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3.xml" ContentType="application/vnd.openxmlformats-officedocument.drawing+xml"/>
  <Override PartName="/xl/charts/chart109.xml" ContentType="application/vnd.openxmlformats-officedocument.drawingml.chart+xml"/>
  <Override PartName="/xl/drawings/drawing14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5.xml" ContentType="application/vnd.openxmlformats-officedocument.drawing+xml"/>
  <Override PartName="/xl/charts/chart115.xml" ContentType="application/vnd.openxmlformats-officedocument.drawingml.chart+xml"/>
  <Override PartName="/xl/drawings/drawing16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7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drawings/drawing18.xml" ContentType="application/vnd.openxmlformats-officedocument.drawing+xml"/>
  <Override PartName="/xl/charts/chart150.xml" ContentType="application/vnd.openxmlformats-officedocument.drawingml.chart+xml"/>
  <Override PartName="/xl/drawings/drawing19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20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26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27.xml" ContentType="application/vnd.openxmlformats-officedocument.drawing+xml"/>
  <Override PartName="/xl/charts/chart215.xml" ContentType="application/vnd.openxmlformats-officedocument.drawingml.chart+xml"/>
  <Override PartName="/xl/drawings/drawing28.xml" ContentType="application/vnd.openxmlformats-officedocument.drawingml.chartshapes+xml"/>
  <Override PartName="/xl/charts/chart216.xml" ContentType="application/vnd.openxmlformats-officedocument.drawingml.chart+xml"/>
  <Override PartName="/xl/drawings/drawing29.xml" ContentType="application/vnd.openxmlformats-officedocument.drawingml.chartshapes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30.xml" ContentType="application/vnd.openxmlformats-officedocument.drawing+xml"/>
  <Override PartName="/xl/charts/chart223.xml" ContentType="application/vnd.openxmlformats-officedocument.drawingml.chart+xml"/>
  <Override PartName="/xl/drawings/drawing31.xml" ContentType="application/vnd.openxmlformats-officedocument.drawingml.chartshapes+xml"/>
  <Override PartName="/xl/charts/chart224.xml" ContentType="application/vnd.openxmlformats-officedocument.drawingml.chart+xml"/>
  <Override PartName="/xl/drawings/drawing32.xml" ContentType="application/vnd.openxmlformats-officedocument.drawingml.chartshapes+xml"/>
  <Override PartName="/xl/charts/chart225.xml" ContentType="application/vnd.openxmlformats-officedocument.drawingml.chart+xml"/>
  <Override PartName="/xl/drawings/drawing33.xml" ContentType="application/vnd.openxmlformats-officedocument.drawingml.chartshapes+xml"/>
  <Override PartName="/xl/charts/chart226.xml" ContentType="application/vnd.openxmlformats-officedocument.drawingml.chart+xml"/>
  <Override PartName="/xl/drawings/drawing34.xml" ContentType="application/vnd.openxmlformats-officedocument.drawingml.chartshapes+xml"/>
  <Override PartName="/xl/charts/chart227.xml" ContentType="application/vnd.openxmlformats-officedocument.drawingml.chart+xml"/>
  <Override PartName="/xl/drawings/drawing35.xml" ContentType="application/vnd.openxmlformats-officedocument.drawingml.chartshapes+xml"/>
  <Override PartName="/xl/charts/chart228.xml" ContentType="application/vnd.openxmlformats-officedocument.drawingml.chart+xml"/>
  <Override PartName="/xl/drawings/drawing36.xml" ContentType="application/vnd.openxmlformats-officedocument.drawingml.chartshapes+xml"/>
  <Override PartName="/xl/charts/chart229.xml" ContentType="application/vnd.openxmlformats-officedocument.drawingml.chart+xml"/>
  <Override PartName="/xl/drawings/drawing37.xml" ContentType="application/vnd.openxmlformats-officedocument.drawingml.chartshapes+xml"/>
  <Override PartName="/xl/charts/chart230.xml" ContentType="application/vnd.openxmlformats-officedocument.drawingml.chart+xml"/>
  <Override PartName="/xl/drawings/drawing38.xml" ContentType="application/vnd.openxmlformats-officedocument.drawingml.chartshapes+xml"/>
  <Override PartName="/xl/charts/chart231.xml" ContentType="application/vnd.openxmlformats-officedocument.drawingml.chart+xml"/>
  <Override PartName="/xl/drawings/drawing39.xml" ContentType="application/vnd.openxmlformats-officedocument.drawingml.chartshapes+xml"/>
  <Override PartName="/xl/charts/chart232.xml" ContentType="application/vnd.openxmlformats-officedocument.drawingml.chart+xml"/>
  <Override PartName="/xl/drawings/drawing40.xml" ContentType="application/vnd.openxmlformats-officedocument.drawingml.chartshapes+xml"/>
  <Override PartName="/xl/charts/chart233.xml" ContentType="application/vnd.openxmlformats-officedocument.drawingml.chart+xml"/>
  <Override PartName="/xl/drawings/drawing41.xml" ContentType="application/vnd.openxmlformats-officedocument.drawingml.chartshapes+xml"/>
  <Override PartName="/xl/charts/chart234.xml" ContentType="application/vnd.openxmlformats-officedocument.drawingml.chart+xml"/>
  <Override PartName="/xl/drawings/drawing42.xml" ContentType="application/vnd.openxmlformats-officedocument.drawingml.chartshapes+xml"/>
  <Override PartName="/xl/charts/chart235.xml" ContentType="application/vnd.openxmlformats-officedocument.drawingml.chart+xml"/>
  <Override PartName="/xl/drawings/drawing43.xml" ContentType="application/vnd.openxmlformats-officedocument.drawingml.chartshapes+xml"/>
  <Override PartName="/xl/charts/chart236.xml" ContentType="application/vnd.openxmlformats-officedocument.drawingml.chart+xml"/>
  <Override PartName="/xl/drawings/drawing44.xml" ContentType="application/vnd.openxmlformats-officedocument.drawingml.chartshapes+xml"/>
  <Override PartName="/xl/charts/chart237.xml" ContentType="application/vnd.openxmlformats-officedocument.drawingml.chart+xml"/>
  <Override PartName="/xl/drawings/drawing45.xml" ContentType="application/vnd.openxmlformats-officedocument.drawingml.chartshapes+xml"/>
  <Override PartName="/xl/charts/chart238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49.xml" ContentType="application/vnd.openxmlformats-officedocument.drawingml.chartshapes+xml"/>
  <Override PartName="/xl/charts/chart242.xml" ContentType="application/vnd.openxmlformats-officedocument.drawingml.chart+xml"/>
  <Override PartName="/xl/drawings/drawing50.xml" ContentType="application/vnd.openxmlformats-officedocument.drawingml.chartshapes+xml"/>
  <Override PartName="/xl/charts/chart243.xml" ContentType="application/vnd.openxmlformats-officedocument.drawingml.chart+xml"/>
  <Override PartName="/xl/drawings/drawing51.xml" ContentType="application/vnd.openxmlformats-officedocument.drawingml.chartshapes+xml"/>
  <Override PartName="/xl/charts/chart244.xml" ContentType="application/vnd.openxmlformats-officedocument.drawingml.chart+xml"/>
  <Override PartName="/xl/drawings/drawing52.xml" ContentType="application/vnd.openxmlformats-officedocument.drawingml.chartshapes+xml"/>
  <Override PartName="/xl/charts/chart245.xml" ContentType="application/vnd.openxmlformats-officedocument.drawingml.chart+xml"/>
  <Override PartName="/xl/drawings/drawing53.xml" ContentType="application/vnd.openxmlformats-officedocument.drawingml.chartshapes+xml"/>
  <Override PartName="/xl/charts/chart246.xml" ContentType="application/vnd.openxmlformats-officedocument.drawingml.chart+xml"/>
  <Override PartName="/xl/drawings/drawing54.xml" ContentType="application/vnd.openxmlformats-officedocument.drawingml.chartshapes+xml"/>
  <Override PartName="/xl/charts/chart247.xml" ContentType="application/vnd.openxmlformats-officedocument.drawingml.chart+xml"/>
  <Override PartName="/xl/drawings/drawing55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/>
  <mc:AlternateContent xmlns:mc="http://schemas.openxmlformats.org/markup-compatibility/2006">
    <mc:Choice Requires="x15">
      <x15ac:absPath xmlns:x15ac="http://schemas.microsoft.com/office/spreadsheetml/2010/11/ac" url="\\001pc2000193\c$\Users\001095mmil\Documents\Statystyka\MIESIĄC-informacje\informacja gotowa\"/>
    </mc:Choice>
  </mc:AlternateContent>
  <xr:revisionPtr revIDLastSave="0" documentId="8_{9F62F8D2-00E6-4875-A7F2-9FA42006F49A}" xr6:coauthVersionLast="36" xr6:coauthVersionMax="36" xr10:uidLastSave="{00000000-0000-0000-0000-000000000000}"/>
  <bookViews>
    <workbookView xWindow="14509" yWindow="-14" windowWidth="14346" windowHeight="12811" tabRatio="826" xr2:uid="{00000000-000D-0000-FFFF-FFFF00000000}"/>
  </bookViews>
  <sheets>
    <sheet name="tytuł" sheetId="49" r:id="rId1"/>
    <sheet name="spis treści" sheetId="48" r:id="rId2"/>
    <sheet name="strona1" sheetId="3" r:id="rId3"/>
    <sheet name="strona2" sheetId="4" r:id="rId4"/>
    <sheet name="strona3" sheetId="6" r:id="rId5"/>
    <sheet name="Arkusz4" sheetId="42" r:id="rId6"/>
    <sheet name="Arkusz5" sheetId="43" r:id="rId7"/>
    <sheet name="Arkusz6" sheetId="44" r:id="rId8"/>
    <sheet name="strona7" sheetId="39" r:id="rId9"/>
    <sheet name="strona8" sheetId="40" r:id="rId10"/>
    <sheet name="Arkusz9" sheetId="45" r:id="rId11"/>
    <sheet name="Arkusz10" sheetId="46" r:id="rId12"/>
    <sheet name="Arkusz11" sheetId="47" state="hidden" r:id="rId13"/>
    <sheet name="strona11" sheetId="7" r:id="rId14"/>
    <sheet name="Arkusz12" sheetId="34" r:id="rId15"/>
    <sheet name="strona13" sheetId="8" r:id="rId16"/>
    <sheet name="strona14" sheetId="35" r:id="rId17"/>
    <sheet name="strona 15" sheetId="9" r:id="rId18"/>
    <sheet name="strona 16" sheetId="10" r:id="rId19"/>
    <sheet name="strona 17" sheetId="19" r:id="rId20"/>
    <sheet name="Arkusz18" sheetId="50" r:id="rId21"/>
    <sheet name="Arkusz19" sheetId="51" r:id="rId22"/>
    <sheet name="strona20" sheetId="20" r:id="rId23"/>
    <sheet name="strona21" sheetId="21" r:id="rId24"/>
    <sheet name="strona22" sheetId="36" r:id="rId25"/>
    <sheet name="Arkusz23" sheetId="37" r:id="rId26"/>
    <sheet name="strona24" sheetId="22" r:id="rId27"/>
    <sheet name="strona25" sheetId="23" r:id="rId28"/>
    <sheet name="strona26" sheetId="24" r:id="rId29"/>
    <sheet name="strona27" sheetId="25" r:id="rId30"/>
    <sheet name="strona28" sheetId="28" r:id="rId31"/>
    <sheet name="strona 29" sheetId="29" r:id="rId32"/>
    <sheet name="strona 30" sheetId="30" r:id="rId33"/>
    <sheet name="strona 31" sheetId="32" r:id="rId34"/>
    <sheet name="strona 33" sheetId="52" state="hidden" r:id="rId35"/>
    <sheet name="strona 34" sheetId="53" state="hidden" r:id="rId36"/>
  </sheets>
  <externalReferences>
    <externalReference r:id="rId37"/>
    <externalReference r:id="rId38"/>
  </externalReferences>
  <definedNames>
    <definedName name="Print_Area" localSheetId="1">'spis treści'!$A$2:$I$100</definedName>
    <definedName name="Print_Titles" localSheetId="4">strona3!$1:$8</definedName>
    <definedName name="Print_Titles" localSheetId="9">strona8!$1:$5</definedName>
  </definedNames>
  <calcPr calcId="191029"/>
</workbook>
</file>

<file path=xl/calcChain.xml><?xml version="1.0" encoding="utf-8"?>
<calcChain xmlns="http://schemas.openxmlformats.org/spreadsheetml/2006/main">
  <c r="J77" i="32" l="1"/>
  <c r="H77" i="32"/>
  <c r="F77" i="32"/>
  <c r="D77" i="32"/>
  <c r="J73" i="32"/>
  <c r="H73" i="32"/>
  <c r="F73" i="32"/>
  <c r="D73" i="32"/>
  <c r="J70" i="32"/>
  <c r="H70" i="32"/>
  <c r="F70" i="32"/>
  <c r="D70" i="32"/>
  <c r="J62" i="32"/>
  <c r="H62" i="32"/>
  <c r="F62" i="32"/>
  <c r="D62" i="32"/>
  <c r="J58" i="32"/>
  <c r="H58" i="32"/>
  <c r="F58" i="32"/>
  <c r="D58" i="32"/>
  <c r="J54" i="32"/>
  <c r="H54" i="32"/>
  <c r="F54" i="32"/>
  <c r="D54" i="32"/>
  <c r="J47" i="32"/>
  <c r="H47" i="32"/>
  <c r="F47" i="32"/>
  <c r="D47" i="32"/>
  <c r="J39" i="32"/>
  <c r="H39" i="32"/>
  <c r="F39" i="32"/>
  <c r="D39" i="32"/>
  <c r="J35" i="32"/>
  <c r="H35" i="32"/>
  <c r="F35" i="32"/>
  <c r="D35" i="32"/>
  <c r="J30" i="32"/>
  <c r="H30" i="32"/>
  <c r="F30" i="32"/>
  <c r="D30" i="32"/>
  <c r="J23" i="32"/>
  <c r="H23" i="32"/>
  <c r="F23" i="32"/>
  <c r="D23" i="32"/>
  <c r="J22" i="32"/>
  <c r="H22" i="32"/>
  <c r="F22" i="32"/>
  <c r="D22" i="32"/>
  <c r="J32" i="30"/>
  <c r="H32" i="30"/>
  <c r="F32" i="30"/>
  <c r="D32" i="30"/>
  <c r="K9" i="30"/>
  <c r="I9" i="30"/>
  <c r="H9" i="30"/>
  <c r="H8" i="30" s="1"/>
  <c r="G9" i="30"/>
  <c r="G8" i="30" s="1"/>
  <c r="F9" i="30"/>
  <c r="E9" i="30"/>
  <c r="D9" i="30"/>
  <c r="K8" i="30"/>
  <c r="I8" i="30"/>
  <c r="F8" i="30"/>
  <c r="D34" i="29"/>
  <c r="D33" i="29"/>
  <c r="H32" i="29"/>
  <c r="G32" i="29"/>
  <c r="F32" i="29"/>
  <c r="E32" i="29"/>
  <c r="C32" i="29"/>
  <c r="D28" i="29"/>
  <c r="D27" i="29" s="1"/>
  <c r="D21" i="29" s="1"/>
  <c r="H27" i="29"/>
  <c r="G27" i="29"/>
  <c r="F27" i="29"/>
  <c r="E27" i="29"/>
  <c r="C27" i="29"/>
  <c r="H22" i="29"/>
  <c r="G22" i="29"/>
  <c r="G21" i="29" s="1"/>
  <c r="F22" i="29"/>
  <c r="E22" i="29"/>
  <c r="D22" i="29"/>
  <c r="C22" i="29"/>
  <c r="C21" i="29" s="1"/>
  <c r="H21" i="29"/>
  <c r="F21" i="29"/>
  <c r="E21" i="29"/>
  <c r="H7" i="29"/>
  <c r="G7" i="29"/>
  <c r="F7" i="29"/>
  <c r="E7" i="29"/>
  <c r="H21" i="28"/>
  <c r="G21" i="28"/>
  <c r="F21" i="28"/>
  <c r="E21" i="28"/>
  <c r="H14" i="28"/>
  <c r="G14" i="28"/>
  <c r="F14" i="28"/>
  <c r="E14" i="28"/>
  <c r="H9" i="28"/>
  <c r="G9" i="28"/>
  <c r="F9" i="28"/>
  <c r="E9" i="28"/>
  <c r="H8" i="28"/>
  <c r="H36" i="28" s="1"/>
  <c r="G8" i="28"/>
  <c r="G36" i="28" s="1"/>
  <c r="F8" i="28"/>
  <c r="F36" i="28" s="1"/>
  <c r="E8" i="28"/>
  <c r="E36" i="28" s="1"/>
  <c r="I41" i="22" l="1"/>
  <c r="I40" i="22"/>
  <c r="I39" i="22"/>
  <c r="I38" i="22"/>
  <c r="I37" i="22"/>
  <c r="I36" i="22"/>
  <c r="I35" i="22"/>
  <c r="I33" i="22"/>
  <c r="I31" i="22"/>
  <c r="I30" i="22"/>
  <c r="I27" i="22"/>
  <c r="I26" i="22"/>
  <c r="H25" i="22"/>
  <c r="I25" i="22" s="1"/>
  <c r="I18" i="22"/>
  <c r="I16" i="22"/>
  <c r="I14" i="22"/>
  <c r="I13" i="22"/>
  <c r="I12" i="22"/>
  <c r="I11" i="22"/>
  <c r="I10" i="22"/>
  <c r="I9" i="22"/>
  <c r="I8" i="22"/>
  <c r="I7" i="22"/>
  <c r="I6" i="22"/>
  <c r="I5" i="22"/>
  <c r="H5" i="22"/>
  <c r="H39" i="37"/>
  <c r="E39" i="37"/>
  <c r="D39" i="37"/>
  <c r="H38" i="37"/>
  <c r="D38" i="37" s="1"/>
  <c r="E38" i="37"/>
  <c r="J37" i="37"/>
  <c r="I37" i="37"/>
  <c r="H37" i="37" s="1"/>
  <c r="G37" i="37"/>
  <c r="F37" i="37"/>
  <c r="E37" i="37"/>
  <c r="H36" i="37"/>
  <c r="E36" i="37"/>
  <c r="D36" i="37"/>
  <c r="H35" i="37"/>
  <c r="E35" i="37"/>
  <c r="D35" i="37"/>
  <c r="J34" i="37"/>
  <c r="H34" i="37" s="1"/>
  <c r="I34" i="37"/>
  <c r="G34" i="37"/>
  <c r="F34" i="37"/>
  <c r="E34" i="37" s="1"/>
  <c r="D34" i="37" s="1"/>
  <c r="H33" i="37"/>
  <c r="E33" i="37"/>
  <c r="D33" i="37" s="1"/>
  <c r="H32" i="37"/>
  <c r="E32" i="37"/>
  <c r="D32" i="37"/>
  <c r="J31" i="37"/>
  <c r="I31" i="37"/>
  <c r="I30" i="37" s="1"/>
  <c r="H30" i="37" s="1"/>
  <c r="H31" i="37"/>
  <c r="G31" i="37"/>
  <c r="E31" i="37" s="1"/>
  <c r="D31" i="37" s="1"/>
  <c r="F31" i="37"/>
  <c r="J30" i="37"/>
  <c r="H23" i="37"/>
  <c r="E23" i="37"/>
  <c r="H22" i="37"/>
  <c r="E22" i="37"/>
  <c r="H21" i="37"/>
  <c r="E21" i="37"/>
  <c r="H20" i="37"/>
  <c r="E20" i="37"/>
  <c r="H19" i="37"/>
  <c r="E19" i="37"/>
  <c r="H18" i="37"/>
  <c r="E18" i="37"/>
  <c r="H17" i="37"/>
  <c r="E17" i="37"/>
  <c r="H16" i="37"/>
  <c r="E16" i="37"/>
  <c r="H15" i="37"/>
  <c r="E15" i="37"/>
  <c r="H14" i="37"/>
  <c r="E14" i="37"/>
  <c r="H13" i="37"/>
  <c r="E13" i="37"/>
  <c r="G12" i="37"/>
  <c r="H12" i="37" s="1"/>
  <c r="D12" i="37"/>
  <c r="E12" i="37" s="1"/>
  <c r="C42" i="36"/>
  <c r="C41" i="36"/>
  <c r="C40" i="36" s="1"/>
  <c r="E40" i="36"/>
  <c r="D40" i="36"/>
  <c r="E34" i="36"/>
  <c r="D34" i="36"/>
  <c r="C34" i="36"/>
  <c r="E31" i="36"/>
  <c r="E30" i="36" s="1"/>
  <c r="D31" i="36"/>
  <c r="C31" i="36"/>
  <c r="D30" i="36"/>
  <c r="C30" i="36"/>
  <c r="H84" i="20"/>
  <c r="D84" i="20"/>
  <c r="C84" i="20" s="1"/>
  <c r="H83" i="20"/>
  <c r="D83" i="20"/>
  <c r="C83" i="20" s="1"/>
  <c r="H82" i="20"/>
  <c r="D82" i="20"/>
  <c r="C82" i="20"/>
  <c r="H81" i="20"/>
  <c r="C81" i="20" s="1"/>
  <c r="D81" i="20"/>
  <c r="H80" i="20"/>
  <c r="D80" i="20"/>
  <c r="C80" i="20" s="1"/>
  <c r="H79" i="20"/>
  <c r="D79" i="20"/>
  <c r="C79" i="20" s="1"/>
  <c r="H78" i="20"/>
  <c r="D78" i="20"/>
  <c r="C78" i="20"/>
  <c r="H77" i="20"/>
  <c r="D77" i="20"/>
  <c r="C77" i="20"/>
  <c r="H76" i="20"/>
  <c r="D76" i="20"/>
  <c r="C76" i="20" s="1"/>
  <c r="H75" i="20"/>
  <c r="D75" i="20"/>
  <c r="C75" i="20" s="1"/>
  <c r="H74" i="20"/>
  <c r="D74" i="20"/>
  <c r="C74" i="20"/>
  <c r="H73" i="20"/>
  <c r="D73" i="20"/>
  <c r="C73" i="20"/>
  <c r="H72" i="20"/>
  <c r="C72" i="20" s="1"/>
  <c r="D72" i="20"/>
  <c r="H71" i="20"/>
  <c r="D71" i="20"/>
  <c r="C71" i="20" s="1"/>
  <c r="H70" i="20"/>
  <c r="D70" i="20"/>
  <c r="C70" i="20"/>
  <c r="H69" i="20"/>
  <c r="D69" i="20"/>
  <c r="C69" i="20" s="1"/>
  <c r="H68" i="20"/>
  <c r="C68" i="20" s="1"/>
  <c r="D68" i="20"/>
  <c r="H67" i="20"/>
  <c r="D67" i="20"/>
  <c r="C67" i="20" s="1"/>
  <c r="H66" i="20"/>
  <c r="D66" i="20"/>
  <c r="C66" i="20"/>
  <c r="H65" i="20"/>
  <c r="D65" i="20"/>
  <c r="C65" i="20" s="1"/>
  <c r="H64" i="20"/>
  <c r="C64" i="20" s="1"/>
  <c r="D64" i="20"/>
  <c r="H63" i="20"/>
  <c r="D63" i="20"/>
  <c r="C63" i="20" s="1"/>
  <c r="H62" i="20"/>
  <c r="D62" i="20"/>
  <c r="C62" i="20"/>
  <c r="H61" i="20"/>
  <c r="D61" i="20"/>
  <c r="C61" i="20" s="1"/>
  <c r="H60" i="20"/>
  <c r="C60" i="20" s="1"/>
  <c r="D60" i="20"/>
  <c r="H59" i="20"/>
  <c r="D59" i="20"/>
  <c r="C59" i="20" s="1"/>
  <c r="H58" i="20"/>
  <c r="D58" i="20"/>
  <c r="C58" i="20"/>
  <c r="H57" i="20"/>
  <c r="D57" i="20"/>
  <c r="C57" i="20" s="1"/>
  <c r="H56" i="20"/>
  <c r="C56" i="20" s="1"/>
  <c r="D56" i="20"/>
  <c r="H55" i="20"/>
  <c r="D55" i="20"/>
  <c r="C55" i="20" s="1"/>
  <c r="H54" i="20"/>
  <c r="D54" i="20"/>
  <c r="C54" i="20"/>
  <c r="H53" i="20"/>
  <c r="D53" i="20"/>
  <c r="C53" i="20" s="1"/>
  <c r="H52" i="20"/>
  <c r="C52" i="20" s="1"/>
  <c r="D52" i="20"/>
  <c r="H51" i="20"/>
  <c r="D51" i="20"/>
  <c r="C51" i="20" s="1"/>
  <c r="H50" i="20"/>
  <c r="D50" i="20"/>
  <c r="C50" i="20"/>
  <c r="H49" i="20"/>
  <c r="D49" i="20"/>
  <c r="C49" i="20" s="1"/>
  <c r="H48" i="20"/>
  <c r="D48" i="20"/>
  <c r="C48" i="20" s="1"/>
  <c r="H47" i="20"/>
  <c r="D47" i="20"/>
  <c r="C47" i="20" s="1"/>
  <c r="H46" i="20"/>
  <c r="D46" i="20"/>
  <c r="C46" i="20"/>
  <c r="H45" i="20"/>
  <c r="D45" i="20"/>
  <c r="C45" i="20" s="1"/>
  <c r="H44" i="20"/>
  <c r="D44" i="20"/>
  <c r="C44" i="20" s="1"/>
  <c r="H43" i="20"/>
  <c r="D43" i="20"/>
  <c r="C43" i="20" s="1"/>
  <c r="H42" i="20"/>
  <c r="D42" i="20"/>
  <c r="C42" i="20"/>
  <c r="H41" i="20"/>
  <c r="D41" i="20"/>
  <c r="C41" i="20" s="1"/>
  <c r="H40" i="20"/>
  <c r="D40" i="20"/>
  <c r="C40" i="20" s="1"/>
  <c r="H39" i="20"/>
  <c r="D39" i="20"/>
  <c r="C39" i="20" s="1"/>
  <c r="H38" i="20"/>
  <c r="D38" i="20"/>
  <c r="C38" i="20"/>
  <c r="H37" i="20"/>
  <c r="D37" i="20"/>
  <c r="C37" i="20" s="1"/>
  <c r="H36" i="20"/>
  <c r="C36" i="20" s="1"/>
  <c r="D36" i="20"/>
  <c r="H35" i="20"/>
  <c r="D35" i="20"/>
  <c r="C35" i="20" s="1"/>
  <c r="H34" i="20"/>
  <c r="D34" i="20"/>
  <c r="C34" i="20"/>
  <c r="H33" i="20"/>
  <c r="D33" i="20"/>
  <c r="C33" i="20" s="1"/>
  <c r="H32" i="20"/>
  <c r="D32" i="20"/>
  <c r="C32" i="20" s="1"/>
  <c r="H31" i="20"/>
  <c r="D31" i="20"/>
  <c r="C31" i="20" s="1"/>
  <c r="H30" i="20"/>
  <c r="D30" i="20"/>
  <c r="C30" i="20"/>
  <c r="H29" i="20"/>
  <c r="D29" i="20"/>
  <c r="C29" i="20" s="1"/>
  <c r="H28" i="20"/>
  <c r="D28" i="20"/>
  <c r="C28" i="20" s="1"/>
  <c r="H27" i="20"/>
  <c r="D27" i="20"/>
  <c r="C27" i="20" s="1"/>
  <c r="H26" i="20"/>
  <c r="D26" i="20"/>
  <c r="C26" i="20"/>
  <c r="H25" i="20"/>
  <c r="D25" i="20"/>
  <c r="C25" i="20" s="1"/>
  <c r="H24" i="20"/>
  <c r="D24" i="20"/>
  <c r="C24" i="20" s="1"/>
  <c r="H23" i="20"/>
  <c r="D23" i="20"/>
  <c r="C23" i="20" s="1"/>
  <c r="H22" i="20"/>
  <c r="D22" i="20"/>
  <c r="C22" i="20"/>
  <c r="H21" i="20"/>
  <c r="D21" i="20"/>
  <c r="C21" i="20" s="1"/>
  <c r="H20" i="20"/>
  <c r="D20" i="20"/>
  <c r="C20" i="20" s="1"/>
  <c r="H19" i="20"/>
  <c r="D19" i="20"/>
  <c r="C19" i="20" s="1"/>
  <c r="H18" i="20"/>
  <c r="D18" i="20"/>
  <c r="C18" i="20"/>
  <c r="H17" i="20"/>
  <c r="D17" i="20"/>
  <c r="C17" i="20" s="1"/>
  <c r="H16" i="20"/>
  <c r="D16" i="20"/>
  <c r="C16" i="20" s="1"/>
  <c r="H15" i="20"/>
  <c r="D15" i="20"/>
  <c r="C15" i="20" s="1"/>
  <c r="H14" i="20"/>
  <c r="D14" i="20"/>
  <c r="C14" i="20"/>
  <c r="H13" i="20"/>
  <c r="D13" i="20"/>
  <c r="C13" i="20" s="1"/>
  <c r="H12" i="20"/>
  <c r="D12" i="20"/>
  <c r="C12" i="20" s="1"/>
  <c r="H11" i="20"/>
  <c r="D11" i="20"/>
  <c r="C11" i="20" s="1"/>
  <c r="H10" i="20"/>
  <c r="D10" i="20"/>
  <c r="C10" i="20"/>
  <c r="H9" i="20"/>
  <c r="D9" i="20"/>
  <c r="C9" i="20" s="1"/>
  <c r="H8" i="20"/>
  <c r="H6" i="20" s="1"/>
  <c r="D8" i="20"/>
  <c r="C8" i="20" s="1"/>
  <c r="H7" i="20"/>
  <c r="D7" i="20"/>
  <c r="C7" i="20" s="1"/>
  <c r="K6" i="20"/>
  <c r="J6" i="20"/>
  <c r="I6" i="20"/>
  <c r="G6" i="20"/>
  <c r="F6" i="20"/>
  <c r="E6" i="20"/>
  <c r="E6" i="51"/>
  <c r="C6" i="51"/>
  <c r="D17" i="50"/>
  <c r="D16" i="50"/>
  <c r="D15" i="50"/>
  <c r="D14" i="50"/>
  <c r="D13" i="50"/>
  <c r="D12" i="50"/>
  <c r="D11" i="50"/>
  <c r="D10" i="50"/>
  <c r="D9" i="50"/>
  <c r="D8" i="50"/>
  <c r="D7" i="50"/>
  <c r="C6" i="50"/>
  <c r="D6" i="50" s="1"/>
  <c r="D37" i="37" l="1"/>
  <c r="G30" i="37"/>
  <c r="F30" i="37"/>
  <c r="E30" i="37" s="1"/>
  <c r="D30" i="37" s="1"/>
  <c r="D6" i="20"/>
  <c r="C6" i="20" s="1"/>
  <c r="H58" i="22" l="1"/>
  <c r="E25" i="46"/>
  <c r="D25" i="46"/>
  <c r="C25" i="46"/>
  <c r="B25" i="46"/>
  <c r="D16" i="46"/>
  <c r="E16" i="46" s="1"/>
  <c r="C16" i="46"/>
  <c r="B16" i="46"/>
  <c r="D6" i="46"/>
  <c r="C6" i="46"/>
  <c r="B6" i="46"/>
  <c r="D38" i="45"/>
  <c r="C38" i="45"/>
  <c r="B38" i="45"/>
  <c r="D27" i="45"/>
  <c r="C27" i="45"/>
  <c r="B27" i="45"/>
  <c r="D17" i="45"/>
  <c r="C17" i="45"/>
  <c r="B17" i="45"/>
  <c r="D6" i="45"/>
  <c r="C6" i="45"/>
  <c r="B6" i="45"/>
  <c r="E41" i="40"/>
  <c r="D41" i="40"/>
  <c r="C41" i="40"/>
  <c r="B41" i="40"/>
  <c r="D31" i="40"/>
  <c r="C31" i="40"/>
  <c r="B31" i="40"/>
  <c r="E31" i="40" s="1"/>
  <c r="D17" i="40"/>
  <c r="C17" i="40"/>
  <c r="B17" i="40"/>
  <c r="D7" i="40"/>
  <c r="C7" i="40"/>
  <c r="B7" i="40"/>
  <c r="M45" i="44"/>
  <c r="L45" i="44"/>
  <c r="K45" i="44"/>
  <c r="J45" i="44"/>
  <c r="I45" i="44"/>
  <c r="G45" i="44"/>
  <c r="F45" i="44"/>
  <c r="E45" i="44"/>
  <c r="D45" i="44"/>
  <c r="C45" i="44"/>
  <c r="B45" i="44"/>
  <c r="D31" i="44"/>
  <c r="M31" i="44"/>
  <c r="L31" i="44"/>
  <c r="K31" i="44"/>
  <c r="J31" i="44"/>
  <c r="I31" i="44"/>
  <c r="G31" i="44"/>
  <c r="F31" i="44"/>
  <c r="E31" i="44"/>
  <c r="C31" i="44"/>
  <c r="B31" i="44"/>
  <c r="M9" i="44"/>
  <c r="L9" i="44"/>
  <c r="K9" i="44"/>
  <c r="J9" i="44"/>
  <c r="I9" i="44"/>
  <c r="G9" i="44"/>
  <c r="F9" i="44"/>
  <c r="E9" i="44"/>
  <c r="D9" i="44"/>
  <c r="C9" i="44"/>
  <c r="B9" i="44"/>
  <c r="M45" i="43"/>
  <c r="L45" i="43"/>
  <c r="K45" i="43"/>
  <c r="J45" i="43"/>
  <c r="I45" i="43"/>
  <c r="G45" i="43"/>
  <c r="F45" i="43"/>
  <c r="E45" i="43"/>
  <c r="D45" i="43"/>
  <c r="C45" i="43"/>
  <c r="B45" i="43"/>
  <c r="H26" i="43"/>
  <c r="M26" i="43"/>
  <c r="L26" i="43"/>
  <c r="K26" i="43"/>
  <c r="J26" i="43"/>
  <c r="I26" i="43"/>
  <c r="G26" i="43"/>
  <c r="F26" i="43"/>
  <c r="E26" i="43"/>
  <c r="D26" i="43"/>
  <c r="C26" i="43"/>
  <c r="B26" i="43"/>
  <c r="H9" i="43"/>
  <c r="M9" i="43"/>
  <c r="L9" i="43"/>
  <c r="K9" i="43"/>
  <c r="J9" i="43"/>
  <c r="I9" i="43"/>
  <c r="G9" i="43"/>
  <c r="F9" i="43"/>
  <c r="E9" i="43"/>
  <c r="D9" i="43"/>
  <c r="C9" i="43"/>
  <c r="B9" i="43"/>
  <c r="D42" i="42"/>
  <c r="M42" i="42"/>
  <c r="L42" i="42"/>
  <c r="K42" i="42"/>
  <c r="J42" i="42"/>
  <c r="I42" i="42"/>
  <c r="G42" i="42"/>
  <c r="F42" i="42"/>
  <c r="E42" i="42"/>
  <c r="C42" i="42"/>
  <c r="B42" i="42"/>
  <c r="D30" i="42"/>
  <c r="M30" i="42"/>
  <c r="L30" i="42"/>
  <c r="K30" i="42"/>
  <c r="J30" i="42"/>
  <c r="I30" i="42"/>
  <c r="G30" i="42"/>
  <c r="F30" i="42"/>
  <c r="E30" i="42"/>
  <c r="C30" i="42"/>
  <c r="B30" i="42"/>
  <c r="D9" i="42"/>
  <c r="M9" i="42"/>
  <c r="L9" i="42"/>
  <c r="K9" i="42"/>
  <c r="J9" i="42"/>
  <c r="I9" i="42"/>
  <c r="G9" i="42"/>
  <c r="F9" i="42"/>
  <c r="E9" i="42"/>
  <c r="C9" i="42"/>
  <c r="B9" i="42"/>
  <c r="D35" i="6"/>
  <c r="M35" i="6"/>
  <c r="L35" i="6"/>
  <c r="K35" i="6"/>
  <c r="J35" i="6"/>
  <c r="I35" i="6"/>
  <c r="G35" i="6"/>
  <c r="F35" i="6"/>
  <c r="E35" i="6"/>
  <c r="C35" i="6"/>
  <c r="B35" i="6"/>
  <c r="D10" i="6"/>
  <c r="M10" i="6"/>
  <c r="L10" i="6"/>
  <c r="K10" i="6"/>
  <c r="J10" i="6"/>
  <c r="I10" i="6"/>
  <c r="G10" i="6"/>
  <c r="F10" i="6"/>
  <c r="E10" i="6"/>
  <c r="C10" i="6"/>
  <c r="B10" i="6"/>
  <c r="E6" i="46" l="1"/>
  <c r="E38" i="45"/>
  <c r="E27" i="45"/>
  <c r="E17" i="45"/>
  <c r="E6" i="45"/>
  <c r="E17" i="40"/>
  <c r="E7" i="40"/>
  <c r="H45" i="44"/>
  <c r="H9" i="44"/>
  <c r="H31" i="44"/>
  <c r="H45" i="43"/>
  <c r="H9" i="42"/>
  <c r="H30" i="42"/>
  <c r="H42" i="42"/>
  <c r="H10" i="6"/>
  <c r="H35" i="6"/>
  <c r="J56" i="52" l="1"/>
  <c r="H56" i="52"/>
  <c r="F56" i="52"/>
  <c r="D56" i="52"/>
  <c r="J43" i="52"/>
  <c r="H43" i="52"/>
  <c r="F43" i="52"/>
  <c r="D43" i="52"/>
  <c r="J36" i="52"/>
  <c r="H36" i="52"/>
  <c r="F36" i="52"/>
  <c r="D36" i="52"/>
  <c r="J30" i="52"/>
  <c r="H30" i="52"/>
  <c r="F30" i="52"/>
  <c r="D30" i="52"/>
  <c r="J23" i="52"/>
  <c r="H23" i="52"/>
  <c r="F23" i="52"/>
  <c r="D23" i="52"/>
  <c r="J12" i="52"/>
  <c r="H12" i="52"/>
  <c r="F12" i="52"/>
  <c r="D12" i="52"/>
  <c r="J7" i="52"/>
  <c r="H7" i="52"/>
  <c r="F7" i="52"/>
  <c r="D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B21" authorId="0" shapeId="0" xr:uid="{0612E568-A61D-4DF6-86D2-51FB676BC958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849 m-c ale + 3 m-za na izbie chorych dla DMiD= 852</t>
        </r>
      </text>
    </comment>
    <comment ref="B22" authorId="0" shapeId="0" xr:uid="{F7B7C4E0-D080-4297-A263-4C489331E6F4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26 m-c ale minus 3 m-ca na izbie chorych, które znajdują się na terenie ZK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J2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dane Agnieszka Crystal</t>
        </r>
      </text>
    </comment>
  </commentList>
</comments>
</file>

<file path=xl/sharedStrings.xml><?xml version="1.0" encoding="utf-8"?>
<sst xmlns="http://schemas.openxmlformats.org/spreadsheetml/2006/main" count="1821" uniqueCount="1035">
  <si>
    <t xml:space="preserve">            państwa w charakterze świadka w toczącym się postępowaniu karnym oraz osadzeni, którzy nie powrócili do AŚ/ZK lub zbiegli</t>
  </si>
  <si>
    <t>OZ Dobrowo</t>
  </si>
  <si>
    <t>wyłączone</t>
  </si>
  <si>
    <t>dom dla matki i dziecka</t>
  </si>
  <si>
    <t xml:space="preserve">Ogółem </t>
  </si>
  <si>
    <t>Skazani i ukarani, wobec których zastosowano</t>
  </si>
  <si>
    <t>tymczasowe aresztowanie w innej sprawie</t>
  </si>
  <si>
    <t>- art.153 § 2-</t>
  </si>
  <si>
    <t>"Wykonanie kary pozbawienia wolności w wypadku choroby psychicznej lub innej ciężkiej choroby uniemożliwiającej wykonanie kary sąd odracza do czasu ustania przeszkody"</t>
  </si>
  <si>
    <t>-art. 68 § 1 -</t>
  </si>
  <si>
    <t>-art. 65 § 1 -</t>
  </si>
  <si>
    <t>M -</t>
  </si>
  <si>
    <t>P -</t>
  </si>
  <si>
    <t>R -</t>
  </si>
  <si>
    <t xml:space="preserve"> </t>
  </si>
  <si>
    <t>TABL. 10</t>
  </si>
  <si>
    <t>Ucieczki z terenu jednostki typu zamkniętego</t>
  </si>
  <si>
    <t>Ucieczki z terenu jednostki typu półotwartego</t>
  </si>
  <si>
    <t>TABL. 1</t>
  </si>
  <si>
    <t>Tymczasowo aresztowani, skazani i ukarani</t>
  </si>
  <si>
    <t>Wyszczególnienie</t>
  </si>
  <si>
    <t>Przyrost</t>
  </si>
  <si>
    <t>OGÓŁEM</t>
  </si>
  <si>
    <t>w tym kobiety</t>
  </si>
  <si>
    <t>Tymczasowo aresztowani</t>
  </si>
  <si>
    <t>Skazani</t>
  </si>
  <si>
    <t>Ukarani</t>
  </si>
  <si>
    <t>Nazwa okręgu</t>
  </si>
  <si>
    <t>Razem</t>
  </si>
  <si>
    <t>Tymczas.</t>
  </si>
  <si>
    <t>Areszt.</t>
  </si>
  <si>
    <t>Ogółem</t>
  </si>
  <si>
    <t>Białystok</t>
  </si>
  <si>
    <t>Bydgoszcz</t>
  </si>
  <si>
    <t>Gdańsk</t>
  </si>
  <si>
    <t>Katowice</t>
  </si>
  <si>
    <t>Koszalin</t>
  </si>
  <si>
    <t>Kraków</t>
  </si>
  <si>
    <t>Lublin</t>
  </si>
  <si>
    <t>Łódź</t>
  </si>
  <si>
    <t>Olsztyn</t>
  </si>
  <si>
    <t>Opole</t>
  </si>
  <si>
    <t>Poznań</t>
  </si>
  <si>
    <t>Rzeszów</t>
  </si>
  <si>
    <t>Szczecin</t>
  </si>
  <si>
    <t>Warszawa</t>
  </si>
  <si>
    <t>Wrocław</t>
  </si>
  <si>
    <t>Nazwa jednostki</t>
  </si>
  <si>
    <t>Pojem-</t>
  </si>
  <si>
    <t>Liczba</t>
  </si>
  <si>
    <t xml:space="preserve">Liczba </t>
  </si>
  <si>
    <t>%</t>
  </si>
  <si>
    <t>ność</t>
  </si>
  <si>
    <t>osadzonych</t>
  </si>
  <si>
    <t>Przetran-</t>
  </si>
  <si>
    <t>Przyjęci</t>
  </si>
  <si>
    <t>Zwolnieni</t>
  </si>
  <si>
    <t>ewiden-</t>
  </si>
  <si>
    <t>Tymcz.</t>
  </si>
  <si>
    <t>faktyczna</t>
  </si>
  <si>
    <t>sporto-</t>
  </si>
  <si>
    <t>i inni</t>
  </si>
  <si>
    <t>cyjna</t>
  </si>
  <si>
    <t>wani</t>
  </si>
  <si>
    <t>ubyli</t>
  </si>
  <si>
    <t>AŚ Białystok</t>
  </si>
  <si>
    <t>AŚ Hajnówka</t>
  </si>
  <si>
    <t>AŚ Suwałki</t>
  </si>
  <si>
    <t>OKRĘG BYDGOSKI</t>
  </si>
  <si>
    <t>AŚ Bydgoszcz</t>
  </si>
  <si>
    <t>szpital</t>
  </si>
  <si>
    <t>OZ Bydgoszcz</t>
  </si>
  <si>
    <t>OTZS Sucha</t>
  </si>
  <si>
    <t>ZK Koronowo</t>
  </si>
  <si>
    <t>ZK Potulice</t>
  </si>
  <si>
    <t>OZ Potulice</t>
  </si>
  <si>
    <t>OZ Strzelewo</t>
  </si>
  <si>
    <t>ZK Włocławek</t>
  </si>
  <si>
    <t>AŚ Elbląg</t>
  </si>
  <si>
    <t>AŚ Gdańsk</t>
  </si>
  <si>
    <t>AŚ Wejherowo</t>
  </si>
  <si>
    <t>AŚ Starogard Gdański</t>
  </si>
  <si>
    <t>ZK Kwidzyn</t>
  </si>
  <si>
    <t>ZK Sztum</t>
  </si>
  <si>
    <t>OKRĘG KATOWICKI</t>
  </si>
  <si>
    <t>AŚ Bytom</t>
  </si>
  <si>
    <t>AŚ Częstochowa</t>
  </si>
  <si>
    <t>OZ Wąsosz</t>
  </si>
  <si>
    <t>AŚ Gliwice</t>
  </si>
  <si>
    <t>AŚ Katowice</t>
  </si>
  <si>
    <t>AŚ Mysłowice</t>
  </si>
  <si>
    <t>AŚ Sosnowiec</t>
  </si>
  <si>
    <t>AŚ Tarnowskie Góry</t>
  </si>
  <si>
    <t>ZK Cieszyn</t>
  </si>
  <si>
    <t>ZK Herby</t>
  </si>
  <si>
    <t>ZK Jastrzębie Zdrój</t>
  </si>
  <si>
    <t>ZK Racibórz</t>
  </si>
  <si>
    <t>ZK Wojkowice</t>
  </si>
  <si>
    <t>OKRĘG KOSZALIŃSKI</t>
  </si>
  <si>
    <t>AŚ Koszalin</t>
  </si>
  <si>
    <t>AŚ Słupsk</t>
  </si>
  <si>
    <t>OZ Ustka</t>
  </si>
  <si>
    <t>ZK Czarne</t>
  </si>
  <si>
    <t>ZK Stare Borne</t>
  </si>
  <si>
    <t>OZ Opatówek</t>
  </si>
  <si>
    <t>OKRĘG KRAKOWSKI</t>
  </si>
  <si>
    <t>AŚ Kielce</t>
  </si>
  <si>
    <t>AŚ Kraków</t>
  </si>
  <si>
    <t>ZK Nowy Sącz</t>
  </si>
  <si>
    <t>ZK Nowy Wiśnicz</t>
  </si>
  <si>
    <t>ZK Pińczów</t>
  </si>
  <si>
    <t>ZK Tarnów</t>
  </si>
  <si>
    <t>ZK Trzebinia</t>
  </si>
  <si>
    <t>ZK Wadowice</t>
  </si>
  <si>
    <t>OKRĘG LUBELSKI</t>
  </si>
  <si>
    <t>AŚ Krasnystaw</t>
  </si>
  <si>
    <t>AŚ Lublin</t>
  </si>
  <si>
    <t>ZK Biała Podlaska</t>
  </si>
  <si>
    <t>ZK Chełm</t>
  </si>
  <si>
    <t>ZK Hrubieszów</t>
  </si>
  <si>
    <t>ZK Włodawa</t>
  </si>
  <si>
    <t>ZK Zamość</t>
  </si>
  <si>
    <t>OKRĘG ŁÓDZKI</t>
  </si>
  <si>
    <t>AŚ Łódź</t>
  </si>
  <si>
    <t>AŚ Piotrków Trybunalski</t>
  </si>
  <si>
    <t>OZ Golesze</t>
  </si>
  <si>
    <t>OTZS Sulejów</t>
  </si>
  <si>
    <t>ZK Garbalin</t>
  </si>
  <si>
    <t>ZK Łowicz</t>
  </si>
  <si>
    <t>ZK Płock</t>
  </si>
  <si>
    <t>ZK Sieradz</t>
  </si>
  <si>
    <t>OZ Sieradz</t>
  </si>
  <si>
    <t>OKRĘG OLSZTYŃSKI</t>
  </si>
  <si>
    <t>AŚ Olsztyn</t>
  </si>
  <si>
    <t>OZ Olsztyn</t>
  </si>
  <si>
    <t>ZK Barczewo</t>
  </si>
  <si>
    <t>ZK Iława</t>
  </si>
  <si>
    <t>ZK Kamińsk</t>
  </si>
  <si>
    <t>OKRĘG OPOLSKI</t>
  </si>
  <si>
    <t>AŚ Opole</t>
  </si>
  <si>
    <t>ZK Brzeg</t>
  </si>
  <si>
    <t>ZK Głubczyce</t>
  </si>
  <si>
    <t>ZK Kluczbork</t>
  </si>
  <si>
    <t>ZK Nysa</t>
  </si>
  <si>
    <t>OKRĘG POZNAŃSKI</t>
  </si>
  <si>
    <t>AŚ Ostrów Wielkopolski</t>
  </si>
  <si>
    <t>AŚ Poznań</t>
  </si>
  <si>
    <t>OZ Poznań</t>
  </si>
  <si>
    <t>OZ Rosnowo</t>
  </si>
  <si>
    <t>AŚ Zielona Góra</t>
  </si>
  <si>
    <t>ZK Gębarzewo</t>
  </si>
  <si>
    <t>ZK Krzywaniec</t>
  </si>
  <si>
    <t>ZK Rawicz</t>
  </si>
  <si>
    <t>ZK Wronki</t>
  </si>
  <si>
    <t>OKRĘG RZESZOWSKI</t>
  </si>
  <si>
    <t>OZ Chmielów</t>
  </si>
  <si>
    <t>ZK Dębica</t>
  </si>
  <si>
    <t>ZK Jasło</t>
  </si>
  <si>
    <t>ZK Łupków</t>
  </si>
  <si>
    <t>OZ Moszczaniec</t>
  </si>
  <si>
    <t>ZK Przemyśl</t>
  </si>
  <si>
    <t>ZK Rzeszów</t>
  </si>
  <si>
    <t>OZ Jabłonki</t>
  </si>
  <si>
    <t>OZ Średnia Wieś</t>
  </si>
  <si>
    <t>AŚ Międzyrzecz</t>
  </si>
  <si>
    <t>AŚ Szczecin</t>
  </si>
  <si>
    <t>ZK Goleniów</t>
  </si>
  <si>
    <t>ZK Gorzów Wielkopolski</t>
  </si>
  <si>
    <t>OZ Słońsk</t>
  </si>
  <si>
    <t>ZK Nowogard</t>
  </si>
  <si>
    <t>OKRĘG WARSZAWSKI</t>
  </si>
  <si>
    <t>AŚ Grójec</t>
  </si>
  <si>
    <t>AŚ Radom</t>
  </si>
  <si>
    <t>OZ Radom</t>
  </si>
  <si>
    <t>AŚ W - wa Grochów</t>
  </si>
  <si>
    <t>AŚ W - wa Służewiec</t>
  </si>
  <si>
    <t>ZK Siedlce</t>
  </si>
  <si>
    <t>OZ Pionki</t>
  </si>
  <si>
    <t>AŚ Dzierżoniów</t>
  </si>
  <si>
    <t>AŚ Jelenia Góra</t>
  </si>
  <si>
    <t>AŚ Świdnica</t>
  </si>
  <si>
    <t>ZK Głogów</t>
  </si>
  <si>
    <t>ZK Kłodzko</t>
  </si>
  <si>
    <t>ZK Strzelin</t>
  </si>
  <si>
    <t>ZK Wołów</t>
  </si>
  <si>
    <t>OTZS Golina</t>
  </si>
  <si>
    <t>OGÓŁEM PRZYBYLI</t>
  </si>
  <si>
    <t>tymczasowo aresztowani</t>
  </si>
  <si>
    <t>skazani</t>
  </si>
  <si>
    <t>ukarani</t>
  </si>
  <si>
    <t>OGÓŁEM UBYLI</t>
  </si>
  <si>
    <t>L.p</t>
  </si>
  <si>
    <t>Obywatelstwo</t>
  </si>
  <si>
    <t>areszt.</t>
  </si>
  <si>
    <t>Litwa</t>
  </si>
  <si>
    <t>Łotwa</t>
  </si>
  <si>
    <t>Algieria</t>
  </si>
  <si>
    <t>Mołdawia</t>
  </si>
  <si>
    <t>Armenia</t>
  </si>
  <si>
    <t>Niemcy</t>
  </si>
  <si>
    <t>Azerbejdżan</t>
  </si>
  <si>
    <t>Białoruś</t>
  </si>
  <si>
    <t>Rosja</t>
  </si>
  <si>
    <t>Rumunia</t>
  </si>
  <si>
    <t>Bułgaria</t>
  </si>
  <si>
    <t>Czechy</t>
  </si>
  <si>
    <t>Turcja</t>
  </si>
  <si>
    <t>Gruzja</t>
  </si>
  <si>
    <t>Ukraina</t>
  </si>
  <si>
    <t>Wietnam</t>
  </si>
  <si>
    <t>Miejsce zatrudnienia</t>
  </si>
  <si>
    <t>Przyrost:</t>
  </si>
  <si>
    <t>- produkcja nakładcza</t>
  </si>
  <si>
    <t>Niezatrudnieni oraz zatrudnieni nieodpłatnie</t>
  </si>
  <si>
    <t>w tym zatrudnieni</t>
  </si>
  <si>
    <t>- przebywania poza terenem AŚ , ZK*</t>
  </si>
  <si>
    <t>niezatrudnieni</t>
  </si>
  <si>
    <t>- drugiej sprawy śledczej**</t>
  </si>
  <si>
    <t>z powodu</t>
  </si>
  <si>
    <t>- niezdolności do pracy***</t>
  </si>
  <si>
    <t>- braku pracy</t>
  </si>
  <si>
    <t>- z innych przyczyn</t>
  </si>
  <si>
    <t>*** - trwale lub czasowo niezdolni do pracy , przebywający w szpitalu lub w izbie chorych,</t>
  </si>
  <si>
    <t>Zobowiązani</t>
  </si>
  <si>
    <t>Liczba zobowiązanych</t>
  </si>
  <si>
    <t>Kwota</t>
  </si>
  <si>
    <t>Średnia</t>
  </si>
  <si>
    <t>w tym</t>
  </si>
  <si>
    <t>potrąceń</t>
  </si>
  <si>
    <t>rata</t>
  </si>
  <si>
    <t>zatrud -</t>
  </si>
  <si>
    <t>( w zł )</t>
  </si>
  <si>
    <t>aliment.</t>
  </si>
  <si>
    <t>nieni</t>
  </si>
  <si>
    <t>Z mocy wyroku</t>
  </si>
  <si>
    <t>Powszechność zatrudnienia i wskaźnik bezrobocia wg okręgów, stan ewidencyjny</t>
  </si>
  <si>
    <t>Pow -</t>
  </si>
  <si>
    <t>Wskaźnik</t>
  </si>
  <si>
    <t>i ukarani</t>
  </si>
  <si>
    <t>szechność</t>
  </si>
  <si>
    <t>bezrobocia</t>
  </si>
  <si>
    <t>ogółem</t>
  </si>
  <si>
    <t>zatrudnienia</t>
  </si>
  <si>
    <t>z braku pracy</t>
  </si>
  <si>
    <t>Skazani i ukarani ogółem</t>
  </si>
  <si>
    <t xml:space="preserve">  % powszechności zatrudnienia</t>
  </si>
  <si>
    <t xml:space="preserve"> - niezatrudnieni z braku pracy</t>
  </si>
  <si>
    <t xml:space="preserve">             Liczba zatrudnionych</t>
  </si>
  <si>
    <t>Fundusz</t>
  </si>
  <si>
    <t>rubr. 4 w</t>
  </si>
  <si>
    <t>Średni</t>
  </si>
  <si>
    <t xml:space="preserve">                z tego :</t>
  </si>
  <si>
    <t>rob/godz.</t>
  </si>
  <si>
    <t>płac</t>
  </si>
  <si>
    <t>przeliczeniu</t>
  </si>
  <si>
    <t>płaca</t>
  </si>
  <si>
    <t>stawka</t>
  </si>
  <si>
    <t>czas pracy</t>
  </si>
  <si>
    <t>( * )</t>
  </si>
  <si>
    <t>tymczas.</t>
  </si>
  <si>
    <t>( w tyś. )</t>
  </si>
  <si>
    <t>brutto</t>
  </si>
  <si>
    <t>na pełne</t>
  </si>
  <si>
    <t>za rob/g</t>
  </si>
  <si>
    <t>osadzonego</t>
  </si>
  <si>
    <t>etaty **</t>
  </si>
  <si>
    <t>( 5/1 )</t>
  </si>
  <si>
    <t>( w godz. )</t>
  </si>
  <si>
    <t>( 5/4 )</t>
  </si>
  <si>
    <t>( 4/1 )</t>
  </si>
  <si>
    <t>Nazwa rejonu</t>
  </si>
  <si>
    <t>Ogółem zatrudnienie odpłatne</t>
  </si>
  <si>
    <t>produkcja nakładcza</t>
  </si>
  <si>
    <t>Ogółem zatrud. nieodpłatne</t>
  </si>
  <si>
    <t>uczestn.</t>
  </si>
  <si>
    <t>1.  UCIECZKI  DOKONANE</t>
  </si>
  <si>
    <t xml:space="preserve">      - pożar</t>
  </si>
  <si>
    <t>Nie ujęci</t>
  </si>
  <si>
    <t>Ujęci przez:</t>
  </si>
  <si>
    <t>Zgłosili</t>
  </si>
  <si>
    <t>SW</t>
  </si>
  <si>
    <t>Policję</t>
  </si>
  <si>
    <t>Inne</t>
  </si>
  <si>
    <t>się</t>
  </si>
  <si>
    <t>Z  TERENU</t>
  </si>
  <si>
    <t>- aresztu śledczego</t>
  </si>
  <si>
    <t>- zakładu karnego zamkn.</t>
  </si>
  <si>
    <t>- zakładu karnego półotw.</t>
  </si>
  <si>
    <t>- zakładu karnego otwartego</t>
  </si>
  <si>
    <t>SPOD  KONWOJU  SW</t>
  </si>
  <si>
    <t>Z  ZATRUDNIENIA</t>
  </si>
  <si>
    <t>- w zmniejsz. syst. konwoj.</t>
  </si>
  <si>
    <t>- bez konwojenta</t>
  </si>
  <si>
    <t>ucieczek</t>
  </si>
  <si>
    <t>Nazwa</t>
  </si>
  <si>
    <t>z tego:</t>
  </si>
  <si>
    <t xml:space="preserve"> jednostki</t>
  </si>
  <si>
    <t>uczest-</t>
  </si>
  <si>
    <t>tymcz.</t>
  </si>
  <si>
    <t>ników</t>
  </si>
  <si>
    <t>Nazwa  jednostki</t>
  </si>
  <si>
    <t>uczestników</t>
  </si>
  <si>
    <t>ZK Żytkowice</t>
  </si>
  <si>
    <t>OTZS Zwartowo</t>
  </si>
  <si>
    <t xml:space="preserve">                      RUCH  OSADZONYCH</t>
  </si>
  <si>
    <t xml:space="preserve">  Wytransportowani</t>
  </si>
  <si>
    <t>w tym konw.</t>
  </si>
  <si>
    <t>przez Policję</t>
  </si>
  <si>
    <t>- pracach publicznych</t>
  </si>
  <si>
    <t>- pracach porządkowych oraz pomocniczych</t>
  </si>
  <si>
    <t>Kobiety</t>
  </si>
  <si>
    <t xml:space="preserve">           -młodociani</t>
  </si>
  <si>
    <t xml:space="preserve">           -dorośli</t>
  </si>
  <si>
    <t xml:space="preserve">           -młodociane</t>
  </si>
  <si>
    <t xml:space="preserve">           -dorosłe</t>
  </si>
  <si>
    <t>TABL. 6</t>
  </si>
  <si>
    <t>Młodociani i dorośli w populacji osadzonych</t>
  </si>
  <si>
    <t>Mężczyźni</t>
  </si>
  <si>
    <t xml:space="preserve">           -programowany</t>
  </si>
  <si>
    <t xml:space="preserve">           -terapeutyczny</t>
  </si>
  <si>
    <t>Razem skazani</t>
  </si>
  <si>
    <t>kary</t>
  </si>
  <si>
    <t xml:space="preserve">           -zwykły</t>
  </si>
  <si>
    <t xml:space="preserve">    Grupa klasyfikacyjna M</t>
  </si>
  <si>
    <t>Razem ukarani</t>
  </si>
  <si>
    <t xml:space="preserve">    Grupa klasyfikacyjna P</t>
  </si>
  <si>
    <t xml:space="preserve">                Liczba</t>
  </si>
  <si>
    <t>Wyszczczególnienie</t>
  </si>
  <si>
    <t xml:space="preserve">    Grupa klasyfikacyjna R</t>
  </si>
  <si>
    <t>system</t>
  </si>
  <si>
    <t>wykonywania</t>
  </si>
  <si>
    <t>TABL. 33</t>
  </si>
  <si>
    <t>TABL. 34</t>
  </si>
  <si>
    <t>TABL. 35</t>
  </si>
  <si>
    <t>Ucieczki z zatrudnienia zewnętrznego - w pełnym systemie konwojowania</t>
  </si>
  <si>
    <t>TABL. 36</t>
  </si>
  <si>
    <t>Przyjęci i zwolnieni w miesiącu sprawozdawczym</t>
  </si>
  <si>
    <t>Razem - M</t>
  </si>
  <si>
    <t>Razem - R</t>
  </si>
  <si>
    <t>Razem - P</t>
  </si>
  <si>
    <t>populacji</t>
  </si>
  <si>
    <t>- w pełnym syst. konwoj.</t>
  </si>
  <si>
    <t>nieodpłatnie przy</t>
  </si>
  <si>
    <t>AŚ Wrocław</t>
  </si>
  <si>
    <t>kodeks karny wykonawczy z 1969 r.</t>
  </si>
  <si>
    <t>kodeks karny wykonawczy z 1997 r.</t>
  </si>
  <si>
    <t xml:space="preserve">ZK Nr 1 Grudziądz </t>
  </si>
  <si>
    <t xml:space="preserve">ZK Nr 1 Łódź </t>
  </si>
  <si>
    <t>ZK Nr 1 Strzelce Opolskie</t>
  </si>
  <si>
    <t xml:space="preserve">ZK Nr 1 Wrocław </t>
  </si>
  <si>
    <t>TABL. 37</t>
  </si>
  <si>
    <t>TABL. 38</t>
  </si>
  <si>
    <t>TABL. 39</t>
  </si>
  <si>
    <t>TABL. 40</t>
  </si>
  <si>
    <t>TABL. 41</t>
  </si>
  <si>
    <t xml:space="preserve">   wskaźnik bezrobocia w %</t>
  </si>
  <si>
    <t>**  - stosunek liczby przepracowanych roboczogodzin do normatywnej liczby godzin jakie osadzony</t>
  </si>
  <si>
    <t>*   - liczba osób figurujących na liście płac</t>
  </si>
  <si>
    <t>- przywięzienne spółki akcyjne lub spółki z o.o.</t>
  </si>
  <si>
    <t>przyw.spółki akcyjne lub z o.o.</t>
  </si>
  <si>
    <t>AŚ W - wa  Białołęka</t>
  </si>
  <si>
    <t>OZ Kikity</t>
  </si>
  <si>
    <t>OTZS - oddział tymczasowego zakwaterowania skazanych</t>
  </si>
  <si>
    <t>TABL. 19</t>
  </si>
  <si>
    <t xml:space="preserve">    ( upływ terminu TA )</t>
  </si>
  <si>
    <t xml:space="preserve">     - tymczasowo aresztowani</t>
  </si>
  <si>
    <t xml:space="preserve">     - skazani</t>
  </si>
  <si>
    <t xml:space="preserve">     - ukarani</t>
  </si>
  <si>
    <t xml:space="preserve">  - zmarli</t>
  </si>
  <si>
    <t xml:space="preserve">  - zdjęci z innych powodów</t>
  </si>
  <si>
    <t xml:space="preserve">  - zwolnieni na mocy decyzji organu</t>
  </si>
  <si>
    <t xml:space="preserve">    prowadzącego postępowanie karne</t>
  </si>
  <si>
    <t xml:space="preserve">  - zwolnieni na skutek ukończenia kary</t>
  </si>
  <si>
    <t xml:space="preserve">  - warunkowo przedterminowo zwolnieni</t>
  </si>
  <si>
    <t xml:space="preserve">  - zwolnieni na skutek uiszczeniu grzywny</t>
  </si>
  <si>
    <t xml:space="preserve">  - zwolnieni na przerwę w odbywaniu kary</t>
  </si>
  <si>
    <t>Tymczasowo aresztowani , skazani i ukarani zdjęci z ewidencji</t>
  </si>
  <si>
    <t>w miesiącu sprawozdawczym</t>
  </si>
  <si>
    <t>- zakładu karnego zamkniętego</t>
  </si>
  <si>
    <t>- zakładu karnego półotwartego</t>
  </si>
  <si>
    <t>Bezpaństwowiec</t>
  </si>
  <si>
    <t>Grecja</t>
  </si>
  <si>
    <t xml:space="preserve">      zakwalifikowani na oddział terapeutyczny</t>
  </si>
  <si>
    <t>*    - liczba osób figurujących na liście płac</t>
  </si>
  <si>
    <t>*   - ucieczki , niepowroty z przepustek , publiczne zakłady opieki zdrowotnej , pomieszczenia</t>
  </si>
  <si>
    <t xml:space="preserve">       policji </t>
  </si>
  <si>
    <t xml:space="preserve">stan </t>
  </si>
  <si>
    <t xml:space="preserve">liczba zakwalifikowań </t>
  </si>
  <si>
    <t xml:space="preserve">liczba odwołań </t>
  </si>
  <si>
    <t>do niebezpiecznych</t>
  </si>
  <si>
    <t>zakwalifikowanych</t>
  </si>
  <si>
    <t>Razem tymczasowo aresztowani</t>
  </si>
  <si>
    <t>kobiety</t>
  </si>
  <si>
    <t>mężczyźni</t>
  </si>
  <si>
    <t>wyrok prawomocny</t>
  </si>
  <si>
    <t>wyrok nieprawomocny</t>
  </si>
  <si>
    <t>Skazani na karę dożywotniego</t>
  </si>
  <si>
    <t xml:space="preserve">              stan w dniu:</t>
  </si>
  <si>
    <t xml:space="preserve">             stan w dniu:</t>
  </si>
  <si>
    <t xml:space="preserve">      pozbawienia wolności</t>
  </si>
  <si>
    <t xml:space="preserve">                                    z tego</t>
  </si>
  <si>
    <t xml:space="preserve">                   zatrudnieni</t>
  </si>
  <si>
    <t xml:space="preserve">        niezatrudnieni</t>
  </si>
  <si>
    <t>odpłatnie</t>
  </si>
  <si>
    <t>nieodpłatnie</t>
  </si>
  <si>
    <t>[(3+4)/2]</t>
  </si>
  <si>
    <t>(6/2)</t>
  </si>
  <si>
    <t>diagnostycznych</t>
  </si>
  <si>
    <t>wobec których zastosowano tymczasowe aresztowanie w innej sprawie</t>
  </si>
  <si>
    <t xml:space="preserve">      - z konwoju Policji</t>
  </si>
  <si>
    <t>oddział terapeutyczny</t>
  </si>
  <si>
    <t>ośrodek diagnostyczny</t>
  </si>
  <si>
    <t>ZK Czerwony Bór</t>
  </si>
  <si>
    <t>OZ Płoty</t>
  </si>
  <si>
    <t>OZ Bemowo</t>
  </si>
  <si>
    <t>OISW WROCŁAW</t>
  </si>
  <si>
    <t>OISW KATOWICE</t>
  </si>
  <si>
    <t>Pakistan</t>
  </si>
  <si>
    <t xml:space="preserve">   Z  TERENU</t>
  </si>
  <si>
    <t xml:space="preserve">   - aresztu śledczego</t>
  </si>
  <si>
    <t xml:space="preserve">   - zakładu karnego zamkniętego</t>
  </si>
  <si>
    <t xml:space="preserve">   - zakładu karnego półotwartego</t>
  </si>
  <si>
    <t xml:space="preserve">   - zakładu karnego otwartego</t>
  </si>
  <si>
    <t xml:space="preserve">   SPOD  KONWOJU  SW</t>
  </si>
  <si>
    <t xml:space="preserve">   - uzbrojonego:</t>
  </si>
  <si>
    <t xml:space="preserve">      - w pełnym systemie konwojowania</t>
  </si>
  <si>
    <t xml:space="preserve">      - w zmniejszonym systemie konwojowania</t>
  </si>
  <si>
    <t xml:space="preserve">   - nieuzbrojonego</t>
  </si>
  <si>
    <t xml:space="preserve">   - wzięcie zakładnika</t>
  </si>
  <si>
    <t xml:space="preserve">      - klęska żywiołowa</t>
  </si>
  <si>
    <t>Przygotow. ucieczki</t>
  </si>
  <si>
    <t>Usiłowanie ucieczki</t>
  </si>
  <si>
    <t>SPOD  UZBROJONEGO 
KONWOJU  SW</t>
  </si>
  <si>
    <t>- uzbrojonego:</t>
  </si>
  <si>
    <t xml:space="preserve">  - w pełnym sys.konw.</t>
  </si>
  <si>
    <t xml:space="preserve">  - w zmn. sys.konw.</t>
  </si>
  <si>
    <t>OZ Piława</t>
  </si>
  <si>
    <t>ZK Uherce Mineralne</t>
  </si>
  <si>
    <t>OZ Zamość</t>
  </si>
  <si>
    <t>-</t>
  </si>
  <si>
    <t>Wytransportowani w miesiącu sprawozdawczym</t>
  </si>
  <si>
    <t>lub celi aresztu śledczego lub zakładu karnego typu zamkniętego w warunkach</t>
  </si>
  <si>
    <t>Wytransportowani</t>
  </si>
  <si>
    <t>przez SW</t>
  </si>
  <si>
    <t>sądu I instancji</t>
  </si>
  <si>
    <t>Tymczasowo aresztowani  po wyroku</t>
  </si>
  <si>
    <t xml:space="preserve">        " Niebezpieczni "</t>
  </si>
  <si>
    <t xml:space="preserve">Skazani i ukarani </t>
  </si>
  <si>
    <t>Typ zakładu karnego</t>
  </si>
  <si>
    <t>odbywający karę:</t>
  </si>
  <si>
    <t>zamknięty</t>
  </si>
  <si>
    <t>półotwarty</t>
  </si>
  <si>
    <t>otwarty</t>
  </si>
  <si>
    <t>zwykłym</t>
  </si>
  <si>
    <t>w systemie:</t>
  </si>
  <si>
    <t>programowanym</t>
  </si>
  <si>
    <t>terapeutycznym</t>
  </si>
  <si>
    <t>Osadzeni przebywający w oddziałach terapeutycznych i ośrodkach</t>
  </si>
  <si>
    <t>TABL. 8</t>
  </si>
  <si>
    <t>TABL. 9</t>
  </si>
  <si>
    <t xml:space="preserve">w tym </t>
  </si>
  <si>
    <t xml:space="preserve">przerwie w </t>
  </si>
  <si>
    <t xml:space="preserve"> w kodeksie karnym wykonawczym z 1969 i 1997 roku</t>
  </si>
  <si>
    <t>Skazani i ukarani przebywający na przerwie w wykonaniu kary z powodu określonego</t>
  </si>
  <si>
    <t>skazani i ukarani</t>
  </si>
  <si>
    <t>przebywający na</t>
  </si>
  <si>
    <t>wykonaniu kary</t>
  </si>
  <si>
    <t>którym upłynął</t>
  </si>
  <si>
    <t>termin stawienia</t>
  </si>
  <si>
    <t>się do odbycia</t>
  </si>
  <si>
    <t>w tym:</t>
  </si>
  <si>
    <t>miejsca</t>
  </si>
  <si>
    <t>Słowacja</t>
  </si>
  <si>
    <t>Tymczasowo aresztowani po wyroku sądu I instancji oraz skazani i ukarani,</t>
  </si>
  <si>
    <t>Miesiąc :</t>
  </si>
  <si>
    <t>OISW ŁÓDŹ</t>
  </si>
  <si>
    <t>OISW SZCZECIN</t>
  </si>
  <si>
    <t>TABL. 7</t>
  </si>
  <si>
    <t>- kontrahenci pozawięzienni</t>
  </si>
  <si>
    <t>Holandia</t>
  </si>
  <si>
    <t>( * )    - obiekty zakwaterowania osadzonych modernizowane/remontowane lub nie posiadające pozwolenia na ich użytkowanie</t>
  </si>
  <si>
    <t>z pojemności*</t>
  </si>
  <si>
    <t>szpital ( *** )</t>
  </si>
  <si>
    <t>Osoby, które nie stawiły się do odbycia kary</t>
  </si>
  <si>
    <t>pomimo upływu terminu</t>
  </si>
  <si>
    <t>Nigeria</t>
  </si>
  <si>
    <t xml:space="preserve"> - zatrudnienie odpłatne i nieodpłatne </t>
  </si>
  <si>
    <t>- umowa o pracę</t>
  </si>
  <si>
    <t>- umowa zlecenie, umowa o dzieło</t>
  </si>
  <si>
    <t>- inna podstawa prawna</t>
  </si>
  <si>
    <t>- prace porządkowe oraz pomocnicze wykonywane na rzecz</t>
  </si>
  <si>
    <t xml:space="preserve">  jednostek organizacyjnych SW</t>
  </si>
  <si>
    <t xml:space="preserve">- art.123a § 2 kkw </t>
  </si>
  <si>
    <t xml:space="preserve">  na rzecz jednostek organizacyjnych SW:</t>
  </si>
  <si>
    <t xml:space="preserve">- art.123a § 1 kkw </t>
  </si>
  <si>
    <t>umowa o pracę</t>
  </si>
  <si>
    <t>prace porząd. oraz pomocnicze na</t>
  </si>
  <si>
    <t>- art.123a § 1 kkw</t>
  </si>
  <si>
    <t>- art.123a § 2 kkw</t>
  </si>
  <si>
    <t>umowa o dzieło, umowa zlecenie</t>
  </si>
  <si>
    <t>inna podstawa prawna</t>
  </si>
  <si>
    <t>Serbia</t>
  </si>
  <si>
    <t>Izrael</t>
  </si>
  <si>
    <t>ZK Opole Lubelskie</t>
  </si>
  <si>
    <t>ZK Wierzchowo</t>
  </si>
  <si>
    <t>ZK Zaręba</t>
  </si>
  <si>
    <t>ZK Dubliny</t>
  </si>
  <si>
    <t>OISW KOSZALIN</t>
  </si>
  <si>
    <t>OISW RZESZÓW</t>
  </si>
  <si>
    <t>OISW WARSZAWA</t>
  </si>
  <si>
    <t>OZ Kalisz</t>
  </si>
  <si>
    <t>OISW LUBLIN</t>
  </si>
  <si>
    <t>OISW KRAKÓW</t>
  </si>
  <si>
    <t>OISW POZNAŃ</t>
  </si>
  <si>
    <t>OISW OPOLE</t>
  </si>
  <si>
    <t>OISW BYDGOSZCZ</t>
  </si>
  <si>
    <t>OISW OLSZTYN</t>
  </si>
  <si>
    <t xml:space="preserve">       </t>
  </si>
  <si>
    <t>% w dniu</t>
  </si>
  <si>
    <t>Stan w dniu</t>
  </si>
  <si>
    <t xml:space="preserve">Skazani i ukarani  według grup i podgrup klasyfikacyjnych </t>
  </si>
  <si>
    <t>TABL. 2.</t>
  </si>
  <si>
    <t>Osadzeni przebywający poza terenem**</t>
  </si>
  <si>
    <t>(4-7)</t>
  </si>
  <si>
    <t>( ** )  - osadzeni przebywający w zakładzie leczniczym poza AŚ lub ZK, w pomieszczeniach Policji, wydani do innego</t>
  </si>
  <si>
    <t>( *** )  - oddział ginekologiczno - położniczy filia szpitala AŚ w Bydgoszczy</t>
  </si>
  <si>
    <t>TABL. 4  Ogólne informacje o zaludnieniu aresztów śledczych i zakładów karnych</t>
  </si>
  <si>
    <t>Lp</t>
  </si>
  <si>
    <t>Pojemność w dniu</t>
  </si>
  <si>
    <t>Liczba osadzonych w dniu</t>
  </si>
  <si>
    <t>% zaludnienia w dniu</t>
  </si>
  <si>
    <t>Ewidencyjnie ogółem</t>
  </si>
  <si>
    <t>oddziały mieszkalne</t>
  </si>
  <si>
    <t>1)</t>
  </si>
  <si>
    <t>obiekty zakwaterowania osadzonych modernizowane / remontowane lub nie posiadajace pozwolenia na ich użytkowanie</t>
  </si>
  <si>
    <t>2)</t>
  </si>
  <si>
    <t>osadzeni przebywający w zakładzie leczniczym poza AŚ/ZK, w pomieszczeniach Policji, wydani w charakterze świadka do innego państwa</t>
  </si>
  <si>
    <t>oraz osadzeni, którzy nie powrócili do AŚ/ZK lub zbiegli</t>
  </si>
  <si>
    <t>3)</t>
  </si>
  <si>
    <t>4)</t>
  </si>
  <si>
    <t>izby chorych, cele izolacyjne, cele i oddziały dla "N", szpitale, domy dla matki i dziecka, oddziały tymczasowego zakwaterowania skazanych</t>
  </si>
  <si>
    <t>dodatkowe miejsca zakwaterowania, o których mowa w rozporządzeniu Ministra Sprawiedliwości z dnia 25 listopada 2009 r.</t>
  </si>
  <si>
    <t>Pojemność oddziału mieszkalnego</t>
  </si>
  <si>
    <t>Miejsca dodatkowe</t>
  </si>
  <si>
    <t>Liczba osadzonych w oddziale mieszkalnym</t>
  </si>
  <si>
    <t>% zaludnienia (4/(2+3)*100)</t>
  </si>
  <si>
    <t>TABL. 28</t>
  </si>
  <si>
    <t>TABL.14</t>
  </si>
  <si>
    <t>TABL. 21</t>
  </si>
  <si>
    <t>Wyroki z wyznaczonym przez sąd terminem stawienia się do odbycia kary</t>
  </si>
  <si>
    <t>Osoby, których wyroki dotyczą</t>
  </si>
  <si>
    <t>dla pojemności: wiersz 1 - wiersz 2; dla liczby osadzonych: wiersz 1 - wiersz 3</t>
  </si>
  <si>
    <t>Skazane</t>
  </si>
  <si>
    <t>Ukarane</t>
  </si>
  <si>
    <t xml:space="preserve">                                                            Spis treści</t>
  </si>
  <si>
    <t>strona</t>
  </si>
  <si>
    <t>TABL.   1</t>
  </si>
  <si>
    <t>Tymczasowo aresztowani , skazani i ukarani</t>
  </si>
  <si>
    <t>TABL.   2</t>
  </si>
  <si>
    <t>Osadzeni przebywający w poszczególnych okręgach - stan ewidencyjny</t>
  </si>
  <si>
    <t>TABL.   3</t>
  </si>
  <si>
    <t>Liczba tymczasowo aresztowanych, skazanych i ukaranych w poszczególnych</t>
  </si>
  <si>
    <t>AŚ i ZK i ruch osadzonych w miesiącu sprawozdawczym</t>
  </si>
  <si>
    <t>3 - 6</t>
  </si>
  <si>
    <t>TABL.   4</t>
  </si>
  <si>
    <t>Ogólne informacje o zaludnieniu aresztów śledczych i zakładów karnych</t>
  </si>
  <si>
    <t>7</t>
  </si>
  <si>
    <t>TABL.</t>
  </si>
  <si>
    <t>Zaludnienie oddziałów mieszkalnych w aresztach śledczych i zakładach karnych</t>
  </si>
  <si>
    <t>TABL.   5</t>
  </si>
  <si>
    <t>TABL.   6</t>
  </si>
  <si>
    <t xml:space="preserve">Osadzeni przebywający w oddziałach terapeutycznych i ośrodkach </t>
  </si>
  <si>
    <t>TABL.   7</t>
  </si>
  <si>
    <t>Skazani z grupy M według systemu wykonywania kary</t>
  </si>
  <si>
    <t>TABL.   8</t>
  </si>
  <si>
    <t>Skazani z grupy P według systemu wykonywania kary</t>
  </si>
  <si>
    <t>TABL.   9</t>
  </si>
  <si>
    <t>Skazani z grupy R według systemu wykonywania kary</t>
  </si>
  <si>
    <t>Tymczasowo aresztowani, skazani i ukarani zdjęci z ewidencji</t>
  </si>
  <si>
    <t>TABL. 29</t>
  </si>
  <si>
    <t>Cudzoziemcy przebywający w aresztach śledczych i zakładach karnych</t>
  </si>
  <si>
    <t>TABL. 30</t>
  </si>
  <si>
    <t xml:space="preserve">Skazani i ukarani przebywający na przerwie w wykonywaniu kary </t>
  </si>
  <si>
    <t>TABL. 31</t>
  </si>
  <si>
    <t xml:space="preserve">Tymczasowo aresztowani po wyroku sądu I instancji, oraz skazani i ukarani, </t>
  </si>
  <si>
    <t>Wyroki z wyznaczonym terminem stawienia się do odbycia kary</t>
  </si>
  <si>
    <t>Osadzeni zakwalifikowani jako wymagający osadzenia w wyznaczonym oddziale</t>
  </si>
  <si>
    <t>zapewniających wzmożoną ochronę społeczeństwa i bezpieczeństwa aresztu</t>
  </si>
  <si>
    <t>lub zakładu ("niebezpieczni")</t>
  </si>
  <si>
    <t>Skazani na karę dożywotniego pozbawienia wolności</t>
  </si>
  <si>
    <t>TABL. 32</t>
  </si>
  <si>
    <t>Zatrudnienie odpłatne osadzonych</t>
  </si>
  <si>
    <t>Skazani i ukarani niezatrudnieni oraz zatrudnieni  nieodpłatnie</t>
  </si>
  <si>
    <t>Osadzeni zobowiązani do świadczeń alimentacyjnych</t>
  </si>
  <si>
    <t>Powszechność zatrudnienienia i wskaźnik bezrobocia według okręgów</t>
  </si>
  <si>
    <t>Powszechność zatrudnienienia i wskaźnik bezrobocia skazanych i ukaranych</t>
  </si>
  <si>
    <t>Zatrudnienie osadzonych według okręgów</t>
  </si>
  <si>
    <t>Zatrudnienie osadzonych według miejsc zatrudnienia</t>
  </si>
  <si>
    <t>stanu bezpieczeństwa</t>
  </si>
  <si>
    <t xml:space="preserve">Osadzeni, którzy dokonali ucieczki, ujęci i nieujęci w okresie </t>
  </si>
  <si>
    <t>TABL. 42</t>
  </si>
  <si>
    <t>Przygotowanie ucieczki i usiłowanie jej dokonania</t>
  </si>
  <si>
    <t>TABL. 43</t>
  </si>
  <si>
    <t>TABL. 44</t>
  </si>
  <si>
    <t>TABL. 45</t>
  </si>
  <si>
    <t>Ucieczki z terenu jednostki typu otwartego</t>
  </si>
  <si>
    <t>TABL. 49</t>
  </si>
  <si>
    <t>TABL. 50</t>
  </si>
  <si>
    <t>Ucieczki z zatrudnienia zewnętrznego - w zmniejszonym systemie</t>
  </si>
  <si>
    <t>konwojowania</t>
  </si>
  <si>
    <t>TABL. 51</t>
  </si>
  <si>
    <t>MIESIĘCZNA</t>
  </si>
  <si>
    <t>INFORMACJA  STATYSTYCZNA</t>
  </si>
  <si>
    <t>Samowolne oddalenia z zatrudnienia zewnętrznego - bez konwojenta</t>
  </si>
  <si>
    <t>oddaleń</t>
  </si>
  <si>
    <t xml:space="preserve">WARSZAWA </t>
  </si>
  <si>
    <t>Opracowały:</t>
  </si>
  <si>
    <t xml:space="preserve">   - zagrożenia zewnętrzne i inne uznane przez Dyrektora</t>
  </si>
  <si>
    <t xml:space="preserve">   - samowolne oddalenie się osadzonego</t>
  </si>
  <si>
    <t>MINISTERSTWO  SPRAWIEDLIWOŚCI</t>
  </si>
  <si>
    <t>CENTRALNY ZARZĄD SŁUŻBY WIĘZIENNEJ</t>
  </si>
  <si>
    <t>Libia</t>
  </si>
  <si>
    <t>OZ Wałowice</t>
  </si>
  <si>
    <t>faktyczne zaludnienie oddziałów mieszkalnych po uwzględnieniu dodatkowych miejsc zakwaterowania</t>
  </si>
  <si>
    <t xml:space="preserve">*Osoby, które w aktualnym pobycie odbywają karę oraz osoby, które w aktualnym pobycie będą </t>
  </si>
  <si>
    <t>odbywać ją w przyszłości</t>
  </si>
  <si>
    <t>z tego</t>
  </si>
  <si>
    <t xml:space="preserve">- art. 153 § 1 w zw. z art. 150 § 1- </t>
  </si>
  <si>
    <t>TABL. 22</t>
  </si>
  <si>
    <t>Osadzeni na mocy Ustawy o przeciwdziałaniu narkomanii z 1997r. oraz 2005 r.</t>
  </si>
  <si>
    <t>Dorośli</t>
  </si>
  <si>
    <t>Młodociani</t>
  </si>
  <si>
    <t>Ustawa o przeciwdziałaniu narkomanii z 1997 r.</t>
  </si>
  <si>
    <t>Ustawa o przeciwdziałaniu narkomanii z 2005 r.</t>
  </si>
  <si>
    <t>Uwzglęniono osoby, wobec których aktualnie wykonywane są orzeczenia za popełnienie przestępstw określonych w ww. ustawach</t>
  </si>
  <si>
    <t>Skazani i ukarani według grup i podgrup klasyfikacyjnych</t>
  </si>
  <si>
    <t>według aktualnego statusu prawnego</t>
  </si>
  <si>
    <t>Pozostałe zdarzenia nadzwyczajne</t>
  </si>
  <si>
    <t>Zestawienie zdarzeń nadzwyczajnych najistotniejszych dla oceny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</si>
  <si>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</si>
  <si>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>zdarzeń</t>
  </si>
  <si>
    <t>Wykres 1</t>
  </si>
  <si>
    <t>Wykres 2</t>
  </si>
  <si>
    <t xml:space="preserve">   - bójka lub pobicie </t>
  </si>
  <si>
    <t xml:space="preserve">   - ucieczka lub usiłowanie ucieczki:</t>
  </si>
  <si>
    <t>2. kpt. Agnieszka Zientarska</t>
  </si>
  <si>
    <t>TABL. 15 Liczba skazanych, którym udzielono zezwolenia na odbycie kary w systemie</t>
  </si>
  <si>
    <t xml:space="preserve">                dozoru elektronicznego wg okręgów w miesiącu sprawozdawczym</t>
  </si>
  <si>
    <t>TABL. 16 Odbywający karę w SDE oraz zwolnieni z systemu dozoru elektronicznego</t>
  </si>
  <si>
    <t>Nazwa sądu</t>
  </si>
  <si>
    <t xml:space="preserve">Odbywający karę w SDE </t>
  </si>
  <si>
    <t>Zwolnieni z SDE w miesiącu sprawozdawczym</t>
  </si>
  <si>
    <t>apelacyjnego</t>
  </si>
  <si>
    <t>Liczba skazanych odbywających karę w AŚ/ZK, którym udzielono zezwolenia na odbycie kary w systemie DE</t>
  </si>
  <si>
    <t>TABL. 18</t>
  </si>
  <si>
    <t>TABL.20</t>
  </si>
  <si>
    <t>TABL. 23</t>
  </si>
  <si>
    <t>TABL. 24</t>
  </si>
  <si>
    <t>TABL. 27</t>
  </si>
  <si>
    <t xml:space="preserve">                      wg okręgów</t>
  </si>
  <si>
    <t>Skazani, którym udzielono zezwolenia na odbycie kary w systemie DE wg okręgów</t>
  </si>
  <si>
    <t>Odbywający karę w systemie DE oraz zwolnieni z systemu dozoru elektronicznego</t>
  </si>
  <si>
    <t>w miesiącu sprawozdawczym - wg obszarów właściwości sądów apelacyjnych</t>
  </si>
  <si>
    <r>
      <t>3</t>
    </r>
    <r>
      <rPr>
        <sz val="10"/>
        <rFont val="Arial"/>
        <family val="2"/>
        <charset val="238"/>
      </rPr>
      <t xml:space="preserve"> Dane prezentowane w tablicach nr 32 - 41 zostały przekazane przez Biuro Ochrony i Spraw Obronnych CZSW…</t>
    </r>
  </si>
  <si>
    <r>
      <t>Samowolne oddalenia z zatrudnienia zewnętrznego - bez konwojenta</t>
    </r>
    <r>
      <rPr>
        <vertAlign val="superscript"/>
        <sz val="10"/>
        <rFont val="Arial"/>
        <family val="2"/>
        <charset val="238"/>
      </rPr>
      <t xml:space="preserve">3 </t>
    </r>
    <r>
      <rPr>
        <sz val="10"/>
        <rFont val="Arial"/>
        <family val="2"/>
        <charset val="238"/>
      </rPr>
      <t>cd.</t>
    </r>
  </si>
  <si>
    <t>OZ Turawa</t>
  </si>
  <si>
    <t>OZ Stawiszyn</t>
  </si>
  <si>
    <t>- prace na cele charytatywne i OPP</t>
  </si>
  <si>
    <t>ZK Przytuły Stare</t>
  </si>
  <si>
    <t>OZ Zabłocie</t>
  </si>
  <si>
    <t>Nieustalone</t>
  </si>
  <si>
    <t>1. mjr Grażyna Mońka</t>
  </si>
  <si>
    <t>OZ Czersk</t>
  </si>
  <si>
    <t xml:space="preserve">o których mowa w rozporządzeniu Ministra Sprawiedliwości z dnia 25 listopada 2009 r. (Dz.U. Nr 202, poz.1564)*  </t>
  </si>
  <si>
    <t>inni*</t>
  </si>
  <si>
    <t>nieustalony*</t>
  </si>
  <si>
    <t xml:space="preserve">Osoby nowoprzyjęte i oczekujące na I - szą decyzję klasyfikacyjną </t>
  </si>
  <si>
    <t xml:space="preserve">* osoby nowoprzyjęte i oczekujące na I-szą decyzję klasyfikacyjną </t>
  </si>
  <si>
    <t>liczba osób, wobec których wydano decyzje przeludnieniowe w miesiącu sprawozdawczym</t>
  </si>
  <si>
    <t xml:space="preserve">   1. AŚ Grójec</t>
  </si>
  <si>
    <t>TABL.   22</t>
  </si>
  <si>
    <t>Estonia</t>
  </si>
  <si>
    <t>Kirgistan</t>
  </si>
  <si>
    <t>Egipt</t>
  </si>
  <si>
    <t>kontrahenci pozawięzienni</t>
  </si>
  <si>
    <t>OZ Grodków</t>
  </si>
  <si>
    <t xml:space="preserve">   - śmierć f-sza, prac., osadzonego lub ciężkie uszk. ciała</t>
  </si>
  <si>
    <t xml:space="preserve">    na skutek działania f-sza lub innej osoby albo psa służb.</t>
  </si>
  <si>
    <t xml:space="preserve">     za zdarzenia w tym:</t>
  </si>
  <si>
    <t xml:space="preserve">   - napaść na funkcjonariusza lub pracownika w służbie</t>
  </si>
  <si>
    <t xml:space="preserve">   - zachorowanie osadzonych</t>
  </si>
  <si>
    <t xml:space="preserve">   1. ZK Nr 1 Strzelce Op.</t>
  </si>
  <si>
    <t xml:space="preserve">   1. ZK Gorzów Wlkp.</t>
  </si>
  <si>
    <t xml:space="preserve">   2. OZ Choszczno</t>
  </si>
  <si>
    <t xml:space="preserve">o których mowa w rozporządzeniu Ministra Sprawiedliwości z dnia 25 listopada 2009 r. (Dz.U. Nr 202, poz.1564)  </t>
  </si>
  <si>
    <t>4. INNE ZDARZENIA</t>
  </si>
  <si>
    <t xml:space="preserve">   1. AŚ Szamotuły</t>
  </si>
  <si>
    <t xml:space="preserve">   1. ZK Nr 1 Wrocław</t>
  </si>
  <si>
    <t>Marzec 2014 r.</t>
  </si>
  <si>
    <t>01.01 - 31.03.14 r.</t>
  </si>
  <si>
    <t xml:space="preserve">   2. ZK Koziegłowy</t>
  </si>
  <si>
    <t xml:space="preserve">   2. OZ Bemowo</t>
  </si>
  <si>
    <t xml:space="preserve">   3.  OZ Grodzisk Maz.</t>
  </si>
  <si>
    <t xml:space="preserve">   2. ZK Nr 2 Wrocław</t>
  </si>
  <si>
    <t xml:space="preserve">   3. OZ Piława Dolna</t>
  </si>
  <si>
    <t>Warszawa, 11.04.2014 r.</t>
  </si>
  <si>
    <t>ZK Inowrocław</t>
  </si>
  <si>
    <t>Stany Zjednoczone Ameryki</t>
  </si>
  <si>
    <t>Włochy</t>
  </si>
  <si>
    <t>Francja</t>
  </si>
  <si>
    <t>Syria</t>
  </si>
  <si>
    <t>Portugalia</t>
  </si>
  <si>
    <t>Kazachstan</t>
  </si>
  <si>
    <t>2. BUNT</t>
  </si>
  <si>
    <t xml:space="preserve">       uniemożliwia zatrudnienie</t>
  </si>
  <si>
    <t>**  - skazani, przebywający w AŚ/ZK, którym zastosowanie tymczasowego aresztowania w drugiej sprawie</t>
  </si>
  <si>
    <t>Chiny</t>
  </si>
  <si>
    <t>Węgry</t>
  </si>
  <si>
    <t>Tymczasowo aresztowani i skazani stwarzający poważne zagrożenie społeczne</t>
  </si>
  <si>
    <t>albo poważne zagrożenie dla bezpieczeństwa zakładu, odbywający karę w wyznaczonym</t>
  </si>
  <si>
    <t xml:space="preserve">oddziale lub celi zakładu karnego typu zamkniętego w warunkach zapewnijących </t>
  </si>
  <si>
    <t>wzmożoną ochronę społeczeństwa i bezpieczeństwo tego zakładu (tzw. "niebezpieczni")</t>
  </si>
  <si>
    <t>oraz skazani na karę dożywotniego pozbawienia wolności w podziale na okręgi</t>
  </si>
  <si>
    <t>Osadzeni stwarzający poważne zagrożenie społeczne albo poważne zagrożenie dla</t>
  </si>
  <si>
    <t>bezpieczeństwa zakładu, odbywający karę w wyznaczonym oddziale lub celi zakładu</t>
  </si>
  <si>
    <t xml:space="preserve">karnego typu zamkniętego w warunkach zapewnijących wzmożoną ochronę  </t>
  </si>
  <si>
    <t>społeczeństwa i bezpieczeństwo tego zakładu (tzw. "niebezpieczni")</t>
  </si>
  <si>
    <t>Albania</t>
  </si>
  <si>
    <t>( Dz.U. 2015, poz. 467 )</t>
  </si>
  <si>
    <t>OZ Ciągowice</t>
  </si>
  <si>
    <t>Tunezja</t>
  </si>
  <si>
    <t>Maroko</t>
  </si>
  <si>
    <t>oddziale lub celi zakładu karnego typu zamkniętego w warunkach zapewniających</t>
  </si>
  <si>
    <t>wzmożoną ochronę społeczeństwa i bezpieczeństwo tego zakładu (tzw."niebezpieczni")</t>
  </si>
  <si>
    <t xml:space="preserve">       Stan w dniu</t>
  </si>
  <si>
    <t xml:space="preserve">  na podstawie art. 123a§3 kkw</t>
  </si>
  <si>
    <t xml:space="preserve">- instytucje gospodarki budżetowej podstawie </t>
  </si>
  <si>
    <t xml:space="preserve">  art. 123a§3 kkw</t>
  </si>
  <si>
    <t>Skazani i ukarani zdolni do pracy****</t>
  </si>
  <si>
    <t xml:space="preserve">**** - skazani i ukarani zatrudnieni odpłatnie i nieodpłatnie oraz skazani i ukarani niezatrudnieni ze względu </t>
  </si>
  <si>
    <t xml:space="preserve">      na brak pracy - dane gromadzone od stycznia 2017 r.</t>
  </si>
  <si>
    <t>ZATRUDNIENIE      ODPŁATNE</t>
  </si>
  <si>
    <t>ZATRUDNIENIE       NIEODPŁATNE</t>
  </si>
  <si>
    <t>prace porządk. oraz pomoc. na rzecz jednostek org. SW</t>
  </si>
  <si>
    <t>prace publiczne oraz porządkowe na rzecz samorządu terytorialnego</t>
  </si>
  <si>
    <t>- art.123a § 3 kkw</t>
  </si>
  <si>
    <t>instytucje gospodarki budżetowej</t>
  </si>
  <si>
    <t>INNE  FORMY  ZATRUDNIENIA  ODPŁATNEGO</t>
  </si>
  <si>
    <t>Palestyna</t>
  </si>
  <si>
    <t>rzecz jednostek organizacyjnych SW</t>
  </si>
  <si>
    <t>- art. 123a§1 kkw</t>
  </si>
  <si>
    <t>prace na cele charytatywne i na rzecz OPP</t>
  </si>
  <si>
    <t>Tajwan</t>
  </si>
  <si>
    <t xml:space="preserve">instytucje gospodarki budżetowej     </t>
  </si>
  <si>
    <t>OZ Opole</t>
  </si>
  <si>
    <t>Brazylia</t>
  </si>
  <si>
    <t>" Niebezpieczni "</t>
  </si>
  <si>
    <t xml:space="preserve">  jednostek organizacyjnych SW w przeliczeniu na pełnozatrudnionych</t>
  </si>
  <si>
    <t>3. NARUSZENIE PORZĄDKU</t>
  </si>
  <si>
    <t>Biura Informacji i Statystyki</t>
  </si>
  <si>
    <t>Centralnego Zarządu Służby Więziennej</t>
  </si>
  <si>
    <t>OZ Giżycko</t>
  </si>
  <si>
    <t xml:space="preserve">OZ Toruń </t>
  </si>
  <si>
    <t>OZ Chojnice</t>
  </si>
  <si>
    <t>OZ Braniewo</t>
  </si>
  <si>
    <t>OZ Bielsko Biała</t>
  </si>
  <si>
    <t>OZ Szczecinek</t>
  </si>
  <si>
    <t>OZ Złotów</t>
  </si>
  <si>
    <t>OZ Kędzierzyn Koźle</t>
  </si>
  <si>
    <t>OZ Płońsk</t>
  </si>
  <si>
    <t>Belgia</t>
  </si>
  <si>
    <t>Hiszpania</t>
  </si>
  <si>
    <t>Indie</t>
  </si>
  <si>
    <t>Tanzania</t>
  </si>
  <si>
    <t>w tym tymczasowo aresztowani</t>
  </si>
  <si>
    <t xml:space="preserve">- przywięzienne przedsiębiorstwa państwowe </t>
  </si>
  <si>
    <t>OZ Lubliniec</t>
  </si>
  <si>
    <t>OZ Szczytno</t>
  </si>
  <si>
    <t>OZ Działdowo</t>
  </si>
  <si>
    <t>OZ Prudnik</t>
  </si>
  <si>
    <t xml:space="preserve">OZ Pobiedziska </t>
  </si>
  <si>
    <t>OZ Środa Wielkopolska</t>
  </si>
  <si>
    <t>OZ Lubsko</t>
  </si>
  <si>
    <t>OZ Szamotuły</t>
  </si>
  <si>
    <t xml:space="preserve">OZ Popowo </t>
  </si>
  <si>
    <t>OZ Oleśnica</t>
  </si>
  <si>
    <t xml:space="preserve">   1. ZK Goleniów</t>
  </si>
  <si>
    <t xml:space="preserve">   2. ZK Gorzów Wlkp.</t>
  </si>
  <si>
    <t xml:space="preserve">   1. AŚ Wrocław</t>
  </si>
  <si>
    <t xml:space="preserve">   2. ZK Głogów</t>
  </si>
  <si>
    <t xml:space="preserve">   3. ZK Kłodzko</t>
  </si>
  <si>
    <t xml:space="preserve">   6. ZK Zaręba</t>
  </si>
  <si>
    <t>Kanada</t>
  </si>
  <si>
    <t>Uzbekistan</t>
  </si>
  <si>
    <t>Wielka Brytania</t>
  </si>
  <si>
    <t>Bangladesz</t>
  </si>
  <si>
    <t xml:space="preserve">   4. ZK Strzelin</t>
  </si>
  <si>
    <t>Iran</t>
  </si>
  <si>
    <t xml:space="preserve">   1. ZK Dubliny </t>
  </si>
  <si>
    <t xml:space="preserve">   1. ZK Jasło</t>
  </si>
  <si>
    <t xml:space="preserve">   - napaść na jednostkę organizacyjną lub konwój SW</t>
  </si>
  <si>
    <t xml:space="preserve">   - zgwałcenie osadzonego</t>
  </si>
  <si>
    <t xml:space="preserve">   - znęcanie się nad osadzonym</t>
  </si>
  <si>
    <t xml:space="preserve">   - ujawnienie przedmiotu niedozwolonego</t>
  </si>
  <si>
    <t xml:space="preserve">   - usiłowanie popełnienia samobójstwa przez osadzonego</t>
  </si>
  <si>
    <t xml:space="preserve">   - zgon osadzonego </t>
  </si>
  <si>
    <t xml:space="preserve">      - z konwoju innych służb </t>
  </si>
  <si>
    <t>Australia</t>
  </si>
  <si>
    <t xml:space="preserve">   - samobójstwo osadzonego   </t>
  </si>
  <si>
    <t xml:space="preserve"> - nieuzbrojonego</t>
  </si>
  <si>
    <t xml:space="preserve">   1. ZK Garbalin</t>
  </si>
  <si>
    <t>Kolumbia</t>
  </si>
  <si>
    <t>Norwegia</t>
  </si>
  <si>
    <t>"Sąd penitencjarny udziela przerwy w odbywaniu kary pozbawienia wolności w wypadku określonym w art. 65 § 1 do czasu wyzdrowienia, a poza tym może udzielić przerwy na okres do roku, jeżeli przemawia za tym szczególny interes społeczny albo ważne względy zdrowotne lub rodzinne."</t>
  </si>
  <si>
    <t xml:space="preserve">   2. AŚ Warszawa - Białołęka</t>
  </si>
  <si>
    <t>1. mjr Maja Milewska</t>
  </si>
  <si>
    <t xml:space="preserve">   </t>
  </si>
  <si>
    <t xml:space="preserve">   2. ZK Iława</t>
  </si>
  <si>
    <t>Turkmenistan</t>
  </si>
  <si>
    <t xml:space="preserve">   2. ZK Łupków</t>
  </si>
  <si>
    <t xml:space="preserve">   3. ZK Medyka</t>
  </si>
  <si>
    <t xml:space="preserve">   4. ZK Rzeszów</t>
  </si>
  <si>
    <t xml:space="preserve">   3. ZK Nowogard</t>
  </si>
  <si>
    <t xml:space="preserve">   4. ZK Stargard </t>
  </si>
  <si>
    <t>Kamerun</t>
  </si>
  <si>
    <t xml:space="preserve">   3. ZK Kamińsk</t>
  </si>
  <si>
    <t xml:space="preserve">   4. OZ Kikity</t>
  </si>
  <si>
    <t>Irak</t>
  </si>
  <si>
    <t>Opracowała:</t>
  </si>
  <si>
    <t>Słowenia</t>
  </si>
  <si>
    <t xml:space="preserve"> DYREKTOR</t>
  </si>
  <si>
    <t>Austria</t>
  </si>
  <si>
    <r>
      <rPr>
        <b/>
        <u/>
        <sz val="11"/>
        <rFont val="Calibri"/>
        <family val="2"/>
        <charset val="238"/>
        <scheme val="minor"/>
      </rPr>
      <t>Wykres  6</t>
    </r>
    <r>
      <rPr>
        <b/>
        <sz val="11"/>
        <rFont val="Calibri"/>
        <family val="2"/>
        <charset val="238"/>
        <scheme val="minor"/>
      </rPr>
      <t xml:space="preserve">   Struktura populacji osadzonych kobiet i mężczyzn w podziale na dorosłych i młodocianych</t>
    </r>
  </si>
  <si>
    <r>
      <rPr>
        <b/>
        <u/>
        <sz val="11"/>
        <rFont val="Calibri"/>
        <family val="2"/>
        <charset val="238"/>
        <scheme val="minor"/>
      </rPr>
      <t xml:space="preserve">Wykres  7 </t>
    </r>
    <r>
      <rPr>
        <b/>
        <sz val="11"/>
        <rFont val="Calibri"/>
        <family val="2"/>
        <charset val="238"/>
        <scheme val="minor"/>
      </rPr>
      <t xml:space="preserve">  Skazani i ukarani (mężczyźni i kobiety) wg systemu wykonywania kary</t>
    </r>
  </si>
  <si>
    <r>
      <t>TABL.11  Skazani i ukarani z grupy klasyfikacyjnej</t>
    </r>
    <r>
      <rPr>
        <b/>
        <sz val="10"/>
        <rFont val="Calibri"/>
        <family val="2"/>
        <charset val="238"/>
        <scheme val="minor"/>
      </rPr>
      <t xml:space="preserve"> M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</si>
  <si>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 xml:space="preserve">TABL.12  Skazani i ukarani z grupy klasyfikacyjnej </t>
    </r>
    <r>
      <rPr>
        <b/>
        <sz val="10"/>
        <rFont val="Calibri"/>
        <family val="2"/>
        <charset val="238"/>
        <scheme val="minor"/>
      </rPr>
      <t>P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</si>
  <si>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>TABL. 13  Skazani i ukarani z grupy klasyfikacyjnej</t>
    </r>
    <r>
      <rPr>
        <b/>
        <sz val="10"/>
        <rFont val="Calibri"/>
        <family val="2"/>
        <charset val="238"/>
        <scheme val="minor"/>
      </rPr>
      <t xml:space="preserve"> R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</si>
  <si>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rPr>
        <b/>
        <u/>
        <sz val="11"/>
        <rFont val="Calibri"/>
        <family val="2"/>
        <charset val="238"/>
        <scheme val="minor"/>
      </rPr>
      <t xml:space="preserve">Wykres  8 </t>
    </r>
    <r>
      <rPr>
        <b/>
        <sz val="11"/>
        <rFont val="Calibri"/>
        <family val="2"/>
        <charset val="238"/>
        <scheme val="minor"/>
      </rPr>
      <t xml:space="preserve">  Skazani i ukarani (mężczyźni i kobiety) wg grup klasyfikacyjnych</t>
    </r>
  </si>
  <si>
    <r>
      <rPr>
        <b/>
        <u/>
        <sz val="10"/>
        <rFont val="Calibri"/>
        <family val="2"/>
        <charset val="238"/>
        <scheme val="minor"/>
      </rPr>
      <t xml:space="preserve">Wykres  10  </t>
    </r>
    <r>
      <rPr>
        <b/>
        <sz val="10"/>
        <rFont val="Calibri"/>
        <family val="2"/>
        <charset val="238"/>
        <scheme val="minor"/>
      </rPr>
      <t xml:space="preserve"> Skazani,którym udzielono zezwolenia na odbycie kary w systemie DE w okresie </t>
    </r>
  </si>
  <si>
    <r>
      <t xml:space="preserve">                w miesiącu sprawozdawczym - </t>
    </r>
    <r>
      <rPr>
        <u/>
        <sz val="11"/>
        <rFont val="Calibri"/>
        <family val="2"/>
        <charset val="238"/>
        <scheme val="minor"/>
      </rPr>
      <t>wg obszarów właściwości sądów apelacyjnych</t>
    </r>
    <r>
      <rPr>
        <u/>
        <vertAlign val="superscript"/>
        <sz val="11"/>
        <rFont val="Calibri"/>
        <family val="2"/>
        <charset val="238"/>
        <scheme val="minor"/>
      </rPr>
      <t>1</t>
    </r>
  </si>
  <si>
    <r>
      <t xml:space="preserve">1 </t>
    </r>
    <r>
      <rPr>
        <sz val="10"/>
        <rFont val="Calibri"/>
        <family val="2"/>
        <charset val="238"/>
        <scheme val="minor"/>
      </rPr>
      <t>Dane prezentowane w tablicy nr 16 zostały przekazane przez Biuro Dozoru Elektronicznego CZSW.</t>
    </r>
  </si>
  <si>
    <r>
      <rPr>
        <b/>
        <u/>
        <sz val="10"/>
        <rFont val="Calibri"/>
        <family val="2"/>
        <charset val="238"/>
        <scheme val="minor"/>
      </rPr>
      <t xml:space="preserve">Wykres  12 </t>
    </r>
    <r>
      <rPr>
        <b/>
        <sz val="10"/>
        <rFont val="Calibri"/>
        <family val="2"/>
        <charset val="238"/>
        <scheme val="minor"/>
      </rPr>
      <t xml:space="preserve">  Liczba skazanych odbywających karę w systemie DE wg obszarów właściwości</t>
    </r>
  </si>
  <si>
    <r>
      <t>TABL. 25  Zatrudnienie odpłatne osadzonych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</si>
  <si>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TABL. 26  Skazani i ukarani zatrudnieni nieodpłatnie oraz niezatrudnieni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</si>
  <si>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2</t>
    </r>
    <r>
      <rPr>
        <sz val="10"/>
        <rFont val="Calibri"/>
        <family val="2"/>
        <charset val="238"/>
        <scheme val="minor"/>
      </rPr>
      <t xml:space="preserve"> Dane prezentowane w tablicach nr 25 - 31 zostały przekazane przez Biuro Penitencjarne CZSW.</t>
    </r>
  </si>
  <si>
    <r>
      <t>TABL.  29  Powszechność zatrudnienia i wskaźnik bezrobocia skazanych i ukaranych</t>
    </r>
    <r>
      <rPr>
        <vertAlign val="superscript"/>
        <sz val="11"/>
        <rFont val="Calibri"/>
        <family val="2"/>
        <charset val="238"/>
        <scheme val="minor"/>
      </rPr>
      <t>2</t>
    </r>
  </si>
  <si>
    <t>przyw. przedsięb. państwowe</t>
  </si>
  <si>
    <r>
      <rPr>
        <vertAlign val="superscript"/>
        <sz val="10"/>
        <rFont val="Calibri"/>
        <family val="2"/>
        <charset val="238"/>
        <scheme val="minor"/>
      </rPr>
      <t>1</t>
    </r>
    <r>
      <rPr>
        <sz val="10"/>
        <rFont val="Calibri"/>
        <family val="2"/>
        <charset val="238"/>
        <scheme val="minor"/>
      </rPr>
      <t>Dane prezentowane w tablicach  25 - 31 zostały przekazane przez Biuro Penitencjarne CZSW.</t>
    </r>
  </si>
  <si>
    <r>
      <t>TABL. 32    Zestawienie zdarzeń nadzwyczajnych najistotniejszych dla oceny stanu bezpieczeństwa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</si>
  <si>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 w oparciu o meldunki o zdarzeniach nadzwyczajnych przesłane przez jednostki penitencjarne. </t>
    </r>
  </si>
  <si>
    <r>
      <t>TABL.  33   Pozostałe zdarzenia nadzwyczajne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</si>
  <si>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9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</si>
  <si>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TABL. 35  Przygotowanie ucieczki i usiłowanie jej dokonania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</si>
  <si>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zamkniętego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</si>
  <si>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półotwartego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</si>
  <si>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otwartego</t>
    </r>
    <r>
      <rPr>
        <vertAlign val="superscript"/>
        <sz val="10"/>
        <rFont val="Calibri"/>
        <family val="2"/>
        <charset val="238"/>
        <scheme val="minor"/>
      </rPr>
      <t>3</t>
    </r>
    <r>
      <rPr>
        <sz val="10"/>
        <rFont val="Calibri"/>
        <family val="2"/>
        <charset val="238"/>
        <scheme val="minor"/>
      </rPr>
      <t xml:space="preserve"> 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</si>
  <si>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</si>
  <si>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Ucieczki z zatrudnienia zewnętrznego - w pełnym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</si>
  <si>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zatrudnienia zewnętrznego  - w zmniejszonym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</si>
  <si>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</si>
  <si>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 xml:space="preserve">3 </t>
    </r>
    <r>
      <rPr>
        <b/>
        <sz val="10"/>
        <rFont val="Calibri"/>
        <family val="2"/>
        <charset val="238"/>
        <scheme val="minor"/>
      </rPr>
      <t>cd.</t>
    </r>
  </si>
  <si>
    <t>Wyroki zarejestrowane w miesiącu sprawozdawczym</t>
  </si>
  <si>
    <t>Wyroki zwrócone do organu zarządzającego wykonanie w miesiącu sprawozdawczym</t>
  </si>
  <si>
    <t>Wyroki wprowadzone do wykonania w miesiącu sprawozdawczym</t>
  </si>
  <si>
    <t>Tadżykistan</t>
  </si>
  <si>
    <t xml:space="preserve">   1. ZK Brzeg</t>
  </si>
  <si>
    <t xml:space="preserve">   2. ZK Głubczyce</t>
  </si>
  <si>
    <t xml:space="preserve">   3. ZK Kluczbork</t>
  </si>
  <si>
    <t>Somalia</t>
  </si>
  <si>
    <t>Zimbabwe</t>
  </si>
  <si>
    <t xml:space="preserve">   7. OZ Oleśnica</t>
  </si>
  <si>
    <t>Afganistan</t>
  </si>
  <si>
    <t xml:space="preserve">   4. ZK Nysa</t>
  </si>
  <si>
    <t xml:space="preserve">   5. ZK Nr 1 Strzelce Opolskie</t>
  </si>
  <si>
    <t xml:space="preserve">   6. ZK Nr 2 Strzelce Opolskie</t>
  </si>
  <si>
    <t xml:space="preserve">   5. OZ Chmielów</t>
  </si>
  <si>
    <t xml:space="preserve">   3. AŚ Warszawa - Grochów</t>
  </si>
  <si>
    <t xml:space="preserve">   4. AŚ Warszawa - Służewiec</t>
  </si>
  <si>
    <t xml:space="preserve">   5. ZK Plock</t>
  </si>
  <si>
    <t xml:space="preserve">   6. ZK Siedlce</t>
  </si>
  <si>
    <t xml:space="preserve">   7. ZK Żytkowice</t>
  </si>
  <si>
    <t xml:space="preserve">   8. OZ Bemowo</t>
  </si>
  <si>
    <t xml:space="preserve">   9. OZ Pionki</t>
  </si>
  <si>
    <t xml:space="preserve">   10. OZ Płońsk</t>
  </si>
  <si>
    <t>"Sąd penitencjarny może udzielić przerwy w wykonaniu kary, jeżeli przemawiają za tym ważne względy, rodzinne lub osobiste…"</t>
  </si>
  <si>
    <t xml:space="preserve">"Sąd penitencjarny udziela przerwy w wykonaniu kary w wypadku określonym w art. 150 § 1 (choroba psychiczna lub inna ciężka choroba) do czasu ustania przeszkody" </t>
  </si>
  <si>
    <t>Dania</t>
  </si>
  <si>
    <t xml:space="preserve">   1. ZK Gębarzewo</t>
  </si>
  <si>
    <t xml:space="preserve">   3. ZK Wronki</t>
  </si>
  <si>
    <t xml:space="preserve">   4. OZ Poznań</t>
  </si>
  <si>
    <t xml:space="preserve">   5. OZ Szamotuły</t>
  </si>
  <si>
    <t xml:space="preserve">   6. OZ Wałowice</t>
  </si>
  <si>
    <t xml:space="preserve">   5. OZ Płoty</t>
  </si>
  <si>
    <t xml:space="preserve">   6. OZ Słońsk</t>
  </si>
  <si>
    <t xml:space="preserve">   8. OZ Piława Dolna</t>
  </si>
  <si>
    <t>Szwecja</t>
  </si>
  <si>
    <t xml:space="preserve">   11. OZ Radom</t>
  </si>
  <si>
    <t xml:space="preserve">   12. OZ Stawiszyn</t>
  </si>
  <si>
    <t>por. Robert Wiśniewski</t>
  </si>
  <si>
    <t>OZ Białystok</t>
  </si>
  <si>
    <t>OZ Grądy - Woniecko</t>
  </si>
  <si>
    <t>OZ Bydgoszcz Fordon</t>
  </si>
  <si>
    <t xml:space="preserve">OZ  Grudziądz </t>
  </si>
  <si>
    <t>OZ Gdańsk Przeróbka</t>
  </si>
  <si>
    <t>OZ Malbork</t>
  </si>
  <si>
    <t>OZ Zabrze</t>
  </si>
  <si>
    <t>OZ Koszalin</t>
  </si>
  <si>
    <t>OZ Kraków Nowa Huta</t>
  </si>
  <si>
    <t>OZ Tarnów Mościce</t>
  </si>
  <si>
    <t xml:space="preserve">OZ  Łódź </t>
  </si>
  <si>
    <t>OZ Sieraków Śląski</t>
  </si>
  <si>
    <t xml:space="preserve">OZ Strzelce Opolskie </t>
  </si>
  <si>
    <t>OZ Koziegłowy</t>
  </si>
  <si>
    <t>OZ Medyka</t>
  </si>
  <si>
    <t>OZ Stargard</t>
  </si>
  <si>
    <t xml:space="preserve">OZ Wrocław </t>
  </si>
  <si>
    <t>TABL. 5  Zaludnienie oddziałów mieszkalnych w aresztach śledczych i zakładach karnych w dn. 31.12.2021 r.,</t>
  </si>
  <si>
    <t xml:space="preserve">   7. OZ Grodków</t>
  </si>
  <si>
    <t xml:space="preserve">   8. ZK Sieraków Śląski</t>
  </si>
  <si>
    <t xml:space="preserve">   9. OZ Kędzierzyn - Koźle</t>
  </si>
  <si>
    <t xml:space="preserve">   10. OZ Opole</t>
  </si>
  <si>
    <t xml:space="preserve">   5. OZ Wrocław</t>
  </si>
  <si>
    <t>Warszawa, 19.01.2022 r.</t>
  </si>
  <si>
    <t>Malta</t>
  </si>
  <si>
    <t xml:space="preserve">                Styczeń 2022 r.</t>
  </si>
  <si>
    <t xml:space="preserve">                 01.01 - 31.01.22 r.</t>
  </si>
  <si>
    <t xml:space="preserve">   2. ZK Kłodzko</t>
  </si>
  <si>
    <t xml:space="preserve">   2. OZ Koziegłowy</t>
  </si>
  <si>
    <t>8 - 10</t>
  </si>
  <si>
    <t>strona8!A1</t>
  </si>
  <si>
    <t xml:space="preserve">   1. ZK Gorzów Wielkopolski</t>
  </si>
  <si>
    <t xml:space="preserve">   1. AŚ Warszawa - Grochów</t>
  </si>
  <si>
    <t xml:space="preserve">   2. ZK Przytuły Stare</t>
  </si>
  <si>
    <t xml:space="preserve">   3. OZ Stawiszyn</t>
  </si>
  <si>
    <t>Etiopia</t>
  </si>
  <si>
    <t>Kongo</t>
  </si>
  <si>
    <t>Korea Południowa</t>
  </si>
  <si>
    <t xml:space="preserve">   1. AŚ Gdańsk</t>
  </si>
  <si>
    <t xml:space="preserve">   2. AŚ Wejherowo</t>
  </si>
  <si>
    <t xml:space="preserve">   2. OZ Płoty</t>
  </si>
  <si>
    <t xml:space="preserve">   2. OZ Białystok</t>
  </si>
  <si>
    <t xml:space="preserve">   3. ZK Inowrocław</t>
  </si>
  <si>
    <t xml:space="preserve">   3. OZ Słońsk</t>
  </si>
  <si>
    <r>
      <t>miejsca wyłączone z pojemności</t>
    </r>
    <r>
      <rPr>
        <vertAlign val="superscript"/>
        <sz val="11"/>
        <rFont val="Calibri"/>
        <family val="2"/>
        <charset val="238"/>
        <scheme val="minor"/>
      </rPr>
      <t>1)</t>
    </r>
  </si>
  <si>
    <r>
      <t>przebywający poza terenem</t>
    </r>
    <r>
      <rPr>
        <vertAlign val="superscript"/>
        <sz val="11"/>
        <rFont val="Calibri"/>
        <family val="2"/>
        <charset val="238"/>
        <scheme val="minor"/>
      </rPr>
      <t>2)</t>
    </r>
  </si>
  <si>
    <r>
      <t>Faktycznie ogółem</t>
    </r>
    <r>
      <rPr>
        <b/>
        <vertAlign val="superscript"/>
        <sz val="11"/>
        <rFont val="Calibri"/>
        <family val="2"/>
        <charset val="238"/>
        <scheme val="minor"/>
      </rPr>
      <t>3)</t>
    </r>
  </si>
  <si>
    <r>
      <t>pozostałe oddziały</t>
    </r>
    <r>
      <rPr>
        <vertAlign val="superscript"/>
        <sz val="11"/>
        <rFont val="Calibri"/>
        <family val="2"/>
        <charset val="238"/>
        <scheme val="minor"/>
      </rPr>
      <t>4)</t>
    </r>
  </si>
  <si>
    <r>
      <t>- przywięzienne przedsiębiorstwa państwowe (</t>
    </r>
    <r>
      <rPr>
        <sz val="8"/>
        <rFont val="Calibri"/>
        <family val="2"/>
        <charset val="238"/>
        <scheme val="minor"/>
      </rPr>
      <t>d.przywięzienne przedsięb. przem.)</t>
    </r>
  </si>
  <si>
    <r>
      <t>- instytucje gospodarki budżetowej (</t>
    </r>
    <r>
      <rPr>
        <sz val="8"/>
        <rFont val="Calibri"/>
        <family val="2"/>
        <charset val="238"/>
        <scheme val="minor"/>
      </rPr>
      <t>d.przywięzienne gosp. pom.)</t>
    </r>
  </si>
  <si>
    <t xml:space="preserve">   4. ZK Koronowo</t>
  </si>
  <si>
    <t xml:space="preserve">   1. ZK Tarnów</t>
  </si>
  <si>
    <t xml:space="preserve">   2. ZK Trzebinia</t>
  </si>
  <si>
    <t xml:space="preserve">   3. ZK Wojkowice</t>
  </si>
  <si>
    <t xml:space="preserve">   4. ZK Nowy Wiśnicz</t>
  </si>
  <si>
    <t xml:space="preserve">   5. OZ Ciągowice</t>
  </si>
  <si>
    <t xml:space="preserve">   6. OZ Kraków Nowa - Huta </t>
  </si>
  <si>
    <t xml:space="preserve">   7. OZ Tarnów - Mościce</t>
  </si>
  <si>
    <t xml:space="preserve">   3. OZ Olsztyn</t>
  </si>
  <si>
    <t>czerwiec</t>
  </si>
  <si>
    <t>Gambia</t>
  </si>
  <si>
    <t>Jugosławia</t>
  </si>
  <si>
    <t>Macedonia</t>
  </si>
  <si>
    <t>Meksyk</t>
  </si>
  <si>
    <t>Republika Bośni i Hercegowiny</t>
  </si>
  <si>
    <t xml:space="preserve">   5. ZK Kwidzyń</t>
  </si>
  <si>
    <t xml:space="preserve">   6. OZ Gdańsk - Przeróbka</t>
  </si>
  <si>
    <t xml:space="preserve">   1. AŚ Krasnystaw</t>
  </si>
  <si>
    <t xml:space="preserve">   2. AŚ Lublin</t>
  </si>
  <si>
    <t xml:space="preserve">   3. ZK Wlodawa</t>
  </si>
  <si>
    <t xml:space="preserve">   4. ZK Żytkowice</t>
  </si>
  <si>
    <t xml:space="preserve">   5. OZ Zabłocie</t>
  </si>
  <si>
    <t xml:space="preserve">   3. ZK Strzelin</t>
  </si>
  <si>
    <t xml:space="preserve">   4. ZK Nr 1 Wrocław</t>
  </si>
  <si>
    <t xml:space="preserve">   5. ZK Zaręba</t>
  </si>
  <si>
    <t xml:space="preserve">   6. OZ Piława Dolna</t>
  </si>
  <si>
    <t xml:space="preserve">   7. OZ Wrocław</t>
  </si>
  <si>
    <t xml:space="preserve">   1. ZK Dębica</t>
  </si>
  <si>
    <t xml:space="preserve">   2. ZK Rzeszów</t>
  </si>
  <si>
    <t xml:space="preserve">   3. AŚ Kielce</t>
  </si>
  <si>
    <t xml:space="preserve">     BIS.0332.09.2022.MM                                                                                   </t>
  </si>
  <si>
    <t>lipiec 2022 r.</t>
  </si>
  <si>
    <t>od 01.01.2022 r. do 31.07.2022 r.</t>
  </si>
  <si>
    <t>Struktura populacji osadzonych kobiet i mężczyzn w dniu 31.07.2022 r.</t>
  </si>
  <si>
    <t>Struktura populacji osadzonych kobiet w dniu 31.07.2022 r.</t>
  </si>
  <si>
    <t>Osadzeni przebywający w poszczególnych okręgach - stan ewidencyjny w dniu 31.07.2022 r.</t>
  </si>
  <si>
    <r>
      <rPr>
        <b/>
        <u/>
        <sz val="11"/>
        <rFont val="Calibri"/>
        <family val="2"/>
        <charset val="238"/>
        <scheme val="minor"/>
      </rPr>
      <t xml:space="preserve">Wykres 3 </t>
    </r>
    <r>
      <rPr>
        <b/>
        <sz val="11"/>
        <rFont val="Calibri"/>
        <family val="2"/>
        <charset val="238"/>
        <scheme val="minor"/>
      </rPr>
      <t xml:space="preserve">  Ewidencyjna liczba osadzonych w okresie od 31.07.2021 do 31.07.2022</t>
    </r>
  </si>
  <si>
    <t xml:space="preserve">TABL.  3  Liczba tymczasowo aresztowanych, skazanych i ukaranych w poszczególnych aresztach śledczych i zakładach karnych w dniu 31.07.2022 r. </t>
  </si>
  <si>
    <t xml:space="preserve">               i ruch osadzonych w lipcu 2022 r.</t>
  </si>
  <si>
    <t>Zaludnienie aresztów śledczych i zakładów karnych w dniu 31 lipca 2022 r. (bez miejsc dodatkowych)</t>
  </si>
  <si>
    <t>TABL. 5  Zaludnienie oddziałów mieszkalnych w aresztach śledczych i zakładach karnych w dn. 31.07.2022 r.,</t>
  </si>
  <si>
    <t>TABL. 5  Zaludnienie oddziałów mieszkalnych w aresztach śledczych i zakładach karnych w dn. 31.07.2022r.,</t>
  </si>
  <si>
    <t>lipiec</t>
  </si>
  <si>
    <r>
      <rPr>
        <b/>
        <u/>
        <sz val="11"/>
        <rFont val="Calibri"/>
        <family val="2"/>
        <charset val="238"/>
        <scheme val="minor"/>
      </rPr>
      <t>Wykres  4</t>
    </r>
    <r>
      <rPr>
        <b/>
        <sz val="11"/>
        <rFont val="Calibri"/>
        <family val="2"/>
        <charset val="238"/>
        <scheme val="minor"/>
      </rPr>
      <t xml:space="preserve">   Ruch osadzonych w okresie od 01.07.2021 do 31.07.2022 r.</t>
    </r>
  </si>
  <si>
    <r>
      <rPr>
        <b/>
        <u/>
        <sz val="11"/>
        <rFont val="Calibri"/>
        <family val="2"/>
        <charset val="238"/>
        <scheme val="minor"/>
      </rPr>
      <t>Wykres  5</t>
    </r>
    <r>
      <rPr>
        <b/>
        <sz val="11"/>
        <rFont val="Calibri"/>
        <family val="2"/>
        <charset val="238"/>
        <scheme val="minor"/>
      </rPr>
      <t xml:space="preserve">   Transporty osadzonych w okresie od 31.07.2021 do 31.07.2022</t>
    </r>
  </si>
  <si>
    <t xml:space="preserve">    stan w dniu 31.07.2022 r.</t>
  </si>
  <si>
    <r>
      <rPr>
        <b/>
        <u/>
        <sz val="10"/>
        <rFont val="Calibri"/>
        <family val="2"/>
        <charset val="238"/>
        <scheme val="minor"/>
      </rPr>
      <t>Wykres  9</t>
    </r>
    <r>
      <rPr>
        <b/>
        <sz val="10"/>
        <rFont val="Calibri"/>
        <family val="2"/>
        <charset val="238"/>
        <scheme val="minor"/>
      </rPr>
      <t xml:space="preserve">  Skazani zdjęci z ewidencji wg wybranych przyczyn w okresie od 31.07.2021 do 31.07.2022</t>
    </r>
  </si>
  <si>
    <t xml:space="preserve">                      od 01.07.2021 do 31.07.2022</t>
  </si>
  <si>
    <r>
      <rPr>
        <b/>
        <u/>
        <sz val="10"/>
        <rFont val="Calibri"/>
        <family val="2"/>
        <charset val="238"/>
        <scheme val="minor"/>
      </rPr>
      <t>Wykres  11</t>
    </r>
    <r>
      <rPr>
        <b/>
        <sz val="10"/>
        <rFont val="Calibri"/>
        <family val="2"/>
        <charset val="238"/>
        <scheme val="minor"/>
      </rPr>
      <t xml:space="preserve">   Skazani, którym udzielono zezwolenia na odbycie kary w systemie DE w lipcu 2022 r. </t>
    </r>
  </si>
  <si>
    <t xml:space="preserve">                    sądów apelacyjnych - stan w dniu 31.07.2022 r.</t>
  </si>
  <si>
    <r>
      <rPr>
        <b/>
        <u/>
        <sz val="10"/>
        <rFont val="Calibri"/>
        <family val="2"/>
        <charset val="238"/>
        <scheme val="minor"/>
      </rPr>
      <t xml:space="preserve">Wykres  13 </t>
    </r>
    <r>
      <rPr>
        <b/>
        <sz val="10"/>
        <rFont val="Calibri"/>
        <family val="2"/>
        <charset val="238"/>
        <scheme val="minor"/>
      </rPr>
      <t xml:space="preserve">  Liczba skazanych zwolnionych z odbywania kary w systemie DE w lipcu 2022 r.</t>
    </r>
  </si>
  <si>
    <t>Liban</t>
  </si>
  <si>
    <t>Ruanda</t>
  </si>
  <si>
    <t>Senegal</t>
  </si>
  <si>
    <t>TABL. 17 Cudzoziemcy przebywający w AŚ i ZK w dniu 31.07.2022 r.</t>
  </si>
  <si>
    <r>
      <rPr>
        <b/>
        <u/>
        <sz val="10"/>
        <rFont val="Calibri"/>
        <family val="2"/>
        <charset val="238"/>
        <scheme val="minor"/>
      </rPr>
      <t>Wykres  14</t>
    </r>
    <r>
      <rPr>
        <b/>
        <sz val="10"/>
        <rFont val="Calibri"/>
        <family val="2"/>
        <charset val="238"/>
        <scheme val="minor"/>
      </rPr>
      <t xml:space="preserve">   Cudzoziemcy przebywający w AŚ i ZK w okresie od 31.07.2021 do 31.07.2022</t>
    </r>
  </si>
  <si>
    <t>w dniu 31.07.2022r</t>
  </si>
  <si>
    <t>Skazani na karę dożywotniego pozbawienia wolności wg stanu w dniu  31.07.2022r.*</t>
  </si>
  <si>
    <t>wg aktualnego statusu prawnego (stan w dniu 31.07.2022 r.)</t>
  </si>
  <si>
    <t>Osadzeni zobowiązani do świadczeń alimentacyjnych w czerwcu 2022 r.</t>
  </si>
  <si>
    <r>
      <t>na dzień 31.07.2022 r.</t>
    </r>
    <r>
      <rPr>
        <vertAlign val="superscript"/>
        <sz val="11"/>
        <rFont val="Calibri"/>
        <family val="2"/>
        <charset val="238"/>
        <scheme val="minor"/>
      </rPr>
      <t>2</t>
    </r>
  </si>
  <si>
    <r>
      <rPr>
        <b/>
        <u/>
        <sz val="11"/>
        <rFont val="Calibri"/>
        <family val="2"/>
        <charset val="238"/>
        <scheme val="minor"/>
      </rPr>
      <t>Wykres 15</t>
    </r>
    <r>
      <rPr>
        <b/>
        <sz val="11"/>
        <rFont val="Calibri"/>
        <family val="2"/>
        <charset val="238"/>
        <scheme val="minor"/>
      </rPr>
      <t xml:space="preserve">   Zatrudnienie odpłatne osadzonych w okresie od 28.02.2021 do 31.07.2022</t>
    </r>
  </si>
  <si>
    <r>
      <rPr>
        <b/>
        <u/>
        <sz val="10"/>
        <rFont val="Calibri"/>
        <family val="2"/>
        <charset val="238"/>
        <scheme val="minor"/>
      </rPr>
      <t xml:space="preserve">Wykres 16 </t>
    </r>
    <r>
      <rPr>
        <b/>
        <sz val="10"/>
        <rFont val="Calibri"/>
        <family val="2"/>
        <charset val="238"/>
        <scheme val="minor"/>
      </rPr>
      <t>Powszechność zatrudnienia skazanych i ukaranych w okresie od 28.02.2021 do 31.07.2022</t>
    </r>
  </si>
  <si>
    <r>
      <rPr>
        <b/>
        <u/>
        <sz val="10"/>
        <rFont val="Calibri"/>
        <family val="2"/>
        <charset val="238"/>
        <scheme val="minor"/>
      </rPr>
      <t xml:space="preserve">Wykres  17 </t>
    </r>
    <r>
      <rPr>
        <b/>
        <sz val="10"/>
        <rFont val="Calibri"/>
        <family val="2"/>
        <charset val="238"/>
        <scheme val="minor"/>
      </rPr>
      <t xml:space="preserve">  Wskaźnik bezrobocia skazanych w okresie od 28.02.2021 do 31.07.2022</t>
    </r>
  </si>
  <si>
    <r>
      <t>Zatrudnienie odpłatne osadzonych w czerwcu 2022 r. według okręgów</t>
    </r>
    <r>
      <rPr>
        <vertAlign val="superscript"/>
        <sz val="11"/>
        <rFont val="Calibri"/>
        <family val="2"/>
        <charset val="238"/>
        <scheme val="minor"/>
      </rPr>
      <t>1</t>
    </r>
  </si>
  <si>
    <r>
      <t>Zatrudnienie osadzonych w czerwcu 2022 r. według miejsc zatrudnienia</t>
    </r>
    <r>
      <rPr>
        <vertAlign val="superscript"/>
        <sz val="11"/>
        <rFont val="Calibri"/>
        <family val="2"/>
        <charset val="238"/>
        <scheme val="minor"/>
      </rPr>
      <t>1</t>
    </r>
  </si>
  <si>
    <r>
      <t xml:space="preserve">   </t>
    </r>
    <r>
      <rPr>
        <sz val="8"/>
        <rFont val="Calibri"/>
        <family val="2"/>
        <charset val="238"/>
        <scheme val="minor"/>
      </rPr>
      <t xml:space="preserve">    powinien przepracować w ciągu miesiąca                   normatyw  za czerwiec=     168 godzin</t>
    </r>
  </si>
  <si>
    <t xml:space="preserve">       powinien przepracować w ciągu miesiąca                   normatyw  za czerwiec=   168 godzin</t>
  </si>
  <si>
    <t xml:space="preserve">     Lipiec 2022 r.</t>
  </si>
  <si>
    <t xml:space="preserve">   01.01 - 31.07.22 r.</t>
  </si>
  <si>
    <r>
      <rPr>
        <b/>
        <u/>
        <sz val="12"/>
        <rFont val="Calibri"/>
        <family val="2"/>
        <charset val="238"/>
        <scheme val="minor"/>
      </rPr>
      <t xml:space="preserve">Wykres  18 </t>
    </r>
    <r>
      <rPr>
        <b/>
        <sz val="12"/>
        <rFont val="Calibri"/>
        <family val="2"/>
        <charset val="238"/>
        <scheme val="minor"/>
      </rPr>
      <t xml:space="preserve">  Liczba uczestników ucieczek z terenu i zatrudnienia w okresie 01.01.21 do 31.07.2022</t>
    </r>
  </si>
  <si>
    <t xml:space="preserve">                     Lipiec 2022 r.</t>
  </si>
  <si>
    <t xml:space="preserve">              01.01 - 31.07.22 r.</t>
  </si>
  <si>
    <t xml:space="preserve">                    Lipiec 2022 r.</t>
  </si>
  <si>
    <t xml:space="preserve">                01.01 - 31.07.22 r.</t>
  </si>
  <si>
    <t xml:space="preserve">                    Lipiec 2022 r. </t>
  </si>
  <si>
    <t xml:space="preserve">                 01.01 - 31.07.22 r.</t>
  </si>
  <si>
    <t xml:space="preserve">   1. AŚ Sosnowiec</t>
  </si>
  <si>
    <t xml:space="preserve">   2. AŚ Tarnowskie Góry</t>
  </si>
  <si>
    <t xml:space="preserve">   3. ZK Jastrzębie Zdrój</t>
  </si>
  <si>
    <t xml:space="preserve">   4. OZ Zabrze</t>
  </si>
  <si>
    <t xml:space="preserve">   6. OZ Zamość</t>
  </si>
  <si>
    <t xml:space="preserve">   2. OZ Golesze</t>
  </si>
  <si>
    <t xml:space="preserve">   3. OZ Sieraków Śląski</t>
  </si>
  <si>
    <t>Warszawa, 19.08.2022 r.</t>
  </si>
  <si>
    <r>
      <t>TABL.  34   Osadzeni, którzy dokonali ucieczki, ujęci i nieujęci w okresie od 01.01.22 r. do 31.07.2022 r.</t>
    </r>
    <r>
      <rPr>
        <vertAlign val="superscript"/>
        <sz val="10"/>
        <rFont val="Calibri"/>
        <family val="2"/>
        <charset val="238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</si>
</sst>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0.0%"/>
    <numFmt numFmtId="165" formatCode="0.0"/>
    <numFmt numFmtId="166" formatCode="0.000"/>
  </numFmts>
  <fonts count="53" x14ac:knownFonts="1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u/>
      <sz val="10"/>
      <color theme="10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2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u/>
      <sz val="1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u/>
      <vertAlign val="superscript"/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3"/>
      <name val="Calibri"/>
      <family val="2"/>
      <charset val="238"/>
      <scheme val="minor"/>
    </font>
    <font>
      <b/>
      <sz val="3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vertAlign val="superscript"/>
      <sz val="9"/>
      <name val="Calibri"/>
      <family val="2"/>
      <charset val="238"/>
      <scheme val="minor"/>
    </font>
    <font>
      <sz val="8"/>
      <color rgb="FF92D050"/>
      <name val="Calibri"/>
      <family val="2"/>
      <charset val="238"/>
      <scheme val="minor"/>
    </font>
    <font>
      <b/>
      <vertAlign val="superscript"/>
      <sz val="11"/>
      <name val="Calibri"/>
      <family val="2"/>
      <charset val="238"/>
      <scheme val="minor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u/>
      <sz val="8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3" tint="0.59999389629810485"/>
        <bgColor indexed="55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9">
    <xf numFmtId="0" fontId="0" fillId="0" borderId="0" xfId="0"/>
    <xf numFmtId="0" fontId="3" fillId="0" borderId="0" xfId="0" quotePrefix="1" applyFont="1" applyAlignment="1">
      <alignment horizontal="left"/>
    </xf>
    <xf numFmtId="0" fontId="3" fillId="0" borderId="0" xfId="0" applyFont="1"/>
    <xf numFmtId="0" fontId="3" fillId="0" borderId="0" xfId="0" applyFont="1" applyBorder="1"/>
    <xf numFmtId="0" fontId="6" fillId="3" borderId="19" xfId="0" applyFont="1" applyFill="1" applyBorder="1" applyAlignment="1">
      <alignment horizontal="centerContinuous"/>
    </xf>
    <xf numFmtId="0" fontId="3" fillId="3" borderId="12" xfId="0" applyFont="1" applyFill="1" applyBorder="1" applyAlignment="1">
      <alignment horizontal="centerContinuous"/>
    </xf>
    <xf numFmtId="0" fontId="3" fillId="3" borderId="19" xfId="0" applyFont="1" applyFill="1" applyBorder="1" applyAlignment="1">
      <alignment horizontal="centerContinuous"/>
    </xf>
    <xf numFmtId="0" fontId="6" fillId="3" borderId="20" xfId="0" applyFont="1" applyFill="1" applyBorder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3" fillId="3" borderId="1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/>
    </xf>
    <xf numFmtId="0" fontId="6" fillId="3" borderId="18" xfId="0" applyFont="1" applyFill="1" applyBorder="1" applyAlignment="1">
      <alignment horizontal="centerContinuous"/>
    </xf>
    <xf numFmtId="0" fontId="6" fillId="0" borderId="0" xfId="0" applyFont="1"/>
    <xf numFmtId="0" fontId="8" fillId="2" borderId="10" xfId="0" applyFont="1" applyFill="1" applyBorder="1"/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Protection="1">
      <protection locked="0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0" fillId="0" borderId="0" xfId="0"/>
    <xf numFmtId="0" fontId="4" fillId="8" borderId="25" xfId="0" applyFont="1" applyFill="1" applyBorder="1" applyAlignment="1">
      <alignment horizontal="centerContinuous"/>
    </xf>
    <xf numFmtId="0" fontId="4" fillId="8" borderId="27" xfId="0" applyFont="1" applyFill="1" applyBorder="1" applyAlignment="1">
      <alignment horizontal="centerContinuous"/>
    </xf>
    <xf numFmtId="0" fontId="8" fillId="5" borderId="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right"/>
    </xf>
    <xf numFmtId="0" fontId="8" fillId="5" borderId="18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6" xfId="0" applyFont="1" applyFill="1" applyBorder="1"/>
    <xf numFmtId="0" fontId="8" fillId="5" borderId="15" xfId="0" applyFont="1" applyFill="1" applyBorder="1" applyAlignment="1">
      <alignment horizontal="right"/>
    </xf>
    <xf numFmtId="0" fontId="8" fillId="5" borderId="14" xfId="0" applyFont="1" applyFill="1" applyBorder="1" applyAlignment="1">
      <alignment horizontal="left"/>
    </xf>
    <xf numFmtId="0" fontId="8" fillId="5" borderId="16" xfId="0" applyFont="1" applyFill="1" applyBorder="1" applyAlignment="1">
      <alignment horizontal="left"/>
    </xf>
    <xf numFmtId="0" fontId="4" fillId="8" borderId="28" xfId="0" applyFont="1" applyFill="1" applyBorder="1" applyAlignment="1">
      <alignment horizontal="centerContinuous"/>
    </xf>
    <xf numFmtId="0" fontId="8" fillId="2" borderId="1" xfId="0" applyFont="1" applyFill="1" applyBorder="1"/>
    <xf numFmtId="0" fontId="8" fillId="0" borderId="10" xfId="0" applyFont="1" applyBorder="1"/>
    <xf numFmtId="0" fontId="3" fillId="5" borderId="24" xfId="0" applyFont="1" applyFill="1" applyBorder="1"/>
    <xf numFmtId="0" fontId="8" fillId="0" borderId="15" xfId="0" applyFont="1" applyBorder="1"/>
    <xf numFmtId="0" fontId="8" fillId="0" borderId="10" xfId="0" applyFont="1" applyBorder="1" applyAlignment="1">
      <alignment horizontal="right"/>
    </xf>
    <xf numFmtId="0" fontId="8" fillId="0" borderId="14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4" quotePrefix="1" applyAlignment="1" applyProtection="1">
      <alignment horizontal="left"/>
    </xf>
    <xf numFmtId="0" fontId="13" fillId="0" borderId="0" xfId="4" quotePrefix="1" applyAlignment="1" applyProtection="1">
      <alignment horizontal="center"/>
    </xf>
    <xf numFmtId="0" fontId="13" fillId="0" borderId="0" xfId="4" applyAlignment="1" applyProtection="1"/>
    <xf numFmtId="16" fontId="13" fillId="0" borderId="0" xfId="4" quotePrefix="1" applyNumberFormat="1" applyAlignment="1" applyProtection="1">
      <alignment horizontal="right"/>
    </xf>
    <xf numFmtId="0" fontId="13" fillId="0" borderId="0" xfId="4" applyAlignment="1" applyProtection="1">
      <alignment horizontal="left"/>
    </xf>
    <xf numFmtId="0" fontId="8" fillId="0" borderId="61" xfId="0" applyFont="1" applyBorder="1"/>
    <xf numFmtId="0" fontId="8" fillId="0" borderId="8" xfId="0" applyFont="1" applyBorder="1"/>
    <xf numFmtId="0" fontId="17" fillId="0" borderId="0" xfId="0" applyFont="1"/>
    <xf numFmtId="0" fontId="19" fillId="0" borderId="0" xfId="0" applyFont="1"/>
    <xf numFmtId="0" fontId="17" fillId="0" borderId="0" xfId="3" applyFont="1" applyAlignment="1">
      <alignment horizontal="left"/>
    </xf>
    <xf numFmtId="0" fontId="19" fillId="0" borderId="0" xfId="3" applyFont="1"/>
    <xf numFmtId="0" fontId="17" fillId="0" borderId="0" xfId="3" applyFont="1"/>
    <xf numFmtId="0" fontId="17" fillId="0" borderId="0" xfId="3" quotePrefix="1" applyFont="1" applyAlignment="1">
      <alignment horizontal="left"/>
    </xf>
    <xf numFmtId="0" fontId="22" fillId="0" borderId="0" xfId="3" applyFont="1"/>
    <xf numFmtId="0" fontId="23" fillId="0" borderId="0" xfId="3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43" fontId="17" fillId="0" borderId="0" xfId="1" applyFont="1"/>
    <xf numFmtId="0" fontId="17" fillId="0" borderId="8" xfId="0" applyFont="1" applyFill="1" applyBorder="1"/>
    <xf numFmtId="0" fontId="25" fillId="0" borderId="0" xfId="0" applyFont="1" applyBorder="1"/>
    <xf numFmtId="164" fontId="17" fillId="0" borderId="0" xfId="2" applyNumberFormat="1" applyFont="1"/>
    <xf numFmtId="0" fontId="17" fillId="0" borderId="0" xfId="0" applyFont="1" applyBorder="1"/>
    <xf numFmtId="0" fontId="17" fillId="0" borderId="1" xfId="0" applyFont="1" applyFill="1" applyBorder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17" fillId="0" borderId="1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9" xfId="0" applyFont="1" applyBorder="1"/>
    <xf numFmtId="0" fontId="24" fillId="0" borderId="0" xfId="0" applyFont="1"/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readingOrder="1"/>
    </xf>
    <xf numFmtId="0" fontId="17" fillId="0" borderId="3" xfId="0" applyFont="1" applyFill="1" applyBorder="1"/>
    <xf numFmtId="0" fontId="17" fillId="0" borderId="24" xfId="0" applyFont="1" applyBorder="1"/>
    <xf numFmtId="1" fontId="17" fillId="0" borderId="24" xfId="0" applyNumberFormat="1" applyFont="1" applyBorder="1"/>
    <xf numFmtId="1" fontId="17" fillId="0" borderId="8" xfId="0" applyNumberFormat="1" applyFont="1" applyBorder="1"/>
    <xf numFmtId="1" fontId="17" fillId="0" borderId="9" xfId="0" applyNumberFormat="1" applyFont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9" xfId="0" applyFont="1" applyFill="1" applyBorder="1"/>
    <xf numFmtId="0" fontId="29" fillId="0" borderId="0" xfId="0" applyFont="1"/>
    <xf numFmtId="0" fontId="33" fillId="0" borderId="0" xfId="0" applyFont="1"/>
    <xf numFmtId="0" fontId="34" fillId="0" borderId="0" xfId="0" applyFont="1"/>
    <xf numFmtId="0" fontId="17" fillId="0" borderId="3" xfId="0" applyFont="1" applyBorder="1"/>
    <xf numFmtId="0" fontId="12" fillId="0" borderId="0" xfId="0" quotePrefix="1" applyFont="1" applyAlignment="1">
      <alignment vertical="center"/>
    </xf>
    <xf numFmtId="0" fontId="31" fillId="0" borderId="0" xfId="0" applyFont="1"/>
    <xf numFmtId="0" fontId="12" fillId="0" borderId="0" xfId="0" applyFont="1" applyAlignment="1">
      <alignment vertical="center"/>
    </xf>
    <xf numFmtId="3" fontId="17" fillId="0" borderId="3" xfId="0" applyNumberFormat="1" applyFont="1" applyBorder="1"/>
    <xf numFmtId="0" fontId="25" fillId="0" borderId="0" xfId="0" applyFont="1"/>
    <xf numFmtId="164" fontId="17" fillId="0" borderId="9" xfId="0" applyNumberFormat="1" applyFont="1" applyBorder="1"/>
    <xf numFmtId="3" fontId="17" fillId="0" borderId="9" xfId="0" applyNumberFormat="1" applyFont="1" applyBorder="1"/>
    <xf numFmtId="0" fontId="17" fillId="0" borderId="0" xfId="0" applyFont="1" applyFill="1"/>
    <xf numFmtId="0" fontId="27" fillId="0" borderId="0" xfId="0" applyFont="1" applyFill="1"/>
    <xf numFmtId="0" fontId="17" fillId="0" borderId="8" xfId="0" applyFont="1" applyBorder="1" applyAlignment="1">
      <alignment horizontal="right"/>
    </xf>
    <xf numFmtId="165" fontId="17" fillId="0" borderId="7" xfId="0" applyNumberFormat="1" applyFont="1" applyBorder="1" applyAlignment="1">
      <alignment horizontal="right"/>
    </xf>
    <xf numFmtId="0" fontId="17" fillId="0" borderId="5" xfId="0" applyFont="1" applyBorder="1"/>
    <xf numFmtId="0" fontId="17" fillId="0" borderId="0" xfId="0" applyFont="1" applyAlignment="1">
      <alignment horizontal="right"/>
    </xf>
    <xf numFmtId="0" fontId="25" fillId="0" borderId="7" xfId="0" applyFont="1" applyFill="1" applyBorder="1"/>
    <xf numFmtId="0" fontId="25" fillId="0" borderId="8" xfId="0" applyFont="1" applyFill="1" applyBorder="1"/>
    <xf numFmtId="0" fontId="25" fillId="0" borderId="9" xfId="0" applyFont="1" applyFill="1" applyBorder="1"/>
    <xf numFmtId="0" fontId="27" fillId="0" borderId="0" xfId="0" applyFont="1" applyFill="1" applyBorder="1"/>
    <xf numFmtId="0" fontId="25" fillId="0" borderId="3" xfId="0" applyFont="1" applyFill="1" applyBorder="1"/>
    <xf numFmtId="0" fontId="35" fillId="0" borderId="0" xfId="0" applyFont="1"/>
    <xf numFmtId="0" fontId="24" fillId="0" borderId="0" xfId="0" applyFont="1" applyFill="1" applyBorder="1"/>
    <xf numFmtId="0" fontId="17" fillId="0" borderId="14" xfId="0" applyFont="1" applyFill="1" applyBorder="1"/>
    <xf numFmtId="0" fontId="24" fillId="0" borderId="0" xfId="0" quotePrefix="1" applyFont="1" applyFill="1" applyAlignment="1">
      <alignment horizontal="left"/>
    </xf>
    <xf numFmtId="0" fontId="25" fillId="0" borderId="0" xfId="0" applyFont="1" applyFill="1" applyBorder="1"/>
    <xf numFmtId="0" fontId="39" fillId="0" borderId="0" xfId="0" applyFont="1"/>
    <xf numFmtId="0" fontId="19" fillId="0" borderId="0" xfId="0" quotePrefix="1" applyFont="1" applyAlignment="1">
      <alignment horizontal="left"/>
    </xf>
    <xf numFmtId="0" fontId="25" fillId="0" borderId="0" xfId="0" applyFont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17" fillId="0" borderId="0" xfId="0" quotePrefix="1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5" fillId="0" borderId="55" xfId="0" applyFont="1" applyFill="1" applyBorder="1"/>
    <xf numFmtId="0" fontId="25" fillId="0" borderId="14" xfId="0" applyFont="1" applyFill="1" applyBorder="1"/>
    <xf numFmtId="0" fontId="25" fillId="7" borderId="7" xfId="0" applyFont="1" applyFill="1" applyBorder="1" applyAlignment="1">
      <alignment horizontal="center"/>
    </xf>
    <xf numFmtId="0" fontId="17" fillId="0" borderId="17" xfId="0" applyFont="1" applyBorder="1"/>
    <xf numFmtId="0" fontId="25" fillId="7" borderId="9" xfId="0" applyFont="1" applyFill="1" applyBorder="1" applyAlignment="1">
      <alignment horizontal="center"/>
    </xf>
    <xf numFmtId="0" fontId="17" fillId="0" borderId="61" xfId="0" applyFont="1" applyBorder="1"/>
    <xf numFmtId="0" fontId="17" fillId="0" borderId="15" xfId="0" applyFont="1" applyBorder="1"/>
    <xf numFmtId="0" fontId="25" fillId="0" borderId="0" xfId="0" applyFont="1" applyFill="1"/>
    <xf numFmtId="0" fontId="24" fillId="0" borderId="0" xfId="0" applyFont="1" applyFill="1"/>
    <xf numFmtId="0" fontId="17" fillId="0" borderId="10" xfId="0" applyFont="1" applyFill="1" applyBorder="1"/>
    <xf numFmtId="0" fontId="25" fillId="0" borderId="15" xfId="0" applyFont="1" applyFill="1" applyBorder="1" applyAlignment="1">
      <alignment vertical="center"/>
    </xf>
    <xf numFmtId="0" fontId="17" fillId="0" borderId="21" xfId="0" applyFont="1" applyFill="1" applyBorder="1"/>
    <xf numFmtId="0" fontId="25" fillId="0" borderId="22" xfId="0" applyFont="1" applyFill="1" applyBorder="1" applyAlignment="1">
      <alignment vertical="center"/>
    </xf>
    <xf numFmtId="0" fontId="25" fillId="0" borderId="21" xfId="0" applyFont="1" applyFill="1" applyBorder="1" applyAlignment="1">
      <alignment vertical="center"/>
    </xf>
    <xf numFmtId="0" fontId="19" fillId="0" borderId="0" xfId="0" applyFont="1" applyFill="1" applyBorder="1"/>
    <xf numFmtId="0" fontId="24" fillId="0" borderId="10" xfId="0" applyFont="1" applyFill="1" applyBorder="1"/>
    <xf numFmtId="0" fontId="19" fillId="0" borderId="8" xfId="0" applyFont="1" applyFill="1" applyBorder="1"/>
    <xf numFmtId="0" fontId="25" fillId="0" borderId="14" xfId="0" applyFont="1" applyFill="1" applyBorder="1" applyAlignment="1">
      <alignment vertical="center"/>
    </xf>
    <xf numFmtId="0" fontId="17" fillId="0" borderId="14" xfId="0" applyFont="1" applyBorder="1"/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8" fillId="0" borderId="0" xfId="0" applyFont="1"/>
    <xf numFmtId="0" fontId="36" fillId="0" borderId="9" xfId="0" applyFont="1" applyBorder="1"/>
    <xf numFmtId="0" fontId="36" fillId="0" borderId="3" xfId="0" applyFont="1" applyBorder="1"/>
    <xf numFmtId="0" fontId="12" fillId="0" borderId="24" xfId="0" applyFont="1" applyBorder="1"/>
    <xf numFmtId="0" fontId="12" fillId="0" borderId="3" xfId="0" applyFont="1" applyBorder="1"/>
    <xf numFmtId="0" fontId="12" fillId="0" borderId="8" xfId="0" applyFont="1" applyBorder="1"/>
    <xf numFmtId="0" fontId="25" fillId="7" borderId="1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0" fontId="25" fillId="7" borderId="5" xfId="0" applyFont="1" applyFill="1" applyBorder="1" applyAlignment="1">
      <alignment horizontal="center" vertical="center"/>
    </xf>
    <xf numFmtId="0" fontId="17" fillId="7" borderId="5" xfId="0" applyFont="1" applyFill="1" applyBorder="1"/>
    <xf numFmtId="0" fontId="17" fillId="7" borderId="3" xfId="0" applyFont="1" applyFill="1" applyBorder="1"/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Fill="1" applyAlignment="1">
      <alignment horizontal="left"/>
    </xf>
    <xf numFmtId="0" fontId="17" fillId="0" borderId="24" xfId="0" applyFont="1" applyFill="1" applyBorder="1"/>
    <xf numFmtId="2" fontId="17" fillId="0" borderId="24" xfId="0" applyNumberFormat="1" applyFont="1" applyFill="1" applyBorder="1"/>
    <xf numFmtId="2" fontId="17" fillId="0" borderId="3" xfId="1" applyNumberFormat="1" applyFont="1" applyFill="1" applyBorder="1"/>
    <xf numFmtId="0" fontId="24" fillId="0" borderId="0" xfId="0" applyFont="1" applyAlignment="1">
      <alignment horizontal="left"/>
    </xf>
    <xf numFmtId="164" fontId="17" fillId="0" borderId="7" xfId="2" applyNumberFormat="1" applyFont="1" applyFill="1" applyBorder="1"/>
    <xf numFmtId="164" fontId="17" fillId="0" borderId="7" xfId="2" applyNumberFormat="1" applyFont="1" applyBorder="1"/>
    <xf numFmtId="164" fontId="17" fillId="0" borderId="9" xfId="2" applyNumberFormat="1" applyFont="1" applyFill="1" applyBorder="1"/>
    <xf numFmtId="164" fontId="17" fillId="0" borderId="9" xfId="2" applyNumberFormat="1" applyFont="1" applyBorder="1"/>
    <xf numFmtId="0" fontId="36" fillId="0" borderId="0" xfId="0" applyFont="1"/>
    <xf numFmtId="0" fontId="19" fillId="0" borderId="0" xfId="0" applyFont="1" applyFill="1"/>
    <xf numFmtId="0" fontId="32" fillId="0" borderId="8" xfId="0" applyFont="1" applyBorder="1"/>
    <xf numFmtId="166" fontId="32" fillId="0" borderId="8" xfId="0" applyNumberFormat="1" applyFont="1" applyBorder="1"/>
    <xf numFmtId="2" fontId="32" fillId="0" borderId="8" xfId="0" applyNumberFormat="1" applyFont="1" applyBorder="1"/>
    <xf numFmtId="1" fontId="32" fillId="0" borderId="8" xfId="0" applyNumberFormat="1" applyFont="1" applyBorder="1"/>
    <xf numFmtId="2" fontId="32" fillId="0" borderId="9" xfId="0" applyNumberFormat="1" applyFont="1" applyBorder="1"/>
    <xf numFmtId="0" fontId="28" fillId="0" borderId="1" xfId="0" applyFont="1" applyFill="1" applyBorder="1"/>
    <xf numFmtId="0" fontId="28" fillId="0" borderId="1" xfId="0" applyFont="1" applyBorder="1"/>
    <xf numFmtId="166" fontId="28" fillId="0" borderId="1" xfId="0" applyNumberFormat="1" applyFont="1" applyBorder="1"/>
    <xf numFmtId="2" fontId="28" fillId="0" borderId="1" xfId="2" applyNumberFormat="1" applyFont="1" applyBorder="1"/>
    <xf numFmtId="1" fontId="28" fillId="0" borderId="1" xfId="2" applyNumberFormat="1" applyFont="1" applyBorder="1"/>
    <xf numFmtId="2" fontId="28" fillId="0" borderId="1" xfId="0" applyNumberFormat="1" applyFont="1" applyBorder="1"/>
    <xf numFmtId="2" fontId="28" fillId="0" borderId="7" xfId="0" applyNumberFormat="1" applyFont="1" applyBorder="1"/>
    <xf numFmtId="2" fontId="28" fillId="0" borderId="1" xfId="2" applyNumberFormat="1" applyFont="1" applyFill="1" applyBorder="1"/>
    <xf numFmtId="0" fontId="28" fillId="0" borderId="8" xfId="0" applyFont="1" applyFill="1" applyBorder="1"/>
    <xf numFmtId="0" fontId="28" fillId="0" borderId="8" xfId="0" applyFont="1" applyBorder="1"/>
    <xf numFmtId="166" fontId="28" fillId="0" borderId="8" xfId="0" applyNumberFormat="1" applyFont="1" applyBorder="1"/>
    <xf numFmtId="2" fontId="28" fillId="0" borderId="8" xfId="2" applyNumberFormat="1" applyFont="1" applyBorder="1"/>
    <xf numFmtId="1" fontId="28" fillId="0" borderId="8" xfId="2" applyNumberFormat="1" applyFont="1" applyBorder="1"/>
    <xf numFmtId="2" fontId="28" fillId="0" borderId="8" xfId="0" applyNumberFormat="1" applyFont="1" applyBorder="1"/>
    <xf numFmtId="2" fontId="28" fillId="0" borderId="9" xfId="0" applyNumberFormat="1" applyFont="1" applyBorder="1"/>
    <xf numFmtId="2" fontId="17" fillId="0" borderId="0" xfId="0" applyNumberFormat="1" applyFont="1"/>
    <xf numFmtId="1" fontId="17" fillId="0" borderId="0" xfId="0" applyNumberFormat="1" applyFont="1"/>
    <xf numFmtId="0" fontId="42" fillId="0" borderId="0" xfId="0" quotePrefix="1" applyFont="1" applyAlignment="1">
      <alignment horizontal="left"/>
    </xf>
    <xf numFmtId="165" fontId="17" fillId="0" borderId="0" xfId="0" applyNumberFormat="1" applyFont="1"/>
    <xf numFmtId="1" fontId="28" fillId="0" borderId="1" xfId="0" applyNumberFormat="1" applyFont="1" applyBorder="1"/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vertical="center"/>
    </xf>
    <xf numFmtId="1" fontId="28" fillId="0" borderId="1" xfId="0" applyNumberFormat="1" applyFont="1" applyBorder="1" applyAlignment="1">
      <alignment vertical="center"/>
    </xf>
    <xf numFmtId="2" fontId="28" fillId="0" borderId="7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horizontal="right"/>
    </xf>
    <xf numFmtId="165" fontId="32" fillId="0" borderId="15" xfId="0" applyNumberFormat="1" applyFont="1" applyBorder="1"/>
    <xf numFmtId="165" fontId="28" fillId="0" borderId="10" xfId="0" applyNumberFormat="1" applyFont="1" applyBorder="1"/>
    <xf numFmtId="1" fontId="28" fillId="0" borderId="7" xfId="0" applyNumberFormat="1" applyFont="1" applyBorder="1"/>
    <xf numFmtId="165" fontId="28" fillId="0" borderId="7" xfId="0" applyNumberFormat="1" applyFont="1" applyBorder="1"/>
    <xf numFmtId="0" fontId="28" fillId="0" borderId="7" xfId="0" applyFont="1" applyFill="1" applyBorder="1"/>
    <xf numFmtId="0" fontId="28" fillId="0" borderId="7" xfId="0" applyFont="1" applyBorder="1"/>
    <xf numFmtId="0" fontId="28" fillId="0" borderId="9" xfId="0" applyFont="1" applyBorder="1"/>
    <xf numFmtId="0" fontId="28" fillId="0" borderId="0" xfId="0" quotePrefix="1" applyFont="1" applyFill="1" applyBorder="1"/>
    <xf numFmtId="0" fontId="28" fillId="0" borderId="0" xfId="0" applyFont="1" applyFill="1" applyBorder="1"/>
    <xf numFmtId="0" fontId="28" fillId="0" borderId="0" xfId="0" quotePrefix="1" applyFont="1" applyAlignment="1">
      <alignment horizontal="left"/>
    </xf>
    <xf numFmtId="0" fontId="17" fillId="2" borderId="62" xfId="0" applyFont="1" applyFill="1" applyBorder="1"/>
    <xf numFmtId="0" fontId="17" fillId="2" borderId="63" xfId="0" applyFont="1" applyFill="1" applyBorder="1"/>
    <xf numFmtId="0" fontId="17" fillId="2" borderId="54" xfId="0" applyFont="1" applyFill="1" applyBorder="1"/>
    <xf numFmtId="0" fontId="12" fillId="2" borderId="64" xfId="0" applyFont="1" applyFill="1" applyBorder="1" applyAlignment="1"/>
    <xf numFmtId="0" fontId="12" fillId="2" borderId="66" xfId="0" applyFont="1" applyFill="1" applyBorder="1" applyAlignment="1"/>
    <xf numFmtId="0" fontId="12" fillId="2" borderId="65" xfId="0" quotePrefix="1" applyFont="1" applyFill="1" applyBorder="1" applyAlignment="1"/>
    <xf numFmtId="0" fontId="12" fillId="2" borderId="68" xfId="0" quotePrefix="1" applyFont="1" applyFill="1" applyBorder="1" applyAlignment="1"/>
    <xf numFmtId="0" fontId="43" fillId="2" borderId="69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7" fillId="2" borderId="10" xfId="0" applyFont="1" applyFill="1" applyBorder="1" applyAlignment="1">
      <alignment horizontal="centerContinuous"/>
    </xf>
    <xf numFmtId="0" fontId="25" fillId="2" borderId="5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70" xfId="0" applyFont="1" applyFill="1" applyBorder="1" applyAlignment="1">
      <alignment horizontal="center"/>
    </xf>
    <xf numFmtId="0" fontId="17" fillId="2" borderId="69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25" fillId="2" borderId="7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71" xfId="0" applyFont="1" applyFill="1" applyBorder="1" applyAlignment="1">
      <alignment horizontal="center"/>
    </xf>
    <xf numFmtId="0" fontId="44" fillId="2" borderId="69" xfId="0" applyFont="1" applyFill="1" applyBorder="1"/>
    <xf numFmtId="0" fontId="44" fillId="2" borderId="0" xfId="0" applyFont="1" applyFill="1" applyBorder="1"/>
    <xf numFmtId="0" fontId="44" fillId="2" borderId="10" xfId="0" applyFont="1" applyFill="1" applyBorder="1"/>
    <xf numFmtId="0" fontId="45" fillId="2" borderId="7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5" fillId="2" borderId="10" xfId="0" applyFont="1" applyFill="1" applyBorder="1" applyAlignment="1">
      <alignment horizontal="center"/>
    </xf>
    <xf numFmtId="0" fontId="45" fillId="2" borderId="71" xfId="0" applyFont="1" applyFill="1" applyBorder="1" applyAlignment="1">
      <alignment horizontal="center"/>
    </xf>
    <xf numFmtId="0" fontId="12" fillId="8" borderId="74" xfId="0" applyFont="1" applyFill="1" applyBorder="1"/>
    <xf numFmtId="0" fontId="36" fillId="8" borderId="6" xfId="0" applyFont="1" applyFill="1" applyBorder="1"/>
    <xf numFmtId="0" fontId="36" fillId="8" borderId="36" xfId="0" applyFont="1" applyFill="1" applyBorder="1"/>
    <xf numFmtId="0" fontId="12" fillId="8" borderId="34" xfId="0" applyFont="1" applyFill="1" applyBorder="1" applyAlignment="1">
      <alignment horizontal="center"/>
    </xf>
    <xf numFmtId="0" fontId="12" fillId="8" borderId="56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  <xf numFmtId="0" fontId="12" fillId="8" borderId="86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left"/>
    </xf>
    <xf numFmtId="0" fontId="17" fillId="3" borderId="13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right"/>
    </xf>
    <xf numFmtId="0" fontId="12" fillId="9" borderId="72" xfId="0" applyFont="1" applyFill="1" applyBorder="1"/>
    <xf numFmtId="0" fontId="36" fillId="9" borderId="25" xfId="0" applyFont="1" applyFill="1" applyBorder="1"/>
    <xf numFmtId="0" fontId="12" fillId="9" borderId="29" xfId="0" applyFont="1" applyFill="1" applyBorder="1" applyAlignment="1">
      <alignment horizontal="center"/>
    </xf>
    <xf numFmtId="0" fontId="12" fillId="9" borderId="40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center"/>
    </xf>
    <xf numFmtId="0" fontId="12" fillId="9" borderId="73" xfId="0" applyFont="1" applyFill="1" applyBorder="1" applyAlignment="1">
      <alignment horizontal="center"/>
    </xf>
    <xf numFmtId="0" fontId="12" fillId="9" borderId="80" xfId="0" applyFont="1" applyFill="1" applyBorder="1"/>
    <xf numFmtId="0" fontId="36" fillId="9" borderId="14" xfId="0" applyFont="1" applyFill="1" applyBorder="1"/>
    <xf numFmtId="0" fontId="12" fillId="9" borderId="9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8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right"/>
    </xf>
    <xf numFmtId="0" fontId="12" fillId="8" borderId="90" xfId="0" applyFont="1" applyFill="1" applyBorder="1" applyAlignment="1">
      <alignment horizontal="centerContinuous"/>
    </xf>
    <xf numFmtId="0" fontId="36" fillId="8" borderId="91" xfId="0" applyFont="1" applyFill="1" applyBorder="1" applyAlignment="1">
      <alignment horizontal="centerContinuous"/>
    </xf>
    <xf numFmtId="0" fontId="22" fillId="8" borderId="91" xfId="0" applyFont="1" applyFill="1" applyBorder="1" applyAlignment="1">
      <alignment horizontal="centerContinuous"/>
    </xf>
    <xf numFmtId="0" fontId="12" fillId="8" borderId="92" xfId="0" applyFont="1" applyFill="1" applyBorder="1" applyAlignment="1">
      <alignment horizontal="center"/>
    </xf>
    <xf numFmtId="0" fontId="12" fillId="8" borderId="93" xfId="0" applyFont="1" applyFill="1" applyBorder="1" applyAlignment="1">
      <alignment horizontal="center"/>
    </xf>
    <xf numFmtId="0" fontId="12" fillId="8" borderId="94" xfId="0" applyFont="1" applyFill="1" applyBorder="1" applyAlignment="1">
      <alignment horizontal="center"/>
    </xf>
    <xf numFmtId="0" fontId="12" fillId="8" borderId="95" xfId="0" applyFont="1" applyFill="1" applyBorder="1" applyAlignment="1">
      <alignment horizontal="center"/>
    </xf>
    <xf numFmtId="0" fontId="39" fillId="0" borderId="0" xfId="0" applyFont="1" applyAlignment="1">
      <alignment horizontal="left" wrapText="1"/>
    </xf>
    <xf numFmtId="0" fontId="12" fillId="2" borderId="67" xfId="0" quotePrefix="1" applyFont="1" applyFill="1" applyBorder="1" applyAlignment="1"/>
    <xf numFmtId="0" fontId="12" fillId="8" borderId="72" xfId="0" applyFont="1" applyFill="1" applyBorder="1" applyAlignment="1">
      <alignment horizontal="centerContinuous"/>
    </xf>
    <xf numFmtId="0" fontId="36" fillId="8" borderId="25" xfId="0" applyFont="1" applyFill="1" applyBorder="1" applyAlignment="1">
      <alignment horizontal="centerContinuous"/>
    </xf>
    <xf numFmtId="0" fontId="36" fillId="8" borderId="27" xfId="0" applyFont="1" applyFill="1" applyBorder="1" applyAlignment="1">
      <alignment horizontal="centerContinuous"/>
    </xf>
    <xf numFmtId="0" fontId="12" fillId="8" borderId="2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right"/>
    </xf>
    <xf numFmtId="0" fontId="25" fillId="2" borderId="69" xfId="0" applyFont="1" applyFill="1" applyBorder="1"/>
    <xf numFmtId="0" fontId="25" fillId="2" borderId="0" xfId="0" applyFont="1" applyFill="1" applyBorder="1"/>
    <xf numFmtId="0" fontId="25" fillId="2" borderId="0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left"/>
    </xf>
    <xf numFmtId="0" fontId="25" fillId="2" borderId="71" xfId="0" applyFont="1" applyFill="1" applyBorder="1" applyAlignment="1">
      <alignment horizontal="left"/>
    </xf>
    <xf numFmtId="0" fontId="17" fillId="0" borderId="69" xfId="0" applyFont="1" applyBorder="1"/>
    <xf numFmtId="0" fontId="17" fillId="0" borderId="96" xfId="0" applyFont="1" applyBorder="1"/>
    <xf numFmtId="0" fontId="17" fillId="2" borderId="59" xfId="0" applyFont="1" applyFill="1" applyBorder="1"/>
    <xf numFmtId="0" fontId="17" fillId="2" borderId="58" xfId="0" applyFont="1" applyFill="1" applyBorder="1"/>
    <xf numFmtId="0" fontId="17" fillId="2" borderId="104" xfId="0" applyFont="1" applyFill="1" applyBorder="1" applyAlignment="1">
      <alignment horizontal="left"/>
    </xf>
    <xf numFmtId="0" fontId="17" fillId="2" borderId="101" xfId="0" applyFont="1" applyFill="1" applyBorder="1" applyAlignment="1">
      <alignment horizontal="left"/>
    </xf>
    <xf numFmtId="0" fontId="43" fillId="2" borderId="62" xfId="0" applyFont="1" applyFill="1" applyBorder="1" applyAlignment="1">
      <alignment horizontal="centerContinuous" vertical="center"/>
    </xf>
    <xf numFmtId="0" fontId="17" fillId="2" borderId="63" xfId="0" applyFont="1" applyFill="1" applyBorder="1" applyAlignment="1">
      <alignment horizontal="centerContinuous" vertical="center"/>
    </xf>
    <xf numFmtId="0" fontId="25" fillId="2" borderId="51" xfId="0" applyFont="1" applyFill="1" applyBorder="1" applyAlignment="1">
      <alignment horizontal="center"/>
    </xf>
    <xf numFmtId="0" fontId="25" fillId="2" borderId="65" xfId="0" applyFont="1" applyFill="1" applyBorder="1" applyAlignment="1">
      <alignment horizontal="centerContinuous"/>
    </xf>
    <xf numFmtId="0" fontId="25" fillId="2" borderId="65" xfId="0" applyFont="1" applyFill="1" applyBorder="1" applyAlignment="1">
      <alignment horizontal="centerContinuous" vertical="center"/>
    </xf>
    <xf numFmtId="0" fontId="25" fillId="2" borderId="99" xfId="0" applyFont="1" applyFill="1" applyBorder="1" applyAlignment="1">
      <alignment horizontal="center"/>
    </xf>
    <xf numFmtId="0" fontId="43" fillId="2" borderId="69" xfId="0" applyFont="1" applyFill="1" applyBorder="1" applyAlignment="1">
      <alignment horizontal="centerContinuous" vertical="center"/>
    </xf>
    <xf numFmtId="0" fontId="17" fillId="2" borderId="0" xfId="0" applyFont="1" applyFill="1" applyBorder="1" applyAlignment="1">
      <alignment horizontal="centerContinuous" vertical="center"/>
    </xf>
    <xf numFmtId="0" fontId="25" fillId="2" borderId="0" xfId="0" applyFont="1" applyFill="1" applyBorder="1" applyAlignment="1">
      <alignment horizontal="center"/>
    </xf>
    <xf numFmtId="0" fontId="25" fillId="2" borderId="89" xfId="0" applyFont="1" applyFill="1" applyBorder="1" applyAlignment="1">
      <alignment horizontal="center"/>
    </xf>
    <xf numFmtId="0" fontId="44" fillId="2" borderId="69" xfId="0" applyFont="1" applyFill="1" applyBorder="1" applyAlignment="1">
      <alignment horizontal="centerContinuous" vertical="center"/>
    </xf>
    <xf numFmtId="0" fontId="44" fillId="2" borderId="0" xfId="0" applyFont="1" applyFill="1" applyBorder="1" applyAlignment="1">
      <alignment horizontal="centerContinuous" vertical="center"/>
    </xf>
    <xf numFmtId="0" fontId="45" fillId="2" borderId="0" xfId="0" applyFont="1" applyFill="1" applyBorder="1" applyAlignment="1">
      <alignment horizontal="center"/>
    </xf>
    <xf numFmtId="0" fontId="45" fillId="2" borderId="89" xfId="0" applyFont="1" applyFill="1" applyBorder="1" applyAlignment="1">
      <alignment horizontal="center"/>
    </xf>
    <xf numFmtId="0" fontId="12" fillId="8" borderId="100" xfId="0" applyFont="1" applyFill="1" applyBorder="1" applyAlignment="1">
      <alignment horizontal="center"/>
    </xf>
    <xf numFmtId="0" fontId="17" fillId="2" borderId="69" xfId="0" quotePrefix="1" applyFont="1" applyFill="1" applyBorder="1"/>
    <xf numFmtId="0" fontId="17" fillId="2" borderId="7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7" fillId="2" borderId="89" xfId="0" applyFont="1" applyFill="1" applyBorder="1" applyAlignment="1">
      <alignment horizontal="left"/>
    </xf>
    <xf numFmtId="49" fontId="17" fillId="2" borderId="69" xfId="0" applyNumberFormat="1" applyFont="1" applyFill="1" applyBorder="1"/>
    <xf numFmtId="0" fontId="17" fillId="2" borderId="96" xfId="0" quotePrefix="1" applyFont="1" applyFill="1" applyBorder="1"/>
    <xf numFmtId="0" fontId="17" fillId="2" borderId="60" xfId="0" applyFont="1" applyFill="1" applyBorder="1" applyAlignment="1">
      <alignment horizontal="right"/>
    </xf>
    <xf numFmtId="0" fontId="17" fillId="2" borderId="59" xfId="0" applyFont="1" applyFill="1" applyBorder="1" applyAlignment="1">
      <alignment horizontal="right"/>
    </xf>
    <xf numFmtId="0" fontId="17" fillId="2" borderId="101" xfId="0" applyFont="1" applyFill="1" applyBorder="1" applyAlignment="1">
      <alignment horizontal="right"/>
    </xf>
    <xf numFmtId="0" fontId="47" fillId="0" borderId="0" xfId="0" applyFont="1"/>
    <xf numFmtId="0" fontId="28" fillId="2" borderId="62" xfId="0" applyFont="1" applyFill="1" applyBorder="1"/>
    <xf numFmtId="0" fontId="28" fillId="2" borderId="63" xfId="0" applyFont="1" applyFill="1" applyBorder="1"/>
    <xf numFmtId="0" fontId="28" fillId="2" borderId="54" xfId="0" applyFont="1" applyFill="1" applyBorder="1"/>
    <xf numFmtId="0" fontId="12" fillId="2" borderId="65" xfId="0" applyFont="1" applyFill="1" applyBorder="1" applyAlignment="1"/>
    <xf numFmtId="0" fontId="28" fillId="2" borderId="0" xfId="0" applyFont="1" applyFill="1" applyAlignment="1">
      <alignment horizontal="centerContinuous"/>
    </xf>
    <xf numFmtId="0" fontId="28" fillId="2" borderId="10" xfId="0" applyFont="1" applyFill="1" applyBorder="1" applyAlignment="1">
      <alignment horizontal="centerContinuous"/>
    </xf>
    <xf numFmtId="0" fontId="31" fillId="2" borderId="14" xfId="0" applyFont="1" applyFill="1" applyBorder="1" applyAlignment="1">
      <alignment horizontal="centerContinuous"/>
    </xf>
    <xf numFmtId="0" fontId="29" fillId="2" borderId="15" xfId="0" applyFont="1" applyFill="1" applyBorder="1" applyAlignment="1">
      <alignment horizontal="centerContinuous"/>
    </xf>
    <xf numFmtId="0" fontId="29" fillId="2" borderId="14" xfId="0" applyFont="1" applyFill="1" applyBorder="1" applyAlignment="1">
      <alignment horizontal="centerContinuous"/>
    </xf>
    <xf numFmtId="0" fontId="31" fillId="2" borderId="16" xfId="0" applyFont="1" applyFill="1" applyBorder="1" applyAlignment="1">
      <alignment horizontal="centerContinuous"/>
    </xf>
    <xf numFmtId="0" fontId="29" fillId="2" borderId="77" xfId="0" applyFont="1" applyFill="1" applyBorder="1" applyAlignment="1">
      <alignment horizontal="centerContinuous"/>
    </xf>
    <xf numFmtId="0" fontId="43" fillId="2" borderId="69" xfId="0" applyFont="1" applyFill="1" applyBorder="1" applyAlignment="1">
      <alignment horizontal="centerContinuous" vertical="top"/>
    </xf>
    <xf numFmtId="0" fontId="31" fillId="2" borderId="0" xfId="0" applyFont="1" applyFill="1" applyAlignment="1">
      <alignment horizontal="center"/>
    </xf>
    <xf numFmtId="0" fontId="31" fillId="2" borderId="7" xfId="0" applyFont="1" applyFill="1" applyBorder="1" applyAlignment="1">
      <alignment horizontal="center"/>
    </xf>
    <xf numFmtId="0" fontId="31" fillId="2" borderId="17" xfId="0" applyFont="1" applyFill="1" applyBorder="1" applyAlignment="1">
      <alignment horizontal="center"/>
    </xf>
    <xf numFmtId="0" fontId="31" fillId="2" borderId="89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44" fillId="2" borderId="7" xfId="0" applyFont="1" applyFill="1" applyBorder="1"/>
    <xf numFmtId="0" fontId="44" fillId="2" borderId="10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18" xfId="0" applyFont="1" applyFill="1" applyBorder="1"/>
    <xf numFmtId="0" fontId="44" fillId="2" borderId="71" xfId="0" applyFont="1" applyFill="1" applyBorder="1" applyAlignment="1">
      <alignment horizontal="center"/>
    </xf>
    <xf numFmtId="0" fontId="17" fillId="0" borderId="69" xfId="0" quotePrefix="1" applyFont="1" applyBorder="1"/>
    <xf numFmtId="0" fontId="17" fillId="3" borderId="0" xfId="0" applyFont="1" applyFill="1" applyAlignment="1">
      <alignment horizontal="left"/>
    </xf>
    <xf numFmtId="0" fontId="17" fillId="3" borderId="7" xfId="0" applyFont="1" applyFill="1" applyBorder="1" applyAlignment="1">
      <alignment horizontal="left"/>
    </xf>
    <xf numFmtId="0" fontId="17" fillId="3" borderId="71" xfId="0" applyFont="1" applyFill="1" applyBorder="1" applyAlignment="1">
      <alignment horizontal="left"/>
    </xf>
    <xf numFmtId="0" fontId="25" fillId="2" borderId="0" xfId="0" applyFont="1" applyFill="1" applyAlignment="1">
      <alignment horizontal="center"/>
    </xf>
    <xf numFmtId="0" fontId="25" fillId="2" borderId="14" xfId="0" applyFont="1" applyFill="1" applyBorder="1" applyAlignment="1">
      <alignment horizontal="centerContinuous"/>
    </xf>
    <xf numFmtId="0" fontId="32" fillId="2" borderId="14" xfId="0" applyFont="1" applyFill="1" applyBorder="1" applyAlignment="1">
      <alignment horizontal="centerContinuous"/>
    </xf>
    <xf numFmtId="0" fontId="25" fillId="2" borderId="18" xfId="0" applyFont="1" applyFill="1" applyBorder="1" applyAlignment="1">
      <alignment horizontal="center"/>
    </xf>
    <xf numFmtId="0" fontId="32" fillId="2" borderId="77" xfId="0" applyFont="1" applyFill="1" applyBorder="1" applyAlignment="1">
      <alignment horizontal="centerContinuous"/>
    </xf>
    <xf numFmtId="0" fontId="32" fillId="2" borderId="0" xfId="0" applyFont="1" applyFill="1" applyAlignment="1">
      <alignment horizontal="center"/>
    </xf>
    <xf numFmtId="0" fontId="32" fillId="2" borderId="18" xfId="0" applyFont="1" applyFill="1" applyBorder="1" applyAlignment="1">
      <alignment horizontal="center"/>
    </xf>
    <xf numFmtId="0" fontId="45" fillId="2" borderId="0" xfId="0" applyFont="1" applyFill="1" applyBorder="1"/>
    <xf numFmtId="0" fontId="45" fillId="2" borderId="7" xfId="0" applyFont="1" applyFill="1" applyBorder="1"/>
    <xf numFmtId="0" fontId="45" fillId="2" borderId="18" xfId="0" applyFont="1" applyFill="1" applyBorder="1"/>
    <xf numFmtId="0" fontId="28" fillId="2" borderId="76" xfId="0" applyFont="1" applyFill="1" applyBorder="1"/>
    <xf numFmtId="0" fontId="28" fillId="2" borderId="2" xfId="0" applyFont="1" applyFill="1" applyBorder="1"/>
    <xf numFmtId="0" fontId="28" fillId="2" borderId="26" xfId="0" applyFont="1" applyFill="1" applyBorder="1"/>
    <xf numFmtId="0" fontId="28" fillId="2" borderId="2" xfId="0" applyFont="1" applyFill="1" applyBorder="1" applyAlignment="1">
      <alignment horizontal="right"/>
    </xf>
    <xf numFmtId="0" fontId="28" fillId="2" borderId="26" xfId="0" applyFont="1" applyFill="1" applyBorder="1" applyAlignment="1">
      <alignment horizontal="right"/>
    </xf>
    <xf numFmtId="0" fontId="28" fillId="2" borderId="42" xfId="0" applyFont="1" applyFill="1" applyBorder="1" applyAlignment="1">
      <alignment horizontal="right"/>
    </xf>
    <xf numFmtId="0" fontId="28" fillId="2" borderId="78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centerContinuous"/>
    </xf>
    <xf numFmtId="0" fontId="25" fillId="3" borderId="19" xfId="0" applyFont="1" applyFill="1" applyBorder="1" applyAlignment="1">
      <alignment horizontal="centerContinuous"/>
    </xf>
    <xf numFmtId="0" fontId="17" fillId="3" borderId="12" xfId="0" applyFont="1" applyFill="1" applyBorder="1" applyAlignment="1">
      <alignment horizontal="centerContinuous"/>
    </xf>
    <xf numFmtId="0" fontId="17" fillId="3" borderId="19" xfId="0" applyFont="1" applyFill="1" applyBorder="1" applyAlignment="1">
      <alignment horizontal="centerContinuous"/>
    </xf>
    <xf numFmtId="0" fontId="25" fillId="3" borderId="20" xfId="0" applyFont="1" applyFill="1" applyBorder="1" applyAlignment="1">
      <alignment horizontal="centerContinuous"/>
    </xf>
    <xf numFmtId="0" fontId="17" fillId="3" borderId="70" xfId="0" applyFont="1" applyFill="1" applyBorder="1" applyAlignment="1">
      <alignment horizontal="centerContinuous"/>
    </xf>
    <xf numFmtId="0" fontId="17" fillId="2" borderId="102" xfId="0" applyFont="1" applyFill="1" applyBorder="1"/>
    <xf numFmtId="0" fontId="17" fillId="2" borderId="21" xfId="0" applyFont="1" applyFill="1" applyBorder="1"/>
    <xf numFmtId="0" fontId="17" fillId="2" borderId="22" xfId="0" applyFont="1" applyFill="1" applyBorder="1"/>
    <xf numFmtId="0" fontId="25" fillId="3" borderId="0" xfId="0" applyFont="1" applyFill="1" applyBorder="1" applyAlignment="1">
      <alignment horizontal="centerContinuous"/>
    </xf>
    <xf numFmtId="0" fontId="17" fillId="3" borderId="10" xfId="0" applyFont="1" applyFill="1" applyBorder="1" applyAlignment="1">
      <alignment horizontal="centerContinuous"/>
    </xf>
    <xf numFmtId="0" fontId="17" fillId="3" borderId="0" xfId="0" applyFont="1" applyFill="1" applyBorder="1" applyAlignment="1">
      <alignment horizontal="centerContinuous"/>
    </xf>
    <xf numFmtId="0" fontId="25" fillId="3" borderId="18" xfId="0" applyFont="1" applyFill="1" applyBorder="1" applyAlignment="1">
      <alignment horizontal="centerContinuous"/>
    </xf>
    <xf numFmtId="0" fontId="17" fillId="3" borderId="71" xfId="0" applyFont="1" applyFill="1" applyBorder="1" applyAlignment="1">
      <alignment horizontal="centerContinuous"/>
    </xf>
    <xf numFmtId="0" fontId="12" fillId="8" borderId="102" xfId="0" applyFont="1" applyFill="1" applyBorder="1" applyAlignment="1">
      <alignment horizontal="centerContinuous"/>
    </xf>
    <xf numFmtId="0" fontId="36" fillId="8" borderId="21" xfId="0" applyFont="1" applyFill="1" applyBorder="1" applyAlignment="1">
      <alignment horizontal="centerContinuous"/>
    </xf>
    <xf numFmtId="0" fontId="36" fillId="8" borderId="22" xfId="0" applyFont="1" applyFill="1" applyBorder="1" applyAlignment="1">
      <alignment horizontal="centerContinuous"/>
    </xf>
    <xf numFmtId="0" fontId="28" fillId="2" borderId="81" xfId="0" applyFont="1" applyFill="1" applyBorder="1"/>
    <xf numFmtId="0" fontId="28" fillId="2" borderId="82" xfId="0" applyFont="1" applyFill="1" applyBorder="1"/>
    <xf numFmtId="0" fontId="28" fillId="2" borderId="83" xfId="0" applyFont="1" applyFill="1" applyBorder="1"/>
    <xf numFmtId="0" fontId="28" fillId="2" borderId="82" xfId="0" applyFont="1" applyFill="1" applyBorder="1" applyAlignment="1">
      <alignment horizontal="left"/>
    </xf>
    <xf numFmtId="0" fontId="28" fillId="0" borderId="82" xfId="0" applyFont="1" applyBorder="1" applyAlignment="1">
      <alignment horizontal="right"/>
    </xf>
    <xf numFmtId="0" fontId="28" fillId="0" borderId="85" xfId="0" applyFont="1" applyBorder="1" applyAlignment="1">
      <alignment horizontal="right"/>
    </xf>
    <xf numFmtId="0" fontId="28" fillId="2" borderId="81" xfId="0" applyFont="1" applyFill="1" applyBorder="1" applyAlignment="1"/>
    <xf numFmtId="0" fontId="28" fillId="2" borderId="82" xfId="0" applyFont="1" applyFill="1" applyBorder="1" applyAlignment="1"/>
    <xf numFmtId="0" fontId="28" fillId="2" borderId="83" xfId="0" applyFont="1" applyFill="1" applyBorder="1" applyAlignment="1"/>
    <xf numFmtId="0" fontId="28" fillId="2" borderId="105" xfId="0" applyFont="1" applyFill="1" applyBorder="1" applyAlignment="1"/>
    <xf numFmtId="0" fontId="28" fillId="2" borderId="85" xfId="0" applyFont="1" applyFill="1" applyBorder="1" applyAlignment="1"/>
    <xf numFmtId="0" fontId="12" fillId="8" borderId="25" xfId="0" applyFont="1" applyFill="1" applyBorder="1" applyAlignment="1">
      <alignment horizontal="centerContinuous"/>
    </xf>
    <xf numFmtId="0" fontId="12" fillId="8" borderId="27" xfId="0" applyFont="1" applyFill="1" applyBorder="1" applyAlignment="1">
      <alignment horizontal="centerContinuous"/>
    </xf>
    <xf numFmtId="0" fontId="28" fillId="2" borderId="96" xfId="0" applyFont="1" applyFill="1" applyBorder="1"/>
    <xf numFmtId="0" fontId="28" fillId="2" borderId="59" xfId="0" applyFont="1" applyFill="1" applyBorder="1"/>
    <xf numFmtId="0" fontId="28" fillId="2" borderId="58" xfId="0" applyFont="1" applyFill="1" applyBorder="1"/>
    <xf numFmtId="0" fontId="28" fillId="2" borderId="59" xfId="0" applyFont="1" applyFill="1" applyBorder="1" applyAlignment="1">
      <alignment horizontal="left"/>
    </xf>
    <xf numFmtId="0" fontId="28" fillId="0" borderId="59" xfId="0" applyFont="1" applyBorder="1"/>
    <xf numFmtId="0" fontId="28" fillId="0" borderId="98" xfId="0" applyFont="1" applyBorder="1"/>
    <xf numFmtId="0" fontId="17" fillId="0" borderId="0" xfId="0" applyFont="1" applyBorder="1" applyProtection="1">
      <protection locked="0"/>
    </xf>
    <xf numFmtId="0" fontId="12" fillId="2" borderId="67" xfId="0" applyFont="1" applyFill="1" applyBorder="1" applyAlignment="1"/>
    <xf numFmtId="0" fontId="28" fillId="2" borderId="69" xfId="0" applyFont="1" applyFill="1" applyBorder="1"/>
    <xf numFmtId="0" fontId="28" fillId="2" borderId="0" xfId="0" applyFont="1" applyFill="1" applyBorder="1"/>
    <xf numFmtId="0" fontId="28" fillId="2" borderId="10" xfId="0" applyFont="1" applyFill="1" applyBorder="1"/>
    <xf numFmtId="0" fontId="28" fillId="2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8" fillId="0" borderId="71" xfId="0" applyFont="1" applyBorder="1"/>
    <xf numFmtId="0" fontId="28" fillId="2" borderId="24" xfId="0" applyFont="1" applyFill="1" applyBorder="1" applyAlignment="1">
      <alignment horizontal="left"/>
    </xf>
    <xf numFmtId="0" fontId="28" fillId="0" borderId="38" xfId="0" applyFont="1" applyBorder="1" applyAlignment="1">
      <alignment horizontal="right"/>
    </xf>
    <xf numFmtId="0" fontId="28" fillId="0" borderId="78" xfId="0" applyFont="1" applyBorder="1"/>
    <xf numFmtId="0" fontId="28" fillId="0" borderId="11" xfId="0" applyFont="1" applyBorder="1" applyAlignment="1">
      <alignment horizontal="right"/>
    </xf>
    <xf numFmtId="0" fontId="28" fillId="0" borderId="70" xfId="0" applyFont="1" applyBorder="1"/>
    <xf numFmtId="0" fontId="28" fillId="2" borderId="79" xfId="0" applyFont="1" applyFill="1" applyBorder="1"/>
    <xf numFmtId="0" fontId="28" fillId="2" borderId="19" xfId="0" applyFont="1" applyFill="1" applyBorder="1" applyAlignment="1">
      <alignment horizontal="left"/>
    </xf>
    <xf numFmtId="0" fontId="28" fillId="2" borderId="12" xfId="0" applyFont="1" applyFill="1" applyBorder="1"/>
    <xf numFmtId="0" fontId="28" fillId="0" borderId="19" xfId="0" applyFont="1" applyBorder="1" applyAlignment="1">
      <alignment horizontal="right"/>
    </xf>
    <xf numFmtId="0" fontId="12" fillId="8" borderId="28" xfId="0" applyFont="1" applyFill="1" applyBorder="1" applyAlignment="1">
      <alignment horizontal="centerContinuous"/>
    </xf>
    <xf numFmtId="0" fontId="28" fillId="0" borderId="13" xfId="0" applyFont="1" applyBorder="1" applyAlignment="1">
      <alignment horizontal="right"/>
    </xf>
    <xf numFmtId="0" fontId="28" fillId="0" borderId="71" xfId="0" applyFont="1" applyBorder="1" applyAlignment="1">
      <alignment horizontal="right"/>
    </xf>
    <xf numFmtId="0" fontId="28" fillId="0" borderId="78" xfId="0" applyFont="1" applyBorder="1" applyAlignment="1">
      <alignment horizontal="right"/>
    </xf>
    <xf numFmtId="0" fontId="28" fillId="0" borderId="70" xfId="0" applyFont="1" applyBorder="1" applyAlignment="1">
      <alignment horizontal="right"/>
    </xf>
    <xf numFmtId="0" fontId="28" fillId="2" borderId="19" xfId="0" applyFont="1" applyFill="1" applyBorder="1"/>
    <xf numFmtId="0" fontId="28" fillId="2" borderId="4" xfId="0" applyFont="1" applyFill="1" applyBorder="1" applyAlignment="1">
      <alignment horizontal="left"/>
    </xf>
    <xf numFmtId="0" fontId="28" fillId="2" borderId="103" xfId="0" applyFont="1" applyFill="1" applyBorder="1" applyAlignment="1">
      <alignment horizontal="left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11" borderId="4" xfId="0" applyFont="1" applyFill="1" applyBorder="1"/>
    <xf numFmtId="0" fontId="17" fillId="11" borderId="19" xfId="0" applyFont="1" applyFill="1" applyBorder="1"/>
    <xf numFmtId="0" fontId="17" fillId="11" borderId="12" xfId="0" applyFont="1" applyFill="1" applyBorder="1"/>
    <xf numFmtId="0" fontId="17" fillId="11" borderId="14" xfId="0" applyFont="1" applyFill="1" applyBorder="1"/>
    <xf numFmtId="0" fontId="17" fillId="11" borderId="15" xfId="0" applyFont="1" applyFill="1" applyBorder="1"/>
    <xf numFmtId="0" fontId="17" fillId="11" borderId="24" xfId="0" applyFont="1" applyFill="1" applyBorder="1"/>
    <xf numFmtId="0" fontId="17" fillId="11" borderId="2" xfId="0" applyFont="1" applyFill="1" applyBorder="1"/>
    <xf numFmtId="0" fontId="17" fillId="11" borderId="26" xfId="0" applyFont="1" applyFill="1" applyBorder="1"/>
    <xf numFmtId="0" fontId="17" fillId="11" borderId="1" xfId="0" applyFont="1" applyFill="1" applyBorder="1"/>
    <xf numFmtId="0" fontId="17" fillId="11" borderId="0" xfId="0" applyFont="1" applyFill="1" applyBorder="1"/>
    <xf numFmtId="0" fontId="17" fillId="11" borderId="10" xfId="0" applyFont="1" applyFill="1" applyBorder="1"/>
    <xf numFmtId="0" fontId="17" fillId="11" borderId="8" xfId="0" applyFont="1" applyFill="1" applyBorder="1"/>
    <xf numFmtId="0" fontId="17" fillId="0" borderId="0" xfId="0" applyFont="1" applyFill="1" applyBorder="1" applyAlignment="1">
      <alignment horizontal="left" wrapText="1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/>
    <xf numFmtId="0" fontId="17" fillId="11" borderId="4" xfId="0" quotePrefix="1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7" fillId="11" borderId="4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left"/>
    </xf>
    <xf numFmtId="0" fontId="17" fillId="11" borderId="4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25" fillId="11" borderId="8" xfId="0" applyFont="1" applyFill="1" applyBorder="1"/>
    <xf numFmtId="0" fontId="25" fillId="11" borderId="9" xfId="0" applyFont="1" applyFill="1" applyBorder="1"/>
    <xf numFmtId="0" fontId="29" fillId="11" borderId="5" xfId="0" applyFont="1" applyFill="1" applyBorder="1"/>
    <xf numFmtId="0" fontId="29" fillId="11" borderId="4" xfId="0" applyFont="1" applyFill="1" applyBorder="1" applyAlignment="1">
      <alignment horizontal="center"/>
    </xf>
    <xf numFmtId="0" fontId="17" fillId="11" borderId="24" xfId="0" quotePrefix="1" applyFont="1" applyFill="1" applyBorder="1" applyAlignment="1">
      <alignment horizontal="left"/>
    </xf>
    <xf numFmtId="0" fontId="29" fillId="11" borderId="7" xfId="0" applyFont="1" applyFill="1" applyBorder="1"/>
    <xf numFmtId="0" fontId="29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center"/>
    </xf>
    <xf numFmtId="0" fontId="29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left"/>
    </xf>
    <xf numFmtId="0" fontId="28" fillId="11" borderId="8" xfId="0" applyFont="1" applyFill="1" applyBorder="1" applyAlignment="1">
      <alignment horizontal="center"/>
    </xf>
    <xf numFmtId="0" fontId="28" fillId="11" borderId="9" xfId="0" applyFont="1" applyFill="1" applyBorder="1" applyAlignment="1">
      <alignment horizontal="left"/>
    </xf>
    <xf numFmtId="0" fontId="17" fillId="11" borderId="24" xfId="0" applyFont="1" applyFill="1" applyBorder="1" applyAlignment="1">
      <alignment horizontal="center"/>
    </xf>
    <xf numFmtId="0" fontId="17" fillId="11" borderId="7" xfId="0" quotePrefix="1" applyFont="1" applyFill="1" applyBorder="1" applyAlignment="1">
      <alignment horizontal="left"/>
    </xf>
    <xf numFmtId="0" fontId="17" fillId="11" borderId="7" xfId="0" applyFont="1" applyFill="1" applyBorder="1"/>
    <xf numFmtId="0" fontId="17" fillId="11" borderId="7" xfId="0" applyFont="1" applyFill="1" applyBorder="1" applyAlignment="1">
      <alignment horizontal="left"/>
    </xf>
    <xf numFmtId="0" fontId="17" fillId="11" borderId="7" xfId="0" applyFont="1" applyFill="1" applyBorder="1" applyAlignment="1">
      <alignment horizontal="right"/>
    </xf>
    <xf numFmtId="0" fontId="17" fillId="11" borderId="9" xfId="0" applyFont="1" applyFill="1" applyBorder="1"/>
    <xf numFmtId="0" fontId="17" fillId="11" borderId="3" xfId="0" applyFont="1" applyFill="1" applyBorder="1" applyAlignment="1">
      <alignment vertical="center"/>
    </xf>
    <xf numFmtId="0" fontId="17" fillId="11" borderId="3" xfId="0" applyFont="1" applyFill="1" applyBorder="1" applyAlignment="1">
      <alignment horizontal="center" vertical="center" wrapText="1"/>
    </xf>
    <xf numFmtId="0" fontId="25" fillId="11" borderId="2" xfId="0" applyFont="1" applyFill="1" applyBorder="1"/>
    <xf numFmtId="0" fontId="17" fillId="11" borderId="15" xfId="0" applyFont="1" applyFill="1" applyBorder="1" applyAlignment="1">
      <alignment vertical="center"/>
    </xf>
    <xf numFmtId="0" fontId="24" fillId="11" borderId="1" xfId="0" applyFont="1" applyFill="1" applyBorder="1"/>
    <xf numFmtId="0" fontId="24" fillId="11" borderId="14" xfId="0" applyFont="1" applyFill="1" applyBorder="1"/>
    <xf numFmtId="0" fontId="24" fillId="11" borderId="0" xfId="0" applyFont="1" applyFill="1" applyBorder="1"/>
    <xf numFmtId="0" fontId="25" fillId="11" borderId="1" xfId="0" applyFont="1" applyFill="1" applyBorder="1" applyAlignment="1">
      <alignment horizontal="center"/>
    </xf>
    <xf numFmtId="0" fontId="17" fillId="11" borderId="1" xfId="0" quotePrefix="1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center"/>
    </xf>
    <xf numFmtId="0" fontId="17" fillId="11" borderId="45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/>
    </xf>
    <xf numFmtId="0" fontId="24" fillId="11" borderId="19" xfId="0" applyFont="1" applyFill="1" applyBorder="1"/>
    <xf numFmtId="0" fontId="24" fillId="11" borderId="0" xfId="0" quotePrefix="1" applyFont="1" applyFill="1" applyBorder="1"/>
    <xf numFmtId="0" fontId="29" fillId="11" borderId="0" xfId="0" applyFont="1" applyFill="1" applyBorder="1"/>
    <xf numFmtId="0" fontId="29" fillId="11" borderId="10" xfId="0" applyFont="1" applyFill="1" applyBorder="1"/>
    <xf numFmtId="0" fontId="29" fillId="11" borderId="8" xfId="0" applyFont="1" applyFill="1" applyBorder="1"/>
    <xf numFmtId="0" fontId="29" fillId="11" borderId="15" xfId="0" applyFont="1" applyFill="1" applyBorder="1"/>
    <xf numFmtId="0" fontId="19" fillId="11" borderId="6" xfId="0" applyFont="1" applyFill="1" applyBorder="1"/>
    <xf numFmtId="0" fontId="40" fillId="11" borderId="6" xfId="0" applyFont="1" applyFill="1" applyBorder="1"/>
    <xf numFmtId="0" fontId="19" fillId="11" borderId="36" xfId="0" applyFont="1" applyFill="1" applyBorder="1"/>
    <xf numFmtId="0" fontId="27" fillId="11" borderId="24" xfId="0" applyFont="1" applyFill="1" applyBorder="1"/>
    <xf numFmtId="0" fontId="17" fillId="11" borderId="3" xfId="0" quotePrefix="1" applyFont="1" applyFill="1" applyBorder="1" applyAlignment="1">
      <alignment vertical="center"/>
    </xf>
    <xf numFmtId="0" fontId="17" fillId="11" borderId="46" xfId="0" quotePrefix="1" applyFont="1" applyFill="1" applyBorder="1" applyAlignment="1">
      <alignment vertical="center"/>
    </xf>
    <xf numFmtId="0" fontId="27" fillId="11" borderId="43" xfId="0" applyFont="1" applyFill="1" applyBorder="1"/>
    <xf numFmtId="0" fontId="17" fillId="11" borderId="7" xfId="0" quotePrefix="1" applyFont="1" applyFill="1" applyBorder="1" applyAlignment="1">
      <alignment horizontal="right" vertical="center" wrapText="1"/>
    </xf>
    <xf numFmtId="0" fontId="24" fillId="11" borderId="15" xfId="0" applyFont="1" applyFill="1" applyBorder="1"/>
    <xf numFmtId="0" fontId="36" fillId="11" borderId="4" xfId="0" applyFont="1" applyFill="1" applyBorder="1"/>
    <xf numFmtId="0" fontId="36" fillId="11" borderId="4" xfId="0" applyFont="1" applyFill="1" applyBorder="1" applyAlignment="1">
      <alignment horizontal="center"/>
    </xf>
    <xf numFmtId="0" fontId="12" fillId="11" borderId="24" xfId="0" applyFont="1" applyFill="1" applyBorder="1"/>
    <xf numFmtId="0" fontId="36" fillId="11" borderId="8" xfId="0" applyFont="1" applyFill="1" applyBorder="1"/>
    <xf numFmtId="0" fontId="36" fillId="11" borderId="24" xfId="0" applyFont="1" applyFill="1" applyBorder="1"/>
    <xf numFmtId="0" fontId="36" fillId="11" borderId="26" xfId="0" applyFont="1" applyFill="1" applyBorder="1"/>
    <xf numFmtId="0" fontId="17" fillId="11" borderId="4" xfId="0" applyFont="1" applyFill="1" applyBorder="1" applyAlignment="1">
      <alignment vertical="center"/>
    </xf>
    <xf numFmtId="0" fontId="17" fillId="11" borderId="19" xfId="0" applyFont="1" applyFill="1" applyBorder="1" applyAlignment="1">
      <alignment vertical="center"/>
    </xf>
    <xf numFmtId="0" fontId="17" fillId="11" borderId="12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vertical="center"/>
    </xf>
    <xf numFmtId="0" fontId="17" fillId="11" borderId="14" xfId="0" applyFont="1" applyFill="1" applyBorder="1" applyAlignment="1">
      <alignment vertical="center"/>
    </xf>
    <xf numFmtId="0" fontId="17" fillId="11" borderId="9" xfId="0" applyFont="1" applyFill="1" applyBorder="1" applyAlignment="1">
      <alignment vertical="center"/>
    </xf>
    <xf numFmtId="0" fontId="25" fillId="11" borderId="19" xfId="0" applyFont="1" applyFill="1" applyBorder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/>
    </xf>
    <xf numFmtId="0" fontId="17" fillId="11" borderId="2" xfId="0" quotePrefix="1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16" fontId="17" fillId="11" borderId="9" xfId="0" applyNumberFormat="1" applyFont="1" applyFill="1" applyBorder="1" applyAlignment="1">
      <alignment horizontal="center"/>
    </xf>
    <xf numFmtId="0" fontId="17" fillId="11" borderId="9" xfId="0" applyNumberFormat="1" applyFont="1" applyFill="1" applyBorder="1" applyAlignment="1">
      <alignment horizontal="center"/>
    </xf>
    <xf numFmtId="164" fontId="17" fillId="11" borderId="3" xfId="2" applyNumberFormat="1" applyFont="1" applyFill="1" applyBorder="1"/>
    <xf numFmtId="164" fontId="17" fillId="11" borderId="9" xfId="2" applyNumberFormat="1" applyFont="1" applyFill="1" applyBorder="1"/>
    <xf numFmtId="0" fontId="28" fillId="11" borderId="1" xfId="0" quotePrefix="1" applyFont="1" applyFill="1" applyBorder="1"/>
    <xf numFmtId="0" fontId="28" fillId="11" borderId="10" xfId="0" applyFont="1" applyFill="1" applyBorder="1"/>
    <xf numFmtId="0" fontId="28" fillId="11" borderId="8" xfId="0" quotePrefix="1" applyFont="1" applyFill="1" applyBorder="1"/>
    <xf numFmtId="0" fontId="28" fillId="11" borderId="15" xfId="0" applyFont="1" applyFill="1" applyBorder="1"/>
    <xf numFmtId="0" fontId="32" fillId="11" borderId="8" xfId="0" applyFont="1" applyFill="1" applyBorder="1"/>
    <xf numFmtId="0" fontId="32" fillId="11" borderId="14" xfId="0" applyFont="1" applyFill="1" applyBorder="1"/>
    <xf numFmtId="0" fontId="28" fillId="11" borderId="1" xfId="0" applyFont="1" applyFill="1" applyBorder="1"/>
    <xf numFmtId="0" fontId="28" fillId="11" borderId="0" xfId="0" applyFont="1" applyFill="1" applyBorder="1"/>
    <xf numFmtId="0" fontId="28" fillId="11" borderId="1" xfId="0" applyFont="1" applyFill="1" applyBorder="1" applyAlignment="1">
      <alignment horizontal="left"/>
    </xf>
    <xf numFmtId="0" fontId="28" fillId="11" borderId="4" xfId="0" applyFont="1" applyFill="1" applyBorder="1"/>
    <xf numFmtId="0" fontId="28" fillId="11" borderId="19" xfId="0" applyFont="1" applyFill="1" applyBorder="1"/>
    <xf numFmtId="0" fontId="28" fillId="11" borderId="24" xfId="0" quotePrefix="1" applyFont="1" applyFill="1" applyBorder="1" applyAlignment="1">
      <alignment horizontal="left"/>
    </xf>
    <xf numFmtId="0" fontId="28" fillId="11" borderId="2" xfId="0" applyFont="1" applyFill="1" applyBorder="1"/>
    <xf numFmtId="0" fontId="28" fillId="11" borderId="4" xfId="0" applyFont="1" applyFill="1" applyBorder="1" applyAlignment="1">
      <alignment horizontal="center"/>
    </xf>
    <xf numFmtId="0" fontId="28" fillId="11" borderId="8" xfId="0" quotePrefix="1" applyFont="1" applyFill="1" applyBorder="1" applyAlignment="1">
      <alignment horizontal="center"/>
    </xf>
    <xf numFmtId="0" fontId="28" fillId="11" borderId="14" xfId="0" applyFont="1" applyFill="1" applyBorder="1"/>
    <xf numFmtId="0" fontId="28" fillId="11" borderId="7" xfId="0" applyFont="1" applyFill="1" applyBorder="1" applyAlignment="1">
      <alignment horizontal="center"/>
    </xf>
    <xf numFmtId="0" fontId="28" fillId="11" borderId="1" xfId="0" quotePrefix="1" applyFont="1" applyFill="1" applyBorder="1" applyAlignment="1">
      <alignment horizontal="center"/>
    </xf>
    <xf numFmtId="16" fontId="28" fillId="11" borderId="1" xfId="0" applyNumberFormat="1" applyFont="1" applyFill="1" applyBorder="1" applyAlignment="1">
      <alignment horizontal="center"/>
    </xf>
    <xf numFmtId="0" fontId="28" fillId="11" borderId="8" xfId="0" applyFont="1" applyFill="1" applyBorder="1"/>
    <xf numFmtId="16" fontId="28" fillId="11" borderId="8" xfId="0" applyNumberFormat="1" applyFont="1" applyFill="1" applyBorder="1" applyAlignment="1">
      <alignment horizontal="center"/>
    </xf>
    <xf numFmtId="0" fontId="28" fillId="11" borderId="9" xfId="0" applyFont="1" applyFill="1" applyBorder="1" applyAlignment="1">
      <alignment horizontal="center"/>
    </xf>
    <xf numFmtId="0" fontId="28" fillId="11" borderId="1" xfId="0" applyNumberFormat="1" applyFont="1" applyFill="1" applyBorder="1" applyAlignment="1">
      <alignment horizontal="center"/>
    </xf>
    <xf numFmtId="0" fontId="28" fillId="11" borderId="53" xfId="0" applyFont="1" applyFill="1" applyBorder="1"/>
    <xf numFmtId="0" fontId="28" fillId="11" borderId="54" xfId="0" applyFont="1" applyFill="1" applyBorder="1"/>
    <xf numFmtId="0" fontId="28" fillId="11" borderId="58" xfId="0" applyFont="1" applyFill="1" applyBorder="1"/>
    <xf numFmtId="0" fontId="28" fillId="11" borderId="51" xfId="0" applyFont="1" applyFill="1" applyBorder="1"/>
    <xf numFmtId="0" fontId="28" fillId="11" borderId="7" xfId="0" applyFont="1" applyFill="1" applyBorder="1"/>
    <xf numFmtId="0" fontId="28" fillId="11" borderId="8" xfId="0" applyNumberFormat="1" applyFont="1" applyFill="1" applyBorder="1" applyAlignment="1">
      <alignment horizontal="center"/>
    </xf>
    <xf numFmtId="0" fontId="17" fillId="12" borderId="80" xfId="0" applyFont="1" applyFill="1" applyBorder="1"/>
    <xf numFmtId="0" fontId="17" fillId="12" borderId="14" xfId="0" applyFont="1" applyFill="1" applyBorder="1"/>
    <xf numFmtId="0" fontId="17" fillId="12" borderId="15" xfId="0" applyFont="1" applyFill="1" applyBorder="1"/>
    <xf numFmtId="0" fontId="17" fillId="12" borderId="9" xfId="0" applyFont="1" applyFill="1" applyBorder="1" applyAlignment="1">
      <alignment horizontal="center"/>
    </xf>
    <xf numFmtId="0" fontId="17" fillId="12" borderId="45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12" borderId="87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left"/>
    </xf>
    <xf numFmtId="0" fontId="17" fillId="13" borderId="26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right"/>
    </xf>
    <xf numFmtId="0" fontId="17" fillId="13" borderId="3" xfId="0" applyFont="1" applyFill="1" applyBorder="1" applyAlignment="1">
      <alignment horizontal="center"/>
    </xf>
    <xf numFmtId="0" fontId="17" fillId="13" borderId="76" xfId="0" applyFont="1" applyFill="1" applyBorder="1"/>
    <xf numFmtId="0" fontId="17" fillId="13" borderId="2" xfId="0" applyFont="1" applyFill="1" applyBorder="1"/>
    <xf numFmtId="0" fontId="17" fillId="13" borderId="26" xfId="0" applyFont="1" applyFill="1" applyBorder="1"/>
    <xf numFmtId="0" fontId="17" fillId="13" borderId="55" xfId="0" applyFont="1" applyFill="1" applyBorder="1" applyAlignment="1">
      <alignment horizontal="center"/>
    </xf>
    <xf numFmtId="0" fontId="17" fillId="13" borderId="88" xfId="0" applyFont="1" applyFill="1" applyBorder="1" applyAlignment="1">
      <alignment horizontal="center"/>
    </xf>
    <xf numFmtId="0" fontId="17" fillId="11" borderId="76" xfId="0" applyFont="1" applyFill="1" applyBorder="1"/>
    <xf numFmtId="0" fontId="17" fillId="11" borderId="88" xfId="0" applyFont="1" applyFill="1" applyBorder="1" applyAlignment="1">
      <alignment horizontal="center"/>
    </xf>
    <xf numFmtId="0" fontId="17" fillId="11" borderId="0" xfId="0" applyFont="1" applyFill="1" applyAlignment="1">
      <alignment horizontal="left"/>
    </xf>
    <xf numFmtId="0" fontId="17" fillId="11" borderId="59" xfId="0" applyFont="1" applyFill="1" applyBorder="1" applyAlignment="1">
      <alignment horizontal="right"/>
    </xf>
    <xf numFmtId="0" fontId="25" fillId="11" borderId="39" xfId="0" applyFont="1" applyFill="1" applyBorder="1" applyAlignment="1">
      <alignment horizontal="left"/>
    </xf>
    <xf numFmtId="0" fontId="17" fillId="11" borderId="97" xfId="0" applyFont="1" applyFill="1" applyBorder="1" applyAlignment="1">
      <alignment horizontal="left"/>
    </xf>
    <xf numFmtId="0" fontId="25" fillId="11" borderId="7" xfId="0" applyFont="1" applyFill="1" applyBorder="1" applyAlignment="1">
      <alignment horizontal="left"/>
    </xf>
    <xf numFmtId="0" fontId="17" fillId="11" borderId="60" xfId="0" applyFont="1" applyFill="1" applyBorder="1" applyAlignment="1">
      <alignment horizontal="left"/>
    </xf>
    <xf numFmtId="0" fontId="36" fillId="11" borderId="3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1" borderId="38" xfId="0" applyFont="1" applyFill="1" applyBorder="1" applyAlignment="1">
      <alignment horizontal="center" vertical="center"/>
    </xf>
    <xf numFmtId="0" fontId="36" fillId="11" borderId="78" xfId="0" applyFont="1" applyFill="1" applyBorder="1" applyAlignment="1">
      <alignment horizontal="center" vertical="center"/>
    </xf>
    <xf numFmtId="0" fontId="36" fillId="11" borderId="2" xfId="0" applyFont="1" applyFill="1" applyBorder="1"/>
    <xf numFmtId="0" fontId="36" fillId="11" borderId="2" xfId="0" applyFont="1" applyFill="1" applyBorder="1" applyAlignment="1">
      <alignment horizontal="center"/>
    </xf>
    <xf numFmtId="0" fontId="36" fillId="11" borderId="3" xfId="0" applyFont="1" applyFill="1" applyBorder="1" applyAlignment="1">
      <alignment horizontal="center"/>
    </xf>
    <xf numFmtId="0" fontId="36" fillId="11" borderId="26" xfId="0" applyFont="1" applyFill="1" applyBorder="1" applyAlignment="1">
      <alignment horizontal="center"/>
    </xf>
    <xf numFmtId="0" fontId="36" fillId="11" borderId="42" xfId="0" applyFont="1" applyFill="1" applyBorder="1" applyAlignment="1">
      <alignment horizontal="center"/>
    </xf>
    <xf numFmtId="0" fontId="36" fillId="11" borderId="78" xfId="0" applyFont="1" applyFill="1" applyBorder="1" applyAlignment="1">
      <alignment horizontal="center"/>
    </xf>
    <xf numFmtId="0" fontId="17" fillId="11" borderId="80" xfId="0" applyFont="1" applyFill="1" applyBorder="1"/>
    <xf numFmtId="0" fontId="28" fillId="11" borderId="3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left"/>
    </xf>
    <xf numFmtId="0" fontId="28" fillId="11" borderId="83" xfId="0" applyFont="1" applyFill="1" applyBorder="1" applyAlignment="1">
      <alignment horizontal="right"/>
    </xf>
    <xf numFmtId="0" fontId="28" fillId="11" borderId="84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center"/>
    </xf>
    <xf numFmtId="0" fontId="28" fillId="11" borderId="82" xfId="0" applyFont="1" applyFill="1" applyBorder="1" applyAlignment="1"/>
    <xf numFmtId="0" fontId="28" fillId="11" borderId="83" xfId="0" applyFont="1" applyFill="1" applyBorder="1" applyAlignment="1"/>
    <xf numFmtId="0" fontId="28" fillId="11" borderId="0" xfId="0" applyFont="1" applyFill="1" applyBorder="1" applyAlignment="1">
      <alignment horizontal="left"/>
    </xf>
    <xf numFmtId="0" fontId="28" fillId="11" borderId="12" xfId="0" applyFont="1" applyFill="1" applyBorder="1" applyAlignment="1">
      <alignment horizontal="right"/>
    </xf>
    <xf numFmtId="0" fontId="28" fillId="11" borderId="42" xfId="0" applyFont="1" applyFill="1" applyBorder="1" applyAlignment="1">
      <alignment horizontal="left"/>
    </xf>
    <xf numFmtId="0" fontId="28" fillId="11" borderId="19" xfId="0" applyFont="1" applyFill="1" applyBorder="1" applyAlignment="1">
      <alignment horizontal="left"/>
    </xf>
    <xf numFmtId="0" fontId="28" fillId="11" borderId="26" xfId="0" applyFont="1" applyFill="1" applyBorder="1" applyAlignment="1">
      <alignment horizontal="right"/>
    </xf>
    <xf numFmtId="0" fontId="28" fillId="11" borderId="10" xfId="0" applyFont="1" applyFill="1" applyBorder="1" applyAlignment="1">
      <alignment horizontal="right"/>
    </xf>
    <xf numFmtId="0" fontId="28" fillId="11" borderId="18" xfId="0" applyFont="1" applyFill="1" applyBorder="1" applyAlignment="1">
      <alignment horizontal="left"/>
    </xf>
    <xf numFmtId="0" fontId="28" fillId="11" borderId="20" xfId="0" applyFont="1" applyFill="1" applyBorder="1" applyAlignment="1">
      <alignment horizontal="left"/>
    </xf>
    <xf numFmtId="0" fontId="28" fillId="11" borderId="24" xfId="0" applyFont="1" applyFill="1" applyBorder="1" applyAlignment="1">
      <alignment horizontal="left"/>
    </xf>
    <xf numFmtId="0" fontId="28" fillId="11" borderId="59" xfId="0" applyFont="1" applyFill="1" applyBorder="1" applyAlignment="1">
      <alignment horizontal="left"/>
    </xf>
    <xf numFmtId="0" fontId="28" fillId="11" borderId="58" xfId="0" applyFont="1" applyFill="1" applyBorder="1" applyAlignment="1">
      <alignment horizontal="right"/>
    </xf>
    <xf numFmtId="0" fontId="28" fillId="11" borderId="106" xfId="0" applyFont="1" applyFill="1" applyBorder="1" applyAlignment="1">
      <alignment horizontal="left"/>
    </xf>
    <xf numFmtId="0" fontId="17" fillId="11" borderId="14" xfId="0" applyFont="1" applyFill="1" applyBorder="1" applyAlignment="1">
      <alignment horizontal="centerContinuous"/>
    </xf>
    <xf numFmtId="0" fontId="17" fillId="11" borderId="15" xfId="0" applyFont="1" applyFill="1" applyBorder="1" applyAlignment="1">
      <alignment horizontal="centerContinuous"/>
    </xf>
    <xf numFmtId="0" fontId="17" fillId="11" borderId="16" xfId="0" applyFont="1" applyFill="1" applyBorder="1" applyAlignment="1">
      <alignment horizontal="centerContinuous"/>
    </xf>
    <xf numFmtId="0" fontId="17" fillId="11" borderId="77" xfId="0" applyFont="1" applyFill="1" applyBorder="1" applyAlignment="1">
      <alignment horizontal="centerContinuous"/>
    </xf>
    <xf numFmtId="0" fontId="28" fillId="11" borderId="19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right"/>
    </xf>
    <xf numFmtId="0" fontId="28" fillId="11" borderId="4" xfId="0" applyFont="1" applyFill="1" applyBorder="1" applyAlignment="1">
      <alignment horizontal="left"/>
    </xf>
    <xf numFmtId="0" fontId="48" fillId="11" borderId="4" xfId="0" applyFont="1" applyFill="1" applyBorder="1" applyAlignment="1">
      <alignment horizontal="left"/>
    </xf>
    <xf numFmtId="0" fontId="48" fillId="11" borderId="103" xfId="0" applyFont="1" applyFill="1" applyBorder="1" applyAlignment="1">
      <alignment horizontal="left"/>
    </xf>
    <xf numFmtId="0" fontId="17" fillId="11" borderId="16" xfId="0" applyFont="1" applyFill="1" applyBorder="1" applyAlignment="1">
      <alignment horizontal="center"/>
    </xf>
    <xf numFmtId="0" fontId="17" fillId="11" borderId="0" xfId="0" applyFont="1" applyFill="1" applyAlignment="1">
      <alignment horizontal="right"/>
    </xf>
    <xf numFmtId="0" fontId="24" fillId="11" borderId="80" xfId="0" applyFont="1" applyFill="1" applyBorder="1"/>
    <xf numFmtId="0" fontId="28" fillId="2" borderId="19" xfId="0" applyFont="1" applyFill="1" applyBorder="1" applyAlignment="1">
      <alignment horizontal="right"/>
    </xf>
    <xf numFmtId="0" fontId="28" fillId="2" borderId="24" xfId="0" applyFont="1" applyFill="1" applyBorder="1" applyAlignment="1">
      <alignment horizontal="right"/>
    </xf>
    <xf numFmtId="0" fontId="17" fillId="14" borderId="7" xfId="0" applyFont="1" applyFill="1" applyBorder="1" applyAlignment="1">
      <alignment horizontal="left"/>
    </xf>
    <xf numFmtId="165" fontId="28" fillId="0" borderId="5" xfId="0" applyNumberFormat="1" applyFont="1" applyBorder="1"/>
    <xf numFmtId="165" fontId="28" fillId="0" borderId="15" xfId="0" applyNumberFormat="1" applyFont="1" applyBorder="1"/>
    <xf numFmtId="0" fontId="28" fillId="0" borderId="85" xfId="0" applyFont="1" applyBorder="1"/>
    <xf numFmtId="0" fontId="12" fillId="2" borderId="65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17" fillId="11" borderId="77" xfId="0" applyFont="1" applyFill="1" applyBorder="1" applyAlignment="1">
      <alignment horizontal="center"/>
    </xf>
    <xf numFmtId="0" fontId="13" fillId="0" borderId="0" xfId="4" applyFill="1" applyAlignment="1" applyProtection="1"/>
    <xf numFmtId="0" fontId="13" fillId="0" borderId="0" xfId="4" quotePrefix="1" applyFill="1" applyAlignment="1" applyProtection="1"/>
    <xf numFmtId="0" fontId="13" fillId="0" borderId="0" xfId="4" quotePrefix="1" applyFill="1" applyAlignment="1" applyProtection="1">
      <alignment horizontal="center" vertical="center"/>
    </xf>
    <xf numFmtId="0" fontId="17" fillId="2" borderId="0" xfId="0" applyFont="1" applyFill="1" applyAlignment="1">
      <alignment horizontal="right"/>
    </xf>
    <xf numFmtId="14" fontId="17" fillId="11" borderId="8" xfId="0" applyNumberFormat="1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center"/>
    </xf>
    <xf numFmtId="0" fontId="25" fillId="0" borderId="1" xfId="0" applyFont="1" applyFill="1" applyBorder="1"/>
    <xf numFmtId="10" fontId="25" fillId="0" borderId="1" xfId="0" applyNumberFormat="1" applyFont="1" applyFill="1" applyBorder="1"/>
    <xf numFmtId="10" fontId="25" fillId="0" borderId="7" xfId="0" applyNumberFormat="1" applyFont="1" applyFill="1" applyBorder="1"/>
    <xf numFmtId="10" fontId="17" fillId="0" borderId="8" xfId="0" applyNumberFormat="1" applyFont="1" applyFill="1" applyBorder="1"/>
    <xf numFmtId="10" fontId="17" fillId="0" borderId="9" xfId="0" applyNumberFormat="1" applyFont="1" applyFill="1" applyBorder="1"/>
    <xf numFmtId="0" fontId="25" fillId="11" borderId="1" xfId="0" applyFont="1" applyFill="1" applyBorder="1"/>
    <xf numFmtId="0" fontId="25" fillId="11" borderId="0" xfId="0" applyFont="1" applyFill="1" applyBorder="1"/>
    <xf numFmtId="0" fontId="25" fillId="0" borderId="1" xfId="0" applyFont="1" applyFill="1" applyBorder="1" applyAlignment="1">
      <alignment horizontal="right"/>
    </xf>
    <xf numFmtId="10" fontId="25" fillId="0" borderId="1" xfId="2" applyNumberFormat="1" applyFont="1" applyFill="1" applyBorder="1"/>
    <xf numFmtId="10" fontId="25" fillId="0" borderId="7" xfId="2" applyNumberFormat="1" applyFont="1" applyFill="1" applyBorder="1"/>
    <xf numFmtId="10" fontId="17" fillId="0" borderId="1" xfId="2" applyNumberFormat="1" applyFont="1" applyFill="1" applyBorder="1"/>
    <xf numFmtId="10" fontId="17" fillId="0" borderId="7" xfId="2" applyNumberFormat="1" applyFont="1" applyFill="1" applyBorder="1"/>
    <xf numFmtId="10" fontId="17" fillId="0" borderId="8" xfId="2" applyNumberFormat="1" applyFont="1" applyFill="1" applyBorder="1"/>
    <xf numFmtId="10" fontId="17" fillId="0" borderId="9" xfId="2" applyNumberFormat="1" applyFont="1" applyFill="1" applyBorder="1"/>
    <xf numFmtId="14" fontId="17" fillId="11" borderId="3" xfId="0" applyNumberFormat="1" applyFont="1" applyFill="1" applyBorder="1" applyAlignment="1">
      <alignment horizontal="center"/>
    </xf>
    <xf numFmtId="0" fontId="25" fillId="11" borderId="8" xfId="0" quotePrefix="1" applyFont="1" applyFill="1" applyBorder="1" applyAlignment="1">
      <alignment horizontal="left"/>
    </xf>
    <xf numFmtId="0" fontId="25" fillId="0" borderId="1" xfId="0" applyFont="1" applyBorder="1"/>
    <xf numFmtId="0" fontId="17" fillId="11" borderId="8" xfId="0" quotePrefix="1" applyFont="1" applyFill="1" applyBorder="1" applyAlignment="1">
      <alignment horizontal="left"/>
    </xf>
    <xf numFmtId="0" fontId="25" fillId="0" borderId="8" xfId="0" applyFont="1" applyBorder="1"/>
    <xf numFmtId="0" fontId="25" fillId="11" borderId="24" xfId="0" applyFont="1" applyFill="1" applyBorder="1"/>
    <xf numFmtId="0" fontId="17" fillId="11" borderId="7" xfId="0" quotePrefix="1" applyFont="1" applyFill="1" applyBorder="1" applyAlignment="1">
      <alignment horizontal="right"/>
    </xf>
    <xf numFmtId="0" fontId="17" fillId="4" borderId="1" xfId="0" applyFont="1" applyFill="1" applyBorder="1"/>
    <xf numFmtId="0" fontId="17" fillId="4" borderId="7" xfId="0" applyFont="1" applyFill="1" applyBorder="1"/>
    <xf numFmtId="0" fontId="30" fillId="11" borderId="7" xfId="0" quotePrefix="1" applyFont="1" applyFill="1" applyBorder="1" applyAlignment="1">
      <alignment horizontal="right"/>
    </xf>
    <xf numFmtId="0" fontId="17" fillId="6" borderId="1" xfId="0" applyFont="1" applyFill="1" applyBorder="1"/>
    <xf numFmtId="0" fontId="17" fillId="6" borderId="7" xfId="0" applyFont="1" applyFill="1" applyBorder="1"/>
    <xf numFmtId="0" fontId="30" fillId="11" borderId="7" xfId="0" applyFont="1" applyFill="1" applyBorder="1" applyAlignment="1">
      <alignment horizontal="right"/>
    </xf>
    <xf numFmtId="0" fontId="17" fillId="11" borderId="7" xfId="0" quotePrefix="1" applyFont="1" applyFill="1" applyBorder="1"/>
    <xf numFmtId="0" fontId="17" fillId="11" borderId="9" xfId="0" applyFont="1" applyFill="1" applyBorder="1" applyAlignment="1">
      <alignment horizontal="right"/>
    </xf>
    <xf numFmtId="0" fontId="17" fillId="6" borderId="8" xfId="0" applyFont="1" applyFill="1" applyBorder="1"/>
    <xf numFmtId="0" fontId="17" fillId="6" borderId="9" xfId="0" applyFont="1" applyFill="1" applyBorder="1"/>
    <xf numFmtId="0" fontId="25" fillId="11" borderId="3" xfId="0" applyFont="1" applyFill="1" applyBorder="1" applyAlignment="1">
      <alignment horizontal="left"/>
    </xf>
    <xf numFmtId="0" fontId="25" fillId="11" borderId="3" xfId="0" applyFont="1" applyFill="1" applyBorder="1"/>
    <xf numFmtId="0" fontId="17" fillId="0" borderId="7" xfId="0" applyFont="1" applyFill="1" applyBorder="1"/>
    <xf numFmtId="0" fontId="17" fillId="0" borderId="1" xfId="0" applyFont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7" fillId="11" borderId="9" xfId="0" quotePrefix="1" applyFont="1" applyFill="1" applyBorder="1" applyAlignment="1">
      <alignment horizontal="right"/>
    </xf>
    <xf numFmtId="0" fontId="17" fillId="4" borderId="8" xfId="0" applyFont="1" applyFill="1" applyBorder="1"/>
    <xf numFmtId="0" fontId="17" fillId="4" borderId="9" xfId="0" applyFont="1" applyFill="1" applyBorder="1"/>
    <xf numFmtId="0" fontId="17" fillId="0" borderId="1" xfId="0" quotePrefix="1" applyFont="1" applyBorder="1" applyAlignment="1">
      <alignment horizontal="right"/>
    </xf>
    <xf numFmtId="0" fontId="17" fillId="0" borderId="1" xfId="1" applyNumberFormat="1" applyFont="1" applyBorder="1"/>
    <xf numFmtId="1" fontId="17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7" fillId="3" borderId="1" xfId="0" applyFont="1" applyFill="1" applyBorder="1"/>
    <xf numFmtId="0" fontId="17" fillId="3" borderId="7" xfId="0" applyFont="1" applyFill="1" applyBorder="1"/>
    <xf numFmtId="0" fontId="25" fillId="11" borderId="9" xfId="0" applyFont="1" applyFill="1" applyBorder="1" applyAlignment="1">
      <alignment horizontal="left"/>
    </xf>
    <xf numFmtId="0" fontId="30" fillId="11" borderId="9" xfId="0" applyFont="1" applyFill="1" applyBorder="1" applyAlignment="1">
      <alignment horizontal="right"/>
    </xf>
    <xf numFmtId="0" fontId="17" fillId="6" borderId="3" xfId="0" applyFont="1" applyFill="1" applyBorder="1"/>
    <xf numFmtId="1" fontId="17" fillId="0" borderId="3" xfId="0" applyNumberFormat="1" applyFont="1" applyBorder="1"/>
    <xf numFmtId="165" fontId="17" fillId="0" borderId="3" xfId="0" applyNumberFormat="1" applyFont="1" applyBorder="1"/>
    <xf numFmtId="165" fontId="17" fillId="0" borderId="9" xfId="0" applyNumberFormat="1" applyFont="1" applyBorder="1"/>
    <xf numFmtId="165" fontId="25" fillId="11" borderId="5" xfId="0" applyNumberFormat="1" applyFont="1" applyFill="1" applyBorder="1"/>
    <xf numFmtId="165" fontId="17" fillId="0" borderId="5" xfId="0" applyNumberFormat="1" applyFont="1" applyFill="1" applyBorder="1"/>
    <xf numFmtId="165" fontId="17" fillId="0" borderId="7" xfId="0" applyNumberFormat="1" applyFont="1" applyFill="1" applyBorder="1"/>
    <xf numFmtId="165" fontId="25" fillId="11" borderId="3" xfId="0" applyNumberFormat="1" applyFont="1" applyFill="1" applyBorder="1"/>
    <xf numFmtId="165" fontId="17" fillId="0" borderId="9" xfId="0" applyNumberFormat="1" applyFont="1" applyFill="1" applyBorder="1"/>
    <xf numFmtId="0" fontId="29" fillId="11" borderId="8" xfId="0" applyFont="1" applyFill="1" applyBorder="1" applyAlignment="1">
      <alignment horizontal="center" vertical="center" wrapText="1"/>
    </xf>
    <xf numFmtId="0" fontId="25" fillId="11" borderId="24" xfId="0" quotePrefix="1" applyFont="1" applyFill="1" applyBorder="1" applyAlignment="1">
      <alignment horizontal="left"/>
    </xf>
    <xf numFmtId="0" fontId="25" fillId="0" borderId="24" xfId="0" applyFont="1" applyBorder="1"/>
    <xf numFmtId="0" fontId="25" fillId="0" borderId="3" xfId="0" applyFont="1" applyBorder="1"/>
    <xf numFmtId="0" fontId="25" fillId="11" borderId="9" xfId="0" quotePrefix="1" applyFont="1" applyFill="1" applyBorder="1" applyAlignment="1">
      <alignment horizontal="left"/>
    </xf>
    <xf numFmtId="0" fontId="17" fillId="11" borderId="9" xfId="0" quotePrefix="1" applyFont="1" applyFill="1" applyBorder="1" applyAlignment="1">
      <alignment horizontal="left"/>
    </xf>
    <xf numFmtId="14" fontId="17" fillId="11" borderId="9" xfId="0" applyNumberFormat="1" applyFont="1" applyFill="1" applyBorder="1" applyAlignment="1">
      <alignment horizontal="center"/>
    </xf>
    <xf numFmtId="0" fontId="17" fillId="11" borderId="24" xfId="0" applyFont="1" applyFill="1" applyBorder="1" applyAlignment="1">
      <alignment horizontal="left"/>
    </xf>
    <xf numFmtId="0" fontId="25" fillId="11" borderId="26" xfId="0" applyFont="1" applyFill="1" applyBorder="1"/>
    <xf numFmtId="0" fontId="17" fillId="11" borderId="3" xfId="0" applyFont="1" applyFill="1" applyBorder="1"/>
    <xf numFmtId="0" fontId="17" fillId="11" borderId="1" xfId="0" quotePrefix="1" applyFont="1" applyFill="1" applyBorder="1"/>
    <xf numFmtId="0" fontId="17" fillId="0" borderId="5" xfId="0" applyFont="1" applyFill="1" applyBorder="1"/>
    <xf numFmtId="0" fontId="25" fillId="11" borderId="24" xfId="0" applyFont="1" applyFill="1" applyBorder="1" applyAlignment="1">
      <alignment horizontal="left"/>
    </xf>
    <xf numFmtId="0" fontId="17" fillId="11" borderId="8" xfId="0" quotePrefix="1" applyFont="1" applyFill="1" applyBorder="1"/>
    <xf numFmtId="0" fontId="36" fillId="11" borderId="12" xfId="0" applyFont="1" applyFill="1" applyBorder="1"/>
    <xf numFmtId="0" fontId="36" fillId="11" borderId="10" xfId="0" applyFont="1" applyFill="1" applyBorder="1"/>
    <xf numFmtId="0" fontId="24" fillId="0" borderId="33" xfId="0" applyFont="1" applyBorder="1"/>
    <xf numFmtId="0" fontId="36" fillId="0" borderId="31" xfId="0" applyFont="1" applyBorder="1"/>
    <xf numFmtId="0" fontId="27" fillId="0" borderId="32" xfId="0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164" fontId="27" fillId="0" borderId="32" xfId="2" applyNumberFormat="1" applyFont="1" applyBorder="1" applyAlignment="1">
      <alignment horizontal="center"/>
    </xf>
    <xf numFmtId="0" fontId="27" fillId="0" borderId="33" xfId="0" applyFont="1" applyBorder="1" applyAlignment="1">
      <alignment horizontal="right"/>
    </xf>
    <xf numFmtId="0" fontId="27" fillId="0" borderId="31" xfId="0" applyFont="1" applyBorder="1" applyAlignment="1">
      <alignment horizontal="right"/>
    </xf>
    <xf numFmtId="0" fontId="24" fillId="11" borderId="12" xfId="0" applyFont="1" applyFill="1" applyBorder="1"/>
    <xf numFmtId="0" fontId="24" fillId="0" borderId="12" xfId="0" applyFont="1" applyFill="1" applyBorder="1"/>
    <xf numFmtId="0" fontId="24" fillId="11" borderId="7" xfId="0" applyFont="1" applyFill="1" applyBorder="1"/>
    <xf numFmtId="164" fontId="27" fillId="0" borderId="7" xfId="2" applyNumberFormat="1" applyFont="1" applyBorder="1" applyAlignment="1">
      <alignment horizontal="center"/>
    </xf>
    <xf numFmtId="0" fontId="24" fillId="11" borderId="10" xfId="0" applyFont="1" applyFill="1" applyBorder="1"/>
    <xf numFmtId="0" fontId="17" fillId="10" borderId="10" xfId="0" applyFont="1" applyFill="1" applyBorder="1"/>
    <xf numFmtId="0" fontId="17" fillId="11" borderId="57" xfId="0" applyFont="1" applyFill="1" applyBorder="1"/>
    <xf numFmtId="0" fontId="24" fillId="11" borderId="58" xfId="0" applyFont="1" applyFill="1" applyBorder="1"/>
    <xf numFmtId="0" fontId="24" fillId="0" borderId="59" xfId="0" applyFont="1" applyFill="1" applyBorder="1" applyAlignment="1">
      <alignment horizontal="right"/>
    </xf>
    <xf numFmtId="0" fontId="24" fillId="11" borderId="60" xfId="0" applyFont="1" applyFill="1" applyBorder="1"/>
    <xf numFmtId="164" fontId="27" fillId="0" borderId="60" xfId="2" applyNumberFormat="1" applyFont="1" applyBorder="1" applyAlignment="1">
      <alignment horizontal="center"/>
    </xf>
    <xf numFmtId="0" fontId="24" fillId="10" borderId="57" xfId="0" applyFont="1" applyFill="1" applyBorder="1"/>
    <xf numFmtId="0" fontId="24" fillId="10" borderId="60" xfId="0" applyFont="1" applyFill="1" applyBorder="1"/>
    <xf numFmtId="0" fontId="24" fillId="10" borderId="58" xfId="0" applyFont="1" applyFill="1" applyBorder="1"/>
    <xf numFmtId="0" fontId="17" fillId="10" borderId="60" xfId="0" applyFont="1" applyFill="1" applyBorder="1"/>
    <xf numFmtId="0" fontId="27" fillId="0" borderId="8" xfId="0" applyFont="1" applyBorder="1" applyAlignment="1">
      <alignment horizontal="center"/>
    </xf>
    <xf numFmtId="0" fontId="24" fillId="0" borderId="15" xfId="0" applyFont="1" applyBorder="1"/>
    <xf numFmtId="0" fontId="27" fillId="0" borderId="9" xfId="0" applyFont="1" applyBorder="1" applyAlignment="1">
      <alignment horizontal="right"/>
    </xf>
    <xf numFmtId="0" fontId="24" fillId="0" borderId="7" xfId="0" applyFont="1" applyBorder="1" applyAlignment="1">
      <alignment horizontal="center"/>
    </xf>
    <xf numFmtId="0" fontId="27" fillId="10" borderId="52" xfId="0" applyFont="1" applyFill="1" applyBorder="1"/>
    <xf numFmtId="0" fontId="24" fillId="11" borderId="5" xfId="0" applyFont="1" applyFill="1" applyBorder="1"/>
    <xf numFmtId="0" fontId="27" fillId="0" borderId="7" xfId="0" applyFont="1" applyBorder="1" applyAlignment="1">
      <alignment horizontal="center"/>
    </xf>
    <xf numFmtId="0" fontId="24" fillId="11" borderId="9" xfId="0" applyFont="1" applyFill="1" applyBorder="1"/>
    <xf numFmtId="164" fontId="27" fillId="0" borderId="7" xfId="2" applyNumberFormat="1" applyFont="1" applyBorder="1"/>
    <xf numFmtId="0" fontId="17" fillId="10" borderId="46" xfId="0" applyFont="1" applyFill="1" applyBorder="1"/>
    <xf numFmtId="0" fontId="27" fillId="0" borderId="43" xfId="0" applyFont="1" applyBorder="1" applyAlignment="1">
      <alignment horizontal="center"/>
    </xf>
    <xf numFmtId="0" fontId="24" fillId="0" borderId="36" xfId="0" applyFont="1" applyBorder="1"/>
    <xf numFmtId="0" fontId="27" fillId="0" borderId="34" xfId="0" applyFont="1" applyBorder="1" applyAlignment="1">
      <alignment horizontal="right"/>
    </xf>
    <xf numFmtId="0" fontId="24" fillId="0" borderId="35" xfId="0" applyFont="1" applyBorder="1"/>
    <xf numFmtId="0" fontId="17" fillId="10" borderId="34" xfId="0" applyFont="1" applyFill="1" applyBorder="1"/>
    <xf numFmtId="0" fontId="24" fillId="0" borderId="7" xfId="0" applyFont="1" applyBorder="1"/>
    <xf numFmtId="0" fontId="27" fillId="0" borderId="47" xfId="0" applyFont="1" applyBorder="1"/>
    <xf numFmtId="0" fontId="17" fillId="11" borderId="23" xfId="0" applyFont="1" applyFill="1" applyBorder="1"/>
    <xf numFmtId="0" fontId="24" fillId="11" borderId="22" xfId="0" applyFont="1" applyFill="1" applyBorder="1"/>
    <xf numFmtId="0" fontId="24" fillId="0" borderId="21" xfId="0" applyFont="1" applyFill="1" applyBorder="1"/>
    <xf numFmtId="0" fontId="24" fillId="11" borderId="46" xfId="0" applyFont="1" applyFill="1" applyBorder="1"/>
    <xf numFmtId="0" fontId="24" fillId="0" borderId="46" xfId="0" applyFont="1" applyBorder="1"/>
    <xf numFmtId="0" fontId="27" fillId="0" borderId="34" xfId="0" applyFont="1" applyFill="1" applyBorder="1" applyAlignment="1"/>
    <xf numFmtId="164" fontId="27" fillId="0" borderId="34" xfId="0" applyNumberFormat="1" applyFont="1" applyBorder="1" applyAlignment="1">
      <alignment horizontal="center"/>
    </xf>
    <xf numFmtId="0" fontId="27" fillId="0" borderId="15" xfId="0" applyFont="1" applyFill="1" applyBorder="1"/>
    <xf numFmtId="0" fontId="27" fillId="11" borderId="8" xfId="0" applyFont="1" applyFill="1" applyBorder="1"/>
    <xf numFmtId="0" fontId="24" fillId="0" borderId="10" xfId="0" applyFont="1" applyBorder="1" applyAlignment="1">
      <alignment horizontal="right"/>
    </xf>
    <xf numFmtId="0" fontId="24" fillId="11" borderId="8" xfId="0" applyFont="1" applyFill="1" applyBorder="1"/>
    <xf numFmtId="0" fontId="24" fillId="0" borderId="15" xfId="0" applyFont="1" applyBorder="1" applyAlignment="1">
      <alignment horizontal="right"/>
    </xf>
    <xf numFmtId="0" fontId="17" fillId="11" borderId="4" xfId="0" applyFont="1" applyFill="1" applyBorder="1" applyAlignment="1">
      <alignment horizontal="left"/>
    </xf>
    <xf numFmtId="0" fontId="17" fillId="11" borderId="19" xfId="0" applyFont="1" applyFill="1" applyBorder="1" applyAlignment="1">
      <alignment horizontal="center"/>
    </xf>
    <xf numFmtId="0" fontId="17" fillId="11" borderId="3" xfId="0" quotePrefix="1" applyFont="1" applyFill="1" applyBorder="1" applyAlignment="1">
      <alignment horizontal="center"/>
    </xf>
    <xf numFmtId="0" fontId="17" fillId="11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0" fontId="25" fillId="0" borderId="26" xfId="0" applyFont="1" applyFill="1" applyBorder="1"/>
    <xf numFmtId="0" fontId="17" fillId="11" borderId="5" xfId="0" applyFont="1" applyFill="1" applyBorder="1"/>
    <xf numFmtId="0" fontId="25" fillId="11" borderId="10" xfId="0" applyFont="1" applyFill="1" applyBorder="1"/>
    <xf numFmtId="0" fontId="25" fillId="0" borderId="2" xfId="0" applyFont="1" applyFill="1" applyBorder="1"/>
    <xf numFmtId="0" fontId="24" fillId="11" borderId="24" xfId="0" applyFont="1" applyFill="1" applyBorder="1" applyAlignment="1">
      <alignment vertical="center"/>
    </xf>
    <xf numFmtId="0" fontId="24" fillId="11" borderId="2" xfId="0" applyFont="1" applyFill="1" applyBorder="1"/>
    <xf numFmtId="0" fontId="24" fillId="11" borderId="24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/>
    </xf>
    <xf numFmtId="0" fontId="27" fillId="11" borderId="9" xfId="0" applyFont="1" applyFill="1" applyBorder="1"/>
    <xf numFmtId="0" fontId="27" fillId="11" borderId="1" xfId="0" quotePrefix="1" applyFont="1" applyFill="1" applyBorder="1" applyAlignment="1">
      <alignment horizontal="left"/>
    </xf>
    <xf numFmtId="0" fontId="27" fillId="11" borderId="0" xfId="0" applyFont="1" applyFill="1" applyBorder="1"/>
    <xf numFmtId="0" fontId="27" fillId="0" borderId="1" xfId="0" applyFont="1" applyBorder="1"/>
    <xf numFmtId="0" fontId="27" fillId="0" borderId="7" xfId="0" applyFont="1" applyBorder="1"/>
    <xf numFmtId="0" fontId="24" fillId="11" borderId="1" xfId="0" quotePrefix="1" applyFont="1" applyFill="1" applyBorder="1" applyAlignment="1">
      <alignment horizontal="left"/>
    </xf>
    <xf numFmtId="0" fontId="24" fillId="0" borderId="1" xfId="0" applyFont="1" applyBorder="1"/>
    <xf numFmtId="0" fontId="27" fillId="11" borderId="1" xfId="0" applyFont="1" applyFill="1" applyBorder="1"/>
    <xf numFmtId="0" fontId="24" fillId="11" borderId="8" xfId="0" quotePrefix="1" applyFont="1" applyFill="1" applyBorder="1" applyAlignment="1">
      <alignment horizontal="left"/>
    </xf>
    <xf numFmtId="0" fontId="24" fillId="0" borderId="8" xfId="0" applyFont="1" applyBorder="1"/>
    <xf numFmtId="0" fontId="24" fillId="0" borderId="9" xfId="0" applyFont="1" applyBorder="1"/>
    <xf numFmtId="0" fontId="17" fillId="11" borderId="15" xfId="0" applyFont="1" applyFill="1" applyBorder="1" applyAlignment="1">
      <alignment horizontal="center" vertical="center" wrapText="1"/>
    </xf>
    <xf numFmtId="0" fontId="27" fillId="11" borderId="9" xfId="0" applyFont="1" applyFill="1" applyBorder="1" applyAlignment="1">
      <alignment vertical="center"/>
    </xf>
    <xf numFmtId="0" fontId="27" fillId="0" borderId="3" xfId="0" applyFont="1" applyBorder="1"/>
    <xf numFmtId="0" fontId="24" fillId="11" borderId="7" xfId="0" quotePrefix="1" applyFont="1" applyFill="1" applyBorder="1" applyAlignment="1">
      <alignment horizontal="left"/>
    </xf>
    <xf numFmtId="0" fontId="17" fillId="11" borderId="5" xfId="0" applyFont="1" applyFill="1" applyBorder="1" applyAlignment="1">
      <alignment horizontal="left" vertical="center"/>
    </xf>
    <xf numFmtId="0" fontId="17" fillId="11" borderId="7" xfId="0" applyFont="1" applyFill="1" applyBorder="1" applyAlignment="1">
      <alignment horizontal="left" vertical="center"/>
    </xf>
    <xf numFmtId="14" fontId="17" fillId="11" borderId="3" xfId="0" applyNumberFormat="1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vertical="center"/>
    </xf>
    <xf numFmtId="0" fontId="17" fillId="0" borderId="10" xfId="0" applyFont="1" applyBorder="1" applyAlignment="1"/>
    <xf numFmtId="0" fontId="17" fillId="0" borderId="10" xfId="0" applyFont="1" applyBorder="1" applyAlignment="1">
      <alignment horizontal="right"/>
    </xf>
    <xf numFmtId="0" fontId="24" fillId="11" borderId="7" xfId="0" applyFont="1" applyFill="1" applyBorder="1" applyAlignment="1">
      <alignment horizontal="left"/>
    </xf>
    <xf numFmtId="0" fontId="17" fillId="0" borderId="15" xfId="0" applyFont="1" applyBorder="1" applyAlignment="1"/>
    <xf numFmtId="0" fontId="17" fillId="0" borderId="15" xfId="0" applyFont="1" applyBorder="1" applyAlignment="1">
      <alignment horizontal="right"/>
    </xf>
    <xf numFmtId="14" fontId="17" fillId="11" borderId="19" xfId="0" applyNumberFormat="1" applyFont="1" applyFill="1" applyBorder="1" applyAlignment="1">
      <alignment horizontal="center" vertical="center" wrapText="1"/>
    </xf>
    <xf numFmtId="0" fontId="27" fillId="0" borderId="26" xfId="0" applyFont="1" applyBorder="1" applyAlignment="1"/>
    <xf numFmtId="0" fontId="27" fillId="0" borderId="3" xfId="0" applyFont="1" applyBorder="1" applyAlignment="1"/>
    <xf numFmtId="0" fontId="27" fillId="0" borderId="12" xfId="0" applyFont="1" applyFill="1" applyBorder="1"/>
    <xf numFmtId="0" fontId="24" fillId="0" borderId="15" xfId="0" applyFont="1" applyFill="1" applyBorder="1"/>
    <xf numFmtId="0" fontId="17" fillId="0" borderId="26" xfId="0" applyFont="1" applyBorder="1"/>
    <xf numFmtId="0" fontId="17" fillId="0" borderId="10" xfId="0" applyFont="1" applyBorder="1"/>
    <xf numFmtId="0" fontId="17" fillId="11" borderId="24" xfId="0" applyFont="1" applyFill="1" applyBorder="1" applyAlignment="1"/>
    <xf numFmtId="0" fontId="17" fillId="11" borderId="2" xfId="0" applyFont="1" applyFill="1" applyBorder="1" applyAlignment="1"/>
    <xf numFmtId="0" fontId="17" fillId="11" borderId="26" xfId="0" applyFont="1" applyFill="1" applyBorder="1" applyAlignment="1"/>
    <xf numFmtId="0" fontId="24" fillId="11" borderId="5" xfId="0" applyFont="1" applyFill="1" applyBorder="1" applyAlignment="1">
      <alignment horizontal="center"/>
    </xf>
    <xf numFmtId="0" fontId="12" fillId="11" borderId="1" xfId="0" applyFont="1" applyFill="1" applyBorder="1"/>
    <xf numFmtId="0" fontId="12" fillId="0" borderId="1" xfId="0" applyFont="1" applyBorder="1"/>
    <xf numFmtId="0" fontId="12" fillId="0" borderId="7" xfId="0" applyFont="1" applyBorder="1"/>
    <xf numFmtId="0" fontId="17" fillId="0" borderId="28" xfId="0" applyFont="1" applyFill="1" applyBorder="1"/>
    <xf numFmtId="0" fontId="25" fillId="0" borderId="25" xfId="0" applyFont="1" applyFill="1" applyBorder="1"/>
    <xf numFmtId="0" fontId="12" fillId="0" borderId="28" xfId="0" applyFont="1" applyBorder="1"/>
    <xf numFmtId="0" fontId="12" fillId="0" borderId="29" xfId="0" applyFont="1" applyBorder="1"/>
    <xf numFmtId="0" fontId="36" fillId="0" borderId="1" xfId="0" applyFont="1" applyBorder="1"/>
    <xf numFmtId="0" fontId="36" fillId="0" borderId="7" xfId="0" applyFont="1" applyBorder="1"/>
    <xf numFmtId="0" fontId="36" fillId="0" borderId="4" xfId="0" applyFont="1" applyBorder="1"/>
    <xf numFmtId="0" fontId="36" fillId="0" borderId="5" xfId="0" applyFont="1" applyBorder="1"/>
    <xf numFmtId="0" fontId="17" fillId="0" borderId="27" xfId="0" applyFont="1" applyFill="1" applyBorder="1"/>
    <xf numFmtId="0" fontId="36" fillId="0" borderId="24" xfId="0" applyFont="1" applyBorder="1"/>
    <xf numFmtId="0" fontId="24" fillId="11" borderId="7" xfId="0" applyFont="1" applyFill="1" applyBorder="1" applyAlignment="1">
      <alignment horizontal="center"/>
    </xf>
    <xf numFmtId="0" fontId="24" fillId="11" borderId="4" xfId="0" quotePrefix="1" applyFont="1" applyFill="1" applyBorder="1" applyAlignment="1">
      <alignment horizontal="left"/>
    </xf>
    <xf numFmtId="14" fontId="17" fillId="11" borderId="5" xfId="0" applyNumberFormat="1" applyFont="1" applyFill="1" applyBorder="1" applyAlignment="1">
      <alignment horizontal="center"/>
    </xf>
    <xf numFmtId="0" fontId="12" fillId="11" borderId="24" xfId="0" quotePrefix="1" applyFont="1" applyFill="1" applyBorder="1" applyAlignment="1">
      <alignment horizontal="left"/>
    </xf>
    <xf numFmtId="0" fontId="36" fillId="11" borderId="1" xfId="0" quotePrefix="1" applyFont="1" applyFill="1" applyBorder="1" applyAlignment="1">
      <alignment horizontal="left"/>
    </xf>
    <xf numFmtId="0" fontId="25" fillId="0" borderId="7" xfId="0" applyFont="1" applyBorder="1"/>
    <xf numFmtId="0" fontId="36" fillId="11" borderId="1" xfId="0" applyFont="1" applyFill="1" applyBorder="1"/>
    <xf numFmtId="0" fontId="36" fillId="11" borderId="8" xfId="0" quotePrefix="1" applyFont="1" applyFill="1" applyBorder="1" applyAlignment="1">
      <alignment horizontal="left"/>
    </xf>
    <xf numFmtId="0" fontId="36" fillId="11" borderId="15" xfId="0" applyFont="1" applyFill="1" applyBorder="1"/>
    <xf numFmtId="0" fontId="25" fillId="0" borderId="9" xfId="0" applyFont="1" applyBorder="1"/>
    <xf numFmtId="0" fontId="50" fillId="11" borderId="1" xfId="0" applyFont="1" applyFill="1" applyBorder="1"/>
    <xf numFmtId="0" fontId="25" fillId="11" borderId="7" xfId="0" applyFont="1" applyFill="1" applyBorder="1"/>
    <xf numFmtId="0" fontId="17" fillId="0" borderId="7" xfId="0" applyFont="1" applyBorder="1" applyAlignment="1">
      <alignment vertical="center"/>
    </xf>
    <xf numFmtId="0" fontId="17" fillId="11" borderId="0" xfId="0" quotePrefix="1" applyFont="1" applyFill="1" applyBorder="1" applyAlignment="1">
      <alignment wrapText="1"/>
    </xf>
    <xf numFmtId="0" fontId="17" fillId="11" borderId="10" xfId="0" quotePrefix="1" applyFont="1" applyFill="1" applyBorder="1" applyAlignment="1">
      <alignment wrapText="1"/>
    </xf>
    <xf numFmtId="0" fontId="17" fillId="11" borderId="23" xfId="0" applyFont="1" applyFill="1" applyBorder="1" applyAlignment="1">
      <alignment horizontal="left"/>
    </xf>
    <xf numFmtId="0" fontId="17" fillId="11" borderId="21" xfId="0" quotePrefix="1" applyFont="1" applyFill="1" applyBorder="1" applyAlignment="1">
      <alignment wrapText="1"/>
    </xf>
    <xf numFmtId="0" fontId="17" fillId="0" borderId="23" xfId="0" applyFont="1" applyBorder="1"/>
    <xf numFmtId="0" fontId="17" fillId="0" borderId="46" xfId="0" applyFont="1" applyBorder="1"/>
    <xf numFmtId="0" fontId="29" fillId="11" borderId="1" xfId="0" quotePrefix="1" applyFont="1" applyFill="1" applyBorder="1" applyAlignment="1">
      <alignment horizontal="left"/>
    </xf>
    <xf numFmtId="0" fontId="29" fillId="11" borderId="8" xfId="0" applyFont="1" applyFill="1" applyBorder="1" applyAlignment="1">
      <alignment horizontal="left"/>
    </xf>
    <xf numFmtId="1" fontId="50" fillId="11" borderId="8" xfId="0" applyNumberFormat="1" applyFont="1" applyFill="1" applyBorder="1"/>
    <xf numFmtId="0" fontId="25" fillId="0" borderId="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5" fillId="11" borderId="14" xfId="0" applyFont="1" applyFill="1" applyBorder="1"/>
    <xf numFmtId="0" fontId="17" fillId="11" borderId="14" xfId="0" quotePrefix="1" applyFont="1" applyFill="1" applyBorder="1" applyAlignment="1">
      <alignment horizontal="left"/>
    </xf>
    <xf numFmtId="164" fontId="17" fillId="0" borderId="8" xfId="2" quotePrefix="1" applyNumberFormat="1" applyFont="1" applyBorder="1" applyAlignment="1">
      <alignment horizontal="right"/>
    </xf>
    <xf numFmtId="164" fontId="17" fillId="0" borderId="8" xfId="2" applyNumberFormat="1" applyFont="1" applyBorder="1"/>
    <xf numFmtId="164" fontId="51" fillId="0" borderId="8" xfId="2" quotePrefix="1" applyNumberFormat="1" applyFont="1" applyFill="1" applyBorder="1" applyAlignment="1">
      <alignment horizontal="right"/>
    </xf>
    <xf numFmtId="164" fontId="51" fillId="0" borderId="8" xfId="2" applyNumberFormat="1" applyFont="1" applyFill="1" applyBorder="1"/>
    <xf numFmtId="0" fontId="52" fillId="2" borderId="2" xfId="0" applyFont="1" applyFill="1" applyBorder="1"/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0" xfId="0" quotePrefix="1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7" fillId="0" borderId="0" xfId="3" applyFont="1" applyAlignment="1">
      <alignment horizontal="center"/>
    </xf>
    <xf numFmtId="0" fontId="16" fillId="0" borderId="0" xfId="3" quotePrefix="1" applyFont="1" applyAlignment="1">
      <alignment horizontal="center"/>
    </xf>
    <xf numFmtId="0" fontId="18" fillId="0" borderId="0" xfId="3" quotePrefix="1" applyFont="1" applyAlignment="1">
      <alignment horizontal="center"/>
    </xf>
    <xf numFmtId="0" fontId="2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13" fillId="0" borderId="0" xfId="4" applyFill="1" applyAlignment="1" applyProtection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top" wrapText="1"/>
    </xf>
    <xf numFmtId="0" fontId="17" fillId="11" borderId="7" xfId="0" applyFont="1" applyFill="1" applyBorder="1" applyAlignment="1">
      <alignment horizontal="center" vertical="top" wrapText="1"/>
    </xf>
    <xf numFmtId="0" fontId="17" fillId="11" borderId="9" xfId="0" applyFont="1" applyFill="1" applyBorder="1" applyAlignment="1">
      <alignment horizontal="center" vertical="top" wrapText="1"/>
    </xf>
    <xf numFmtId="0" fontId="29" fillId="11" borderId="24" xfId="0" quotePrefix="1" applyFont="1" applyFill="1" applyBorder="1" applyAlignment="1">
      <alignment horizontal="center"/>
    </xf>
    <xf numFmtId="0" fontId="29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right"/>
    </xf>
    <xf numFmtId="0" fontId="17" fillId="11" borderId="3" xfId="0" applyFont="1" applyFill="1" applyBorder="1" applyAlignment="1"/>
    <xf numFmtId="0" fontId="25" fillId="11" borderId="3" xfId="0" applyFont="1" applyFill="1" applyBorder="1" applyAlignment="1">
      <alignment wrapText="1"/>
    </xf>
    <xf numFmtId="0" fontId="25" fillId="11" borderId="3" xfId="0" applyFont="1" applyFill="1" applyBorder="1" applyAlignment="1"/>
    <xf numFmtId="0" fontId="17" fillId="11" borderId="5" xfId="0" applyFont="1" applyFill="1" applyBorder="1" applyAlignment="1"/>
    <xf numFmtId="0" fontId="17" fillId="11" borderId="9" xfId="0" applyFont="1" applyFill="1" applyBorder="1" applyAlignment="1"/>
    <xf numFmtId="0" fontId="17" fillId="11" borderId="4" xfId="0" applyFont="1" applyFill="1" applyBorder="1" applyAlignment="1"/>
    <xf numFmtId="0" fontId="17" fillId="11" borderId="19" xfId="0" applyFont="1" applyFill="1" applyBorder="1" applyAlignment="1"/>
    <xf numFmtId="0" fontId="17" fillId="11" borderId="12" xfId="0" applyFont="1" applyFill="1" applyBorder="1" applyAlignment="1"/>
    <xf numFmtId="0" fontId="17" fillId="11" borderId="8" xfId="0" applyFont="1" applyFill="1" applyBorder="1" applyAlignment="1"/>
    <xf numFmtId="0" fontId="17" fillId="11" borderId="14" xfId="0" applyFont="1" applyFill="1" applyBorder="1" applyAlignment="1"/>
    <xf numFmtId="0" fontId="17" fillId="11" borderId="15" xfId="0" applyFont="1" applyFill="1" applyBorder="1" applyAlignment="1"/>
    <xf numFmtId="0" fontId="17" fillId="11" borderId="24" xfId="0" quotePrefix="1" applyFont="1" applyFill="1" applyBorder="1" applyAlignment="1">
      <alignment horizontal="center" vertical="center"/>
    </xf>
    <xf numFmtId="0" fontId="17" fillId="11" borderId="26" xfId="0" quotePrefix="1" applyFont="1" applyFill="1" applyBorder="1" applyAlignment="1">
      <alignment horizontal="center" vertical="center"/>
    </xf>
    <xf numFmtId="0" fontId="17" fillId="11" borderId="5" xfId="0" quotePrefix="1" applyFont="1" applyFill="1" applyBorder="1" applyAlignment="1">
      <alignment horizontal="center" vertical="center"/>
    </xf>
    <xf numFmtId="0" fontId="17" fillId="11" borderId="7" xfId="0" quotePrefix="1" applyFont="1" applyFill="1" applyBorder="1" applyAlignment="1">
      <alignment horizontal="center" vertical="center"/>
    </xf>
    <xf numFmtId="0" fontId="17" fillId="11" borderId="9" xfId="0" quotePrefix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5" fillId="11" borderId="24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11" borderId="26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1" fillId="11" borderId="43" xfId="0" applyFont="1" applyFill="1" applyBorder="1" applyAlignment="1">
      <alignment horizontal="left" wrapText="1"/>
    </xf>
    <xf numFmtId="0" fontId="31" fillId="11" borderId="36" xfId="0" applyFont="1" applyFill="1" applyBorder="1" applyAlignment="1">
      <alignment horizontal="left" wrapText="1"/>
    </xf>
    <xf numFmtId="0" fontId="27" fillId="10" borderId="43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7" fillId="10" borderId="36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vertical="center"/>
    </xf>
    <xf numFmtId="0" fontId="24" fillId="11" borderId="26" xfId="0" applyFont="1" applyFill="1" applyBorder="1" applyAlignment="1">
      <alignment vertical="center"/>
    </xf>
    <xf numFmtId="0" fontId="24" fillId="0" borderId="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11" borderId="24" xfId="0" applyFont="1" applyFill="1" applyBorder="1" applyAlignment="1">
      <alignment horizontal="center"/>
    </xf>
    <xf numFmtId="0" fontId="25" fillId="11" borderId="2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horizontal="center" vertical="center"/>
    </xf>
    <xf numFmtId="0" fontId="27" fillId="11" borderId="24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1" borderId="38" xfId="0" applyFont="1" applyFill="1" applyBorder="1" applyAlignment="1">
      <alignment horizontal="center" vertical="center"/>
    </xf>
    <xf numFmtId="0" fontId="27" fillId="11" borderId="26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29" fillId="11" borderId="10" xfId="0" applyFont="1" applyFill="1" applyBorder="1" applyAlignment="1">
      <alignment horizontal="center"/>
    </xf>
    <xf numFmtId="0" fontId="17" fillId="11" borderId="14" xfId="0" applyFont="1" applyFill="1" applyBorder="1" applyAlignment="1">
      <alignment vertical="center" wrapText="1"/>
    </xf>
    <xf numFmtId="0" fontId="17" fillId="11" borderId="15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0" fontId="17" fillId="11" borderId="26" xfId="0" applyFont="1" applyFill="1" applyBorder="1" applyAlignment="1">
      <alignment vertical="center" wrapText="1"/>
    </xf>
    <xf numFmtId="0" fontId="29" fillId="11" borderId="8" xfId="0" applyFont="1" applyFill="1" applyBorder="1" applyAlignment="1">
      <alignment horizontal="center"/>
    </xf>
    <xf numFmtId="0" fontId="29" fillId="11" borderId="15" xfId="0" applyFont="1" applyFill="1" applyBorder="1" applyAlignment="1">
      <alignment horizontal="center"/>
    </xf>
    <xf numFmtId="0" fontId="17" fillId="11" borderId="30" xfId="0" applyFont="1" applyFill="1" applyBorder="1" applyAlignment="1">
      <alignment vertical="center" wrapText="1"/>
    </xf>
    <xf numFmtId="0" fontId="17" fillId="11" borderId="31" xfId="0" applyFont="1" applyFill="1" applyBorder="1" applyAlignment="1">
      <alignment vertical="center" wrapText="1"/>
    </xf>
    <xf numFmtId="0" fontId="24" fillId="11" borderId="24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center"/>
    </xf>
    <xf numFmtId="0" fontId="24" fillId="11" borderId="26" xfId="0" applyFont="1" applyFill="1" applyBorder="1" applyAlignment="1">
      <alignment horizontal="center"/>
    </xf>
    <xf numFmtId="0" fontId="29" fillId="11" borderId="4" xfId="0" applyFont="1" applyFill="1" applyBorder="1" applyAlignment="1">
      <alignment horizontal="center"/>
    </xf>
    <xf numFmtId="0" fontId="29" fillId="11" borderId="12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left" wrapText="1"/>
    </xf>
    <xf numFmtId="0" fontId="17" fillId="11" borderId="2" xfId="0" applyFont="1" applyFill="1" applyBorder="1" applyAlignment="1">
      <alignment horizontal="left" wrapText="1"/>
    </xf>
    <xf numFmtId="0" fontId="17" fillId="11" borderId="26" xfId="0" applyFont="1" applyFill="1" applyBorder="1" applyAlignment="1">
      <alignment horizontal="left" wrapText="1"/>
    </xf>
    <xf numFmtId="0" fontId="24" fillId="11" borderId="5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 textRotation="90" wrapText="1"/>
    </xf>
    <xf numFmtId="0" fontId="25" fillId="11" borderId="9" xfId="0" applyFont="1" applyFill="1" applyBorder="1" applyAlignment="1">
      <alignment horizontal="center" vertical="center" textRotation="90" wrapText="1"/>
    </xf>
    <xf numFmtId="0" fontId="17" fillId="11" borderId="24" xfId="0" applyFont="1" applyFill="1" applyBorder="1" applyAlignment="1">
      <alignment horizontal="left" vertical="center" wrapText="1"/>
    </xf>
    <xf numFmtId="0" fontId="17" fillId="11" borderId="26" xfId="0" applyFont="1" applyFill="1" applyBorder="1" applyAlignment="1">
      <alignment horizontal="left" vertical="center" wrapText="1"/>
    </xf>
    <xf numFmtId="0" fontId="17" fillId="11" borderId="8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left" vertical="center" wrapText="1"/>
    </xf>
    <xf numFmtId="0" fontId="25" fillId="11" borderId="2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25" fillId="11" borderId="12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 textRotation="90" wrapText="1"/>
    </xf>
    <xf numFmtId="0" fontId="25" fillId="11" borderId="5" xfId="0" applyFont="1" applyFill="1" applyBorder="1" applyAlignment="1">
      <alignment horizontal="center" vertical="center" textRotation="90"/>
    </xf>
    <xf numFmtId="0" fontId="25" fillId="11" borderId="7" xfId="0" applyFont="1" applyFill="1" applyBorder="1" applyAlignment="1">
      <alignment horizontal="center" vertical="center" textRotation="90"/>
    </xf>
    <xf numFmtId="0" fontId="25" fillId="11" borderId="9" xfId="0" applyFont="1" applyFill="1" applyBorder="1" applyAlignment="1">
      <alignment horizontal="center" vertical="center" textRotation="90"/>
    </xf>
    <xf numFmtId="0" fontId="17" fillId="11" borderId="1" xfId="0" applyFont="1" applyFill="1" applyBorder="1" applyAlignment="1">
      <alignment horizontal="left"/>
    </xf>
    <xf numFmtId="0" fontId="17" fillId="11" borderId="0" xfId="0" quotePrefix="1" applyFont="1" applyFill="1" applyBorder="1" applyAlignment="1">
      <alignment horizontal="left"/>
    </xf>
    <xf numFmtId="0" fontId="17" fillId="11" borderId="10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right"/>
    </xf>
    <xf numFmtId="0" fontId="17" fillId="11" borderId="0" xfId="0" quotePrefix="1" applyFont="1" applyFill="1" applyBorder="1" applyAlignment="1">
      <alignment horizontal="right"/>
    </xf>
    <xf numFmtId="0" fontId="17" fillId="11" borderId="10" xfId="0" quotePrefix="1" applyFont="1" applyFill="1" applyBorder="1" applyAlignment="1">
      <alignment horizontal="right"/>
    </xf>
    <xf numFmtId="0" fontId="17" fillId="11" borderId="1" xfId="0" quotePrefix="1" applyFont="1" applyFill="1" applyBorder="1" applyAlignment="1">
      <alignment horizontal="left" wrapText="1"/>
    </xf>
    <xf numFmtId="0" fontId="17" fillId="11" borderId="0" xfId="0" quotePrefix="1" applyFont="1" applyFill="1" applyBorder="1" applyAlignment="1">
      <alignment horizontal="left" wrapText="1"/>
    </xf>
    <xf numFmtId="0" fontId="17" fillId="11" borderId="10" xfId="0" quotePrefix="1" applyFont="1" applyFill="1" applyBorder="1" applyAlignment="1">
      <alignment horizontal="left" wrapText="1"/>
    </xf>
    <xf numFmtId="0" fontId="17" fillId="11" borderId="1" xfId="0" quotePrefix="1" applyFont="1" applyFill="1" applyBorder="1" applyAlignment="1">
      <alignment horizontal="right" wrapText="1"/>
    </xf>
    <xf numFmtId="0" fontId="17" fillId="11" borderId="0" xfId="0" quotePrefix="1" applyFont="1" applyFill="1" applyBorder="1" applyAlignment="1">
      <alignment horizontal="right" wrapText="1"/>
    </xf>
    <xf numFmtId="0" fontId="17" fillId="11" borderId="10" xfId="0" quotePrefix="1" applyFont="1" applyFill="1" applyBorder="1" applyAlignment="1">
      <alignment horizontal="right" wrapText="1"/>
    </xf>
    <xf numFmtId="0" fontId="17" fillId="11" borderId="8" xfId="0" applyFont="1" applyFill="1" applyBorder="1" applyAlignment="1">
      <alignment horizontal="right" wrapText="1"/>
    </xf>
    <xf numFmtId="0" fontId="17" fillId="11" borderId="14" xfId="0" quotePrefix="1" applyFont="1" applyFill="1" applyBorder="1" applyAlignment="1">
      <alignment horizontal="right" wrapText="1"/>
    </xf>
    <xf numFmtId="0" fontId="17" fillId="11" borderId="15" xfId="0" quotePrefix="1" applyFont="1" applyFill="1" applyBorder="1" applyAlignment="1">
      <alignment horizontal="right" wrapText="1"/>
    </xf>
    <xf numFmtId="0" fontId="25" fillId="7" borderId="48" xfId="0" applyFont="1" applyFill="1" applyBorder="1" applyAlignment="1">
      <alignment horizontal="center"/>
    </xf>
    <xf numFmtId="0" fontId="25" fillId="7" borderId="49" xfId="0" applyFont="1" applyFill="1" applyBorder="1" applyAlignment="1">
      <alignment horizontal="center"/>
    </xf>
    <xf numFmtId="0" fontId="25" fillId="7" borderId="50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left" wrapText="1"/>
    </xf>
    <xf numFmtId="0" fontId="28" fillId="11" borderId="10" xfId="0" applyFont="1" applyFill="1" applyBorder="1" applyAlignment="1">
      <alignment horizontal="left" wrapText="1"/>
    </xf>
    <xf numFmtId="0" fontId="28" fillId="11" borderId="1" xfId="0" quotePrefix="1" applyFont="1" applyFill="1" applyBorder="1" applyAlignment="1">
      <alignment horizontal="right" wrapText="1"/>
    </xf>
    <xf numFmtId="0" fontId="28" fillId="11" borderId="10" xfId="0" applyFont="1" applyFill="1" applyBorder="1" applyAlignment="1">
      <alignment horizontal="right" wrapText="1"/>
    </xf>
    <xf numFmtId="0" fontId="28" fillId="11" borderId="1" xfId="0" quotePrefix="1" applyFont="1" applyFill="1" applyBorder="1" applyAlignment="1">
      <alignment horizontal="right"/>
    </xf>
    <xf numFmtId="0" fontId="28" fillId="11" borderId="10" xfId="0" quotePrefix="1" applyFont="1" applyFill="1" applyBorder="1" applyAlignment="1">
      <alignment horizontal="right"/>
    </xf>
    <xf numFmtId="0" fontId="25" fillId="7" borderId="48" xfId="0" quotePrefix="1" applyFont="1" applyFill="1" applyBorder="1" applyAlignment="1">
      <alignment horizontal="center"/>
    </xf>
    <xf numFmtId="0" fontId="25" fillId="7" borderId="49" xfId="0" quotePrefix="1" applyFont="1" applyFill="1" applyBorder="1" applyAlignment="1">
      <alignment horizontal="center"/>
    </xf>
    <xf numFmtId="0" fontId="25" fillId="7" borderId="50" xfId="0" quotePrefix="1" applyFont="1" applyFill="1" applyBorder="1" applyAlignment="1">
      <alignment horizontal="center"/>
    </xf>
    <xf numFmtId="0" fontId="28" fillId="11" borderId="4" xfId="0" quotePrefix="1" applyFont="1" applyFill="1" applyBorder="1" applyAlignment="1">
      <alignment horizontal="left" wrapText="1"/>
    </xf>
    <xf numFmtId="0" fontId="28" fillId="11" borderId="12" xfId="0" quotePrefix="1" applyFont="1" applyFill="1" applyBorder="1" applyAlignment="1">
      <alignment horizontal="left" wrapText="1"/>
    </xf>
    <xf numFmtId="0" fontId="39" fillId="0" borderId="0" xfId="0" applyFont="1" applyAlignment="1">
      <alignment horizontal="left" wrapText="1"/>
    </xf>
    <xf numFmtId="0" fontId="17" fillId="2" borderId="69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right"/>
    </xf>
    <xf numFmtId="0" fontId="17" fillId="2" borderId="1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7" fillId="2" borderId="89" xfId="0" applyFont="1" applyFill="1" applyBorder="1" applyAlignment="1">
      <alignment horizontal="right"/>
    </xf>
    <xf numFmtId="0" fontId="12" fillId="8" borderId="28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/>
    </xf>
    <xf numFmtId="0" fontId="24" fillId="11" borderId="15" xfId="0" applyFont="1" applyFill="1" applyBorder="1" applyAlignment="1">
      <alignment horizontal="center"/>
    </xf>
    <xf numFmtId="0" fontId="24" fillId="11" borderId="61" xfId="0" applyFont="1" applyFill="1" applyBorder="1" applyAlignment="1">
      <alignment horizontal="center"/>
    </xf>
    <xf numFmtId="0" fontId="24" fillId="11" borderId="16" xfId="0" applyFont="1" applyFill="1" applyBorder="1" applyAlignment="1">
      <alignment horizontal="center"/>
    </xf>
    <xf numFmtId="0" fontId="24" fillId="11" borderId="77" xfId="0" applyFont="1" applyFill="1" applyBorder="1" applyAlignment="1">
      <alignment horizontal="center"/>
    </xf>
    <xf numFmtId="0" fontId="17" fillId="11" borderId="76" xfId="0" applyFont="1" applyFill="1" applyBorder="1" applyAlignment="1">
      <alignment horizontal="left" wrapText="1"/>
    </xf>
    <xf numFmtId="0" fontId="17" fillId="11" borderId="43" xfId="0" applyFont="1" applyFill="1" applyBorder="1" applyAlignment="1">
      <alignment horizontal="center"/>
    </xf>
    <xf numFmtId="0" fontId="17" fillId="11" borderId="75" xfId="0" applyFont="1" applyFill="1" applyBorder="1" applyAlignment="1">
      <alignment horizontal="center"/>
    </xf>
    <xf numFmtId="0" fontId="17" fillId="11" borderId="36" xfId="0" applyFont="1" applyFill="1" applyBorder="1" applyAlignment="1">
      <alignment horizontal="center"/>
    </xf>
    <xf numFmtId="0" fontId="17" fillId="11" borderId="37" xfId="0" applyFont="1" applyFill="1" applyBorder="1" applyAlignment="1">
      <alignment horizontal="center"/>
    </xf>
    <xf numFmtId="0" fontId="17" fillId="11" borderId="44" xfId="0" applyFont="1" applyFill="1" applyBorder="1" applyAlignment="1">
      <alignment horizontal="center"/>
    </xf>
    <xf numFmtId="0" fontId="17" fillId="11" borderId="38" xfId="0" applyFont="1" applyFill="1" applyBorder="1" applyAlignment="1">
      <alignment horizontal="center"/>
    </xf>
    <xf numFmtId="0" fontId="17" fillId="11" borderId="42" xfId="0" applyFont="1" applyFill="1" applyBorder="1" applyAlignment="1">
      <alignment horizontal="center"/>
    </xf>
    <xf numFmtId="0" fontId="17" fillId="11" borderId="78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70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43" fillId="2" borderId="62" xfId="0" applyFont="1" applyFill="1" applyBorder="1" applyAlignment="1">
      <alignment horizontal="center" vertical="center"/>
    </xf>
    <xf numFmtId="0" fontId="43" fillId="2" borderId="63" xfId="0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69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42" xfId="0" quotePrefix="1" applyFont="1" applyFill="1" applyBorder="1" applyAlignment="1">
      <alignment horizontal="center"/>
    </xf>
    <xf numFmtId="0" fontId="4" fillId="2" borderId="2" xfId="0" quotePrefix="1" applyFont="1" applyFill="1" applyBorder="1" applyAlignment="1">
      <alignment horizontal="center"/>
    </xf>
    <xf numFmtId="0" fontId="4" fillId="2" borderId="26" xfId="0" quotePrefix="1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8" borderId="40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</cellXfs>
  <cellStyles count="5">
    <cellStyle name="Dziesiętny" xfId="1" builtinId="3"/>
    <cellStyle name="Hiperłącze" xfId="4" builtinId="8"/>
    <cellStyle name="Normalny" xfId="0" builtinId="0"/>
    <cellStyle name="Normalny 2" xfId="3" xr:uid="{00000000-0005-0000-0000-000003000000}"/>
    <cellStyle name="Procentowy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  <color rgb="FFCCFFCC"/>
      <color rgb="FFE60000"/>
      <color rgb="FF0000FF"/>
      <color rgb="FFD00000"/>
      <color rgb="FFFF0066"/>
      <color rgb="FF00FFCC"/>
      <color rgb="FF00CC99"/>
      <color rgb="FF893BC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C6-4F33-9145-6CABBDF51E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C6-4F33-9145-6CABBDF51E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CC6-4F33-9145-6CABBDF51E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9-4DD3-BA08-EF508460798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89-4DD3-BA08-EF5084607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D89-4DD3-BA08-EF50846079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F-4397-9FB0-B7ED23E6F43F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6F-4397-9FB0-B7ED23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480"/>
        <c:axId val="50603520"/>
      </c:lineChart>
      <c:catAx>
        <c:axId val="50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0352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80480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75C0-46E5-A61C-EA42C9B6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6288"/>
        <c:axId val="50638208"/>
      </c:barChart>
      <c:catAx>
        <c:axId val="50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6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31-4487-B617-87ABA010B044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31-4487-B617-87ABA01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5072"/>
        <c:axId val="50706304"/>
      </c:lineChart>
      <c:catAx>
        <c:axId val="5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06304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7507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3A2A-49EB-A269-DE5D2A7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880"/>
        <c:axId val="50741248"/>
      </c:barChart>
      <c:catAx>
        <c:axId val="50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3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77-4BA0-924D-932FFB7C9F5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77-4BA0-924D-932FFB7C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4496"/>
        <c:axId val="50796800"/>
      </c:lineChart>
      <c:catAx>
        <c:axId val="50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9680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4496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13BF-497C-B48C-8228E9FC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3664"/>
        <c:axId val="50835840"/>
      </c:barChart>
      <c:catAx>
        <c:axId val="50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92-4AA6-AEA7-F719B3FC293A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92-4AA6-AEA7-F719B3FC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6432"/>
        <c:axId val="50948736"/>
      </c:lineChart>
      <c:catAx>
        <c:axId val="50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48736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643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B426-431E-82D0-AFEC985D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504"/>
        <c:axId val="50873088"/>
      </c:barChart>
      <c:catAx>
        <c:axId val="50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8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6655810081112"/>
          <c:y val="6.5588499550763804E-2"/>
          <c:w val="0.86655927343944095"/>
          <c:h val="0.7421383647798746"/>
        </c:manualLayout>
      </c:layout>
      <c:lineChart>
        <c:grouping val="standard"/>
        <c:varyColors val="0"/>
        <c:ser>
          <c:idx val="0"/>
          <c:order val="0"/>
          <c:tx>
            <c:strRef>
              <c:f>'[1]Arkusz 17'!$C$48</c:f>
              <c:strCache>
                <c:ptCount val="1"/>
                <c:pt idx="0">
                  <c:v>Przybyli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'[1]Arkusz 17'!$C$49:$C$61</c:f>
              <c:numCache>
                <c:formatCode>General</c:formatCode>
                <c:ptCount val="13"/>
                <c:pt idx="0">
                  <c:v>7317</c:v>
                </c:pt>
                <c:pt idx="1">
                  <c:v>6654</c:v>
                </c:pt>
                <c:pt idx="2">
                  <c:v>6311</c:v>
                </c:pt>
                <c:pt idx="3">
                  <c:v>7180</c:v>
                </c:pt>
                <c:pt idx="4">
                  <c:v>6774</c:v>
                </c:pt>
                <c:pt idx="5">
                  <c:v>7642</c:v>
                </c:pt>
                <c:pt idx="6">
                  <c:v>7149</c:v>
                </c:pt>
                <c:pt idx="7">
                  <c:v>7135</c:v>
                </c:pt>
                <c:pt idx="8">
                  <c:v>7812</c:v>
                </c:pt>
                <c:pt idx="9">
                  <c:v>7187</c:v>
                </c:pt>
                <c:pt idx="10">
                  <c:v>7299</c:v>
                </c:pt>
                <c:pt idx="11">
                  <c:v>6927</c:v>
                </c:pt>
                <c:pt idx="12">
                  <c:v>6748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6E-4DDA-AD21-57700D23F380}"/>
            </c:ext>
          </c:extLst>
        </c:ser>
        <c:ser>
          <c:idx val="1"/>
          <c:order val="1"/>
          <c:tx>
            <c:strRef>
              <c:f>'[1]Arkusz 17'!$D$48</c:f>
              <c:strCache>
                <c:ptCount val="1"/>
                <c:pt idx="0">
                  <c:v>Ubyli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'[1]Arkusz 17'!$D$49:$D$61</c:f>
              <c:numCache>
                <c:formatCode>General</c:formatCode>
                <c:ptCount val="13"/>
                <c:pt idx="0">
                  <c:v>6987</c:v>
                </c:pt>
                <c:pt idx="1">
                  <c:v>6703</c:v>
                </c:pt>
                <c:pt idx="2">
                  <c:v>6925</c:v>
                </c:pt>
                <c:pt idx="3">
                  <c:v>7078</c:v>
                </c:pt>
                <c:pt idx="4">
                  <c:v>6612</c:v>
                </c:pt>
                <c:pt idx="5">
                  <c:v>7311</c:v>
                </c:pt>
                <c:pt idx="6">
                  <c:v>6682</c:v>
                </c:pt>
                <c:pt idx="7">
                  <c:v>6616</c:v>
                </c:pt>
                <c:pt idx="8">
                  <c:v>7521</c:v>
                </c:pt>
                <c:pt idx="9">
                  <c:v>7071</c:v>
                </c:pt>
                <c:pt idx="10">
                  <c:v>7153</c:v>
                </c:pt>
                <c:pt idx="11">
                  <c:v>7411</c:v>
                </c:pt>
                <c:pt idx="12">
                  <c:v>7106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6E-4DDA-AD21-57700D23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048"/>
        <c:axId val="50916352"/>
      </c:lineChart>
      <c:catAx>
        <c:axId val="509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403773020834705"/>
              <c:y val="0.867026055705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6352"/>
        <c:crossesAt val="4000"/>
        <c:auto val="1"/>
        <c:lblAlgn val="ctr"/>
        <c:lblOffset val="100"/>
        <c:tickLblSkip val="1"/>
        <c:tickMarkSkip val="1"/>
        <c:noMultiLvlLbl val="0"/>
      </c:catAx>
      <c:valAx>
        <c:axId val="50916352"/>
        <c:scaling>
          <c:orientation val="minMax"/>
          <c:max val="10000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39083557951493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4048"/>
        <c:crosses val="autoZero"/>
        <c:crossBetween val="midCat"/>
        <c:majorUnit val="500"/>
        <c:minorUnit val="100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5957635948772732"/>
          <c:y val="0.93261455525606451"/>
          <c:w val="0.33054194858808478"/>
          <c:h val="5.9299191374663072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rgbClr val="FFC000"/>
        </a:solidFill>
      </c:spPr>
    </c:floor>
    <c:sideWall>
      <c:thickness val="0"/>
      <c:spPr>
        <a:scene3d>
          <a:camera prst="orthographicFront"/>
          <a:lightRig rig="threePt" dir="t"/>
        </a:scene3d>
        <a:sp3d>
          <a:bevelB w="6350"/>
        </a:sp3d>
      </c:spPr>
    </c:sideWall>
    <c:backWall>
      <c:thickness val="0"/>
      <c:spPr>
        <a:scene3d>
          <a:camera prst="orthographicFront"/>
          <a:lightRig rig="threePt" dir="t"/>
        </a:scene3d>
        <a:sp3d>
          <a:bevelB w="6350"/>
        </a:sp3d>
      </c:spPr>
    </c:backWall>
    <c:plotArea>
      <c:layout>
        <c:manualLayout>
          <c:layoutTarget val="inner"/>
          <c:xMode val="edge"/>
          <c:yMode val="edge"/>
          <c:x val="6.861954136921003E-2"/>
          <c:y val="5.9609906581582495E-2"/>
          <c:w val="0.90360457370013214"/>
          <c:h val="0.814544414175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'[1]Arkusz 18'!$A$49:$A$61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'[1]Arkusz 18'!$B$49:$B$61</c:f>
              <c:numCache>
                <c:formatCode>General</c:formatCode>
                <c:ptCount val="13"/>
                <c:pt idx="0">
                  <c:v>8531</c:v>
                </c:pt>
                <c:pt idx="1">
                  <c:v>8280</c:v>
                </c:pt>
                <c:pt idx="2">
                  <c:v>8235</c:v>
                </c:pt>
                <c:pt idx="3">
                  <c:v>7981</c:v>
                </c:pt>
                <c:pt idx="4">
                  <c:v>8330</c:v>
                </c:pt>
                <c:pt idx="5">
                  <c:v>8427</c:v>
                </c:pt>
                <c:pt idx="6">
                  <c:v>8169</c:v>
                </c:pt>
                <c:pt idx="7">
                  <c:v>8327</c:v>
                </c:pt>
                <c:pt idx="8">
                  <c:v>9348</c:v>
                </c:pt>
                <c:pt idx="9">
                  <c:v>7604</c:v>
                </c:pt>
                <c:pt idx="10">
                  <c:v>8613</c:v>
                </c:pt>
                <c:pt idx="11">
                  <c:v>8382</c:v>
                </c:pt>
                <c:pt idx="12">
                  <c:v>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193-903C-BD579358F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1118080"/>
        <c:axId val="51120000"/>
        <c:axId val="0"/>
      </c:bar3DChart>
      <c:catAx>
        <c:axId val="511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7465455167618609"/>
              <c:y val="0.93336416281289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51120000"/>
        <c:crosses val="autoZero"/>
        <c:auto val="1"/>
        <c:lblAlgn val="ctr"/>
        <c:lblOffset val="100"/>
        <c:noMultiLvlLbl val="0"/>
      </c:catAx>
      <c:valAx>
        <c:axId val="5112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18080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10-4F0E-83ED-4F7C1272720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10-4F0E-83ED-4F7C127272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D10-4F0E-83ED-4F7C127272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9A-4CAB-BDB2-662D9D6042A0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9A-4CAB-BDB2-662D9D6042A0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9A-4CAB-BDB2-662D9D6042A0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9A-4CAB-BDB2-662D9D6042A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CF9A-4CAB-BDB2-662D9D6042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A9-464E-BAAB-1CE94412B41B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A9-464E-BAAB-1CE94412B41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A9-464E-BAAB-1CE94412B41B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A9-464E-BAAB-1CE94412B41B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E9A9-464E-BAAB-1CE94412B4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70-4AA2-A82E-D1776872E40C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70-4AA2-A82E-D1776872E40C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70-4AA2-A82E-D1776872E40C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70-4AA2-A82E-D1776872E40C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8870-4AA2-A82E-D1776872E4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30-4C55-AE36-9EB9317B17E6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30-4C55-AE36-9EB9317B17E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30-4C55-AE36-9EB9317B17E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30-4C55-AE36-9EB9317B17E6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3330-4C55-AE36-9EB9317B1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021510579334009E-2"/>
          <c:y val="0.27148581427321788"/>
          <c:w val="0.87140823179225457"/>
          <c:h val="0.4835450568678915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213-48FA-9901-ED32C9760076}"/>
              </c:ext>
            </c:extLst>
          </c:dPt>
          <c:dPt>
            <c:idx val="1"/>
            <c:bubble3D val="0"/>
            <c:explosion val="4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13-48FA-9901-ED32C97600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13-48FA-9901-ED32C97600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57150" h="1016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13-48FA-9901-ED32C9760076}"/>
              </c:ext>
            </c:extLst>
          </c:dPt>
          <c:dLbls>
            <c:dLbl>
              <c:idx val="0"/>
              <c:layout>
                <c:manualLayout>
                  <c:x val="3.0417161541958192E-2"/>
                  <c:y val="-3.98325209348831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3-48FA-9901-ED32C9760076}"/>
                </c:ext>
              </c:extLst>
            </c:dLbl>
            <c:dLbl>
              <c:idx val="1"/>
              <c:layout>
                <c:manualLayout>
                  <c:x val="-1.7385581904302803E-2"/>
                  <c:y val="-0.212947667255878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48FA-9901-ED32C9760076}"/>
                </c:ext>
              </c:extLst>
            </c:dLbl>
            <c:dLbl>
              <c:idx val="2"/>
              <c:layout>
                <c:manualLayout>
                  <c:x val="-1.9222393119227701E-2"/>
                  <c:y val="-2.5384076990376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3-48FA-9901-ED32C9760076}"/>
                </c:ext>
              </c:extLst>
            </c:dLbl>
            <c:dLbl>
              <c:idx val="3"/>
              <c:layout>
                <c:manualLayout>
                  <c:x val="2.9880397603365652E-2"/>
                  <c:y val="-6.11088613923259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3-48FA-9901-ED32C976007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19'!$L$7:$L$10</c:f>
              <c:strCache>
                <c:ptCount val="4"/>
                <c:pt idx="0">
                  <c:v>mężczyźni młodociani</c:v>
                </c:pt>
                <c:pt idx="1">
                  <c:v>mężczyźni dorośli</c:v>
                </c:pt>
                <c:pt idx="2">
                  <c:v>kobiety młodociane</c:v>
                </c:pt>
                <c:pt idx="3">
                  <c:v>kobiety dorosłe</c:v>
                </c:pt>
              </c:strCache>
            </c:strRef>
          </c:cat>
          <c:val>
            <c:numRef>
              <c:f>'[1]Arkusz 19'!$M$7:$M$10</c:f>
              <c:numCache>
                <c:formatCode>General</c:formatCode>
                <c:ptCount val="4"/>
                <c:pt idx="0">
                  <c:v>977</c:v>
                </c:pt>
                <c:pt idx="1">
                  <c:v>68104</c:v>
                </c:pt>
                <c:pt idx="2">
                  <c:v>45</c:v>
                </c:pt>
                <c:pt idx="3">
                  <c:v>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3-48FA-9901-ED32C9760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2.7015449599412402E-2"/>
          <c:y val="0.89034361776206539"/>
          <c:w val="0.94599894400955065"/>
          <c:h val="6.7231238952273911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39273826636022"/>
          <c:y val="0.28518606007589098"/>
          <c:w val="0.79483088038873972"/>
          <c:h val="0.54444561096529664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497-48A0-B80C-5C6CE1AA471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97-48A0-B80C-5C6CE1AA471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97-48A0-B80C-5C6CE1AA471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97-48A0-B80C-5C6CE1AA471F}"/>
              </c:ext>
            </c:extLst>
          </c:dPt>
          <c:dLbls>
            <c:dLbl>
              <c:idx val="0"/>
              <c:layout>
                <c:manualLayout>
                  <c:x val="-0.16143660613851837"/>
                  <c:y val="2.30452026829982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97-48A0-B80C-5C6CE1AA471F}"/>
                </c:ext>
              </c:extLst>
            </c:dLbl>
            <c:dLbl>
              <c:idx val="1"/>
              <c:layout>
                <c:manualLayout>
                  <c:x val="0.16917533267525234"/>
                  <c:y val="-0.170062700495771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97-48A0-B80C-5C6CE1AA471F}"/>
                </c:ext>
              </c:extLst>
            </c:dLbl>
            <c:dLbl>
              <c:idx val="2"/>
              <c:layout>
                <c:manualLayout>
                  <c:x val="8.615198610377784E-3"/>
                  <c:y val="9.683872849227179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7-48A0-B80C-5C6CE1AA471F}"/>
                </c:ext>
              </c:extLst>
            </c:dLbl>
            <c:dLbl>
              <c:idx val="3"/>
              <c:layout>
                <c:manualLayout>
                  <c:x val="1.2219186887353359E-2"/>
                  <c:y val="6.434237386993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97-48A0-B80C-5C6CE1AA47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20'!$I$36:$I$39</c:f>
              <c:strCache>
                <c:ptCount val="4"/>
                <c:pt idx="0">
                  <c:v>zwykły</c:v>
                </c:pt>
                <c:pt idx="1">
                  <c:v>programowany</c:v>
                </c:pt>
                <c:pt idx="2">
                  <c:v>terapeutyczny</c:v>
                </c:pt>
                <c:pt idx="3">
                  <c:v>inni</c:v>
                </c:pt>
              </c:strCache>
            </c:strRef>
          </c:cat>
          <c:val>
            <c:numRef>
              <c:f>'[1]Arkusz 20'!$J$36:$J$39</c:f>
              <c:numCache>
                <c:formatCode>General</c:formatCode>
                <c:ptCount val="4"/>
                <c:pt idx="0">
                  <c:v>30581</c:v>
                </c:pt>
                <c:pt idx="1">
                  <c:v>27338</c:v>
                </c:pt>
                <c:pt idx="2">
                  <c:v>5019</c:v>
                </c:pt>
                <c:pt idx="3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7-48A0-B80C-5C6CE1AA47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dkEdge"/>
      </c:spPr>
    </c:plotArea>
    <c:legend>
      <c:legendPos val="b"/>
      <c:layout>
        <c:manualLayout>
          <c:xMode val="edge"/>
          <c:yMode val="edge"/>
          <c:x val="0.11694956497784705"/>
          <c:y val="0.90555801203890063"/>
          <c:w val="0.82408270394770256"/>
          <c:h val="7.5000203451072764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1532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CEF5-45BD-8CB5-4F7127C5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4256"/>
        <c:axId val="51506176"/>
      </c:barChart>
      <c:catAx>
        <c:axId val="515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6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06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1532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479-405F-A9A8-54FCD888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2176"/>
        <c:axId val="51569408"/>
      </c:barChart>
      <c:catAx>
        <c:axId val="515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69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2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1532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B5F-45A9-BD0B-10FAD685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4080"/>
        <c:axId val="51616000"/>
      </c:barChart>
      <c:catAx>
        <c:axId val="516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6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16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1532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2E0-4B5E-93CA-3F78EF55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4288"/>
        <c:axId val="51654656"/>
      </c:barChart>
      <c:catAx>
        <c:axId val="5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5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54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4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D3B-4DA9-9761-259E0A85E4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3B-4DA9-9761-259E0A85E4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D3B-4DA9-9761-259E0A85E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1532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ACD-4AA6-9B8C-4F415CB8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6304"/>
        <c:axId val="51684864"/>
      </c:barChart>
      <c:catAx>
        <c:axId val="51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8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84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6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1532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569-48AC-9A7D-46A71A32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1824"/>
        <c:axId val="51743744"/>
      </c:barChart>
      <c:catAx>
        <c:axId val="517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3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7437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554B-415C-9FE7-03319AC8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7936"/>
        <c:axId val="51802880"/>
      </c:barChart>
      <c:catAx>
        <c:axId val="51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0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02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6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6C87-4A96-9D20-361EB98C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976"/>
        <c:axId val="51824896"/>
      </c:barChart>
      <c:catAx>
        <c:axId val="518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2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EE5F-40D7-AD78-ECAF2774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6432"/>
        <c:axId val="51924992"/>
      </c:barChart>
      <c:catAx>
        <c:axId val="51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24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0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AF38-4FA9-937B-9DFC076A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6640"/>
        <c:axId val="51975680"/>
      </c:barChart>
      <c:catAx>
        <c:axId val="519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75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75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3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3EA7-471C-84D0-98727362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352"/>
        <c:axId val="52022272"/>
      </c:barChart>
      <c:catAx>
        <c:axId val="52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2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22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01.11.1995 do 30.04.1997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Arkusz10!$B$33:$B$50</c:f>
              <c:numCache>
                <c:formatCode>General</c:formatCode>
                <c:ptCount val="18"/>
              </c:numCache>
            </c:numRef>
          </c:cat>
          <c:val>
            <c:numRef>
              <c:f>Arkusz10!$C$33:$C$50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808-419D-B462-8C854EBB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8656"/>
        <c:axId val="52085888"/>
      </c:barChart>
      <c:catAx>
        <c:axId val="520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8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8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8D77-4769-9AE7-6A9DFDC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9536"/>
        <c:axId val="98851456"/>
      </c:barChart>
      <c:catAx>
        <c:axId val="98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85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4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42E2-4430-9BA6-DC3AB794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128"/>
        <c:axId val="98910592"/>
      </c:barChart>
      <c:catAx>
        <c:axId val="988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2416"/>
        <c:axId val="45213952"/>
      </c:barChart>
      <c:catAx>
        <c:axId val="4521241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3952"/>
        <c:crosses val="autoZero"/>
        <c:auto val="0"/>
        <c:lblAlgn val="ctr"/>
        <c:lblOffset val="100"/>
        <c:tickMarkSkip val="1"/>
        <c:noMultiLvlLbl val="0"/>
      </c:catAx>
      <c:valAx>
        <c:axId val="4521395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D5D-45C1-A420-DE035A4B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5264"/>
        <c:axId val="98957184"/>
      </c:barChart>
      <c:catAx>
        <c:axId val="989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F3-4D7F-BF39-97D6CD02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1200"/>
        <c:axId val="102133120"/>
      </c:barChart>
      <c:catAx>
        <c:axId val="1021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359-45E1-B469-DF5DFAE6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5504"/>
        <c:axId val="102188160"/>
      </c:barChart>
      <c:catAx>
        <c:axId val="102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8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6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B0A-4E75-B521-AED5217B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16448"/>
        <c:axId val="102218368"/>
      </c:barChart>
      <c:catAx>
        <c:axId val="1022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1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70F-47A6-86CA-A148E543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8944"/>
        <c:axId val="102261120"/>
      </c:barChart>
      <c:catAx>
        <c:axId val="102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6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5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25F-4F97-B64B-6B69E5BB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93504"/>
        <c:axId val="102295424"/>
      </c:barChart>
      <c:catAx>
        <c:axId val="102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E59-4663-98BB-D4EEF256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80480"/>
        <c:axId val="103382400"/>
      </c:barChart>
      <c:catAx>
        <c:axId val="103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3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B1F4-44D0-AF23-A48E108C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4304"/>
        <c:axId val="103453824"/>
      </c:barChart>
      <c:catAx>
        <c:axId val="103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5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9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2E2-4B13-BA3D-EC2B6FA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6208"/>
        <c:axId val="103488128"/>
      </c:barChart>
      <c:catAx>
        <c:axId val="1034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8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92F-456F-BACF-E01726B8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6416"/>
        <c:axId val="103526784"/>
      </c:barChart>
      <c:catAx>
        <c:axId val="103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2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2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1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C9-4201-8605-CEC1CC69AA4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C9-4201-8605-CEC1CC69AA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AC9-4201-8605-CEC1CC69AA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64-47F1-B3CD-90740B3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9648"/>
        <c:axId val="103581568"/>
      </c:barChart>
      <c:catAx>
        <c:axId val="103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81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F5C-4623-868E-2E0E51C2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3952"/>
        <c:axId val="103615872"/>
      </c:barChart>
      <c:catAx>
        <c:axId val="103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B0A-4646-BE5D-964A65C0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1872"/>
        <c:axId val="103662720"/>
      </c:barChart>
      <c:catAx>
        <c:axId val="103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6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3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135-493F-AC30-B7B5F058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3296"/>
        <c:axId val="103705216"/>
      </c:barChart>
      <c:catAx>
        <c:axId val="103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0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719-4C39-8D39-8AAFA252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7600"/>
        <c:axId val="103739776"/>
      </c:barChart>
      <c:catAx>
        <c:axId val="1037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9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AA-4FFF-BE2C-1BC1109724D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AA-4FFF-BE2C-1BC1109724D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AA-4FFF-BE2C-1BC1109724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58AA-4FFF-BE2C-1BC110972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66-4043-B9C6-15970502CC4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66-4043-B9C6-15970502CC4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66-4043-B9C6-15970502CC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A166-4043-B9C6-15970502CC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03-4CC7-B5FE-6FB3F67029F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03-4CC7-B5FE-6FB3F67029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03-4CC7-B5FE-6FB3F67029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0C03-4CC7-B5FE-6FB3F67029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52F-4EAC-8A52-BB80F03FBDD4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2F-4EAC-8A52-BB80F03FBDD4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52F-4EAC-8A52-BB80F03FBD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D52F-4EAC-8A52-BB80F03FBD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025374855824811E-2"/>
          <c:y val="0.26508011498563488"/>
          <c:w val="0.93255848832849464"/>
          <c:h val="0.511111861017372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F00-4331-979A-895DE09D45B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0-4331-979A-895DE09D45B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0-4331-979A-895DE09D45BE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00-4331-979A-895DE09D45BE}"/>
              </c:ext>
            </c:extLst>
          </c:dPt>
          <c:dLbls>
            <c:dLbl>
              <c:idx val="0"/>
              <c:layout>
                <c:manualLayout>
                  <c:x val="4.5889726417649834E-3"/>
                  <c:y val="-6.259341177858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0-4331-979A-895DE09D45BE}"/>
                </c:ext>
              </c:extLst>
            </c:dLbl>
            <c:dLbl>
              <c:idx val="1"/>
              <c:layout>
                <c:manualLayout>
                  <c:x val="-0.29479847937157388"/>
                  <c:y val="1.35850659117049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0-4331-979A-895DE09D45BE}"/>
                </c:ext>
              </c:extLst>
            </c:dLbl>
            <c:dLbl>
              <c:idx val="2"/>
              <c:layout>
                <c:manualLayout>
                  <c:x val="0.30440926200953738"/>
                  <c:y val="-8.62730248606564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0-4331-979A-895DE09D45BE}"/>
                </c:ext>
              </c:extLst>
            </c:dLbl>
            <c:dLbl>
              <c:idx val="3"/>
              <c:layout>
                <c:manualLayout>
                  <c:x val="6.7535162755818503E-4"/>
                  <c:y val="-8.42944631921236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0-4331-979A-895DE09D45B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[1]Arkusz22!$J$27:$J$30</c:f>
              <c:strCache>
                <c:ptCount val="4"/>
                <c:pt idx="0">
                  <c:v>M</c:v>
                </c:pt>
                <c:pt idx="1">
                  <c:v>P</c:v>
                </c:pt>
                <c:pt idx="2">
                  <c:v>R</c:v>
                </c:pt>
                <c:pt idx="3">
                  <c:v>Inni*</c:v>
                </c:pt>
              </c:strCache>
            </c:strRef>
          </c:cat>
          <c:val>
            <c:numRef>
              <c:f>[1]Arkusz22!$K$27:$K$30</c:f>
              <c:numCache>
                <c:formatCode>General</c:formatCode>
                <c:ptCount val="4"/>
                <c:pt idx="0">
                  <c:v>586</c:v>
                </c:pt>
                <c:pt idx="1">
                  <c:v>24346</c:v>
                </c:pt>
                <c:pt idx="2">
                  <c:v>38006</c:v>
                </c:pt>
                <c:pt idx="3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331-979A-895DE09D45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0.30263391494667818"/>
          <c:y val="0.92643769528808895"/>
          <c:w val="0.39473199570989725"/>
          <c:h val="5.4514685664291983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6E-414A-8CD3-3D48CAC7AED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6E-414A-8CD3-3D48CAC7AE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A96E-414A-8CD3-3D48CAC7AE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63779527559068E-2"/>
          <c:y val="0.14030612244897958"/>
          <c:w val="0.90393700787401576"/>
          <c:h val="0.64795918367366079"/>
        </c:manualLayout>
      </c:layout>
      <c:lineChart>
        <c:grouping val="standard"/>
        <c:varyColors val="0"/>
        <c:ser>
          <c:idx val="0"/>
          <c:order val="0"/>
          <c:tx>
            <c:strRef>
              <c:f>[1]Arkusz23!$M$4</c:f>
              <c:strCache>
                <c:ptCount val="1"/>
                <c:pt idx="0">
                  <c:v>zwolnieni na skutek ukończenia kary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[1]Arkusz23!$M$5:$M$17</c:f>
              <c:numCache>
                <c:formatCode>General</c:formatCode>
                <c:ptCount val="13"/>
                <c:pt idx="0">
                  <c:v>3252</c:v>
                </c:pt>
                <c:pt idx="1">
                  <c:v>3296</c:v>
                </c:pt>
                <c:pt idx="2">
                  <c:v>3198</c:v>
                </c:pt>
                <c:pt idx="3">
                  <c:v>3363</c:v>
                </c:pt>
                <c:pt idx="4">
                  <c:v>3132</c:v>
                </c:pt>
                <c:pt idx="5">
                  <c:v>3254</c:v>
                </c:pt>
                <c:pt idx="6">
                  <c:v>3370</c:v>
                </c:pt>
                <c:pt idx="7">
                  <c:v>3021</c:v>
                </c:pt>
                <c:pt idx="8">
                  <c:v>3441</c:v>
                </c:pt>
                <c:pt idx="9">
                  <c:v>3350</c:v>
                </c:pt>
                <c:pt idx="10">
                  <c:v>3462</c:v>
                </c:pt>
                <c:pt idx="11">
                  <c:v>3458</c:v>
                </c:pt>
                <c:pt idx="12">
                  <c:v>3518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C-414B-A207-1C8BFFE23196}"/>
            </c:ext>
          </c:extLst>
        </c:ser>
        <c:ser>
          <c:idx val="1"/>
          <c:order val="1"/>
          <c:tx>
            <c:strRef>
              <c:f>[1]Arkusz23!$N$4</c:f>
              <c:strCache>
                <c:ptCount val="1"/>
                <c:pt idx="0">
                  <c:v>zwolnieni warunkowo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[1]Arkusz23!$N$5:$N$17</c:f>
              <c:numCache>
                <c:formatCode>General</c:formatCode>
                <c:ptCount val="13"/>
                <c:pt idx="0">
                  <c:v>334</c:v>
                </c:pt>
                <c:pt idx="1">
                  <c:v>332</c:v>
                </c:pt>
                <c:pt idx="2">
                  <c:v>438</c:v>
                </c:pt>
                <c:pt idx="3">
                  <c:v>391</c:v>
                </c:pt>
                <c:pt idx="4">
                  <c:v>412</c:v>
                </c:pt>
                <c:pt idx="5">
                  <c:v>465</c:v>
                </c:pt>
                <c:pt idx="6">
                  <c:v>351</c:v>
                </c:pt>
                <c:pt idx="7">
                  <c:v>357</c:v>
                </c:pt>
                <c:pt idx="8">
                  <c:v>447</c:v>
                </c:pt>
                <c:pt idx="9">
                  <c:v>394</c:v>
                </c:pt>
                <c:pt idx="10">
                  <c:v>415</c:v>
                </c:pt>
                <c:pt idx="11">
                  <c:v>449</c:v>
                </c:pt>
                <c:pt idx="12">
                  <c:v>382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4C-414B-A207-1C8BFFE2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968"/>
        <c:axId val="48870528"/>
      </c:lineChart>
      <c:catAx>
        <c:axId val="488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9553805774278231"/>
              <c:y val="0.8801020408161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433673469387890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67968"/>
        <c:crosses val="autoZero"/>
        <c:crossBetween val="between"/>
      </c:valAx>
      <c:spPr>
        <a:noFill/>
        <a:ln w="12700">
          <a:noFill/>
          <a:prstDash val="solid"/>
        </a:ln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5.0150174527153167E-2"/>
          <c:y val="0.93112244897959184"/>
          <c:w val="0.93515166274320005"/>
          <c:h val="5.102040816326528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6.2893071379026243E-3"/>
                  <c:y val="-9.95024875621897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A40-AB57-808CA13D91ED}"/>
                </c:ext>
              </c:extLst>
            </c:dLbl>
            <c:dLbl>
              <c:idx val="1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A40-AB57-808CA13D91ED}"/>
                </c:ext>
              </c:extLst>
            </c:dLbl>
            <c:dLbl>
              <c:idx val="2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A40-AB57-808CA13D91ED}"/>
                </c:ext>
              </c:extLst>
            </c:dLbl>
            <c:dLbl>
              <c:idx val="4"/>
              <c:layout>
                <c:manualLayout>
                  <c:x val="4.1928714252675971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A40-AB57-808CA13D91ED}"/>
                </c:ext>
              </c:extLst>
            </c:dLbl>
            <c:dLbl>
              <c:idx val="5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A40-AB57-808CA13D91ED}"/>
                </c:ext>
              </c:extLst>
            </c:dLbl>
            <c:dLbl>
              <c:idx val="6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A40-AB57-808CA13D91ED}"/>
                </c:ext>
              </c:extLst>
            </c:dLbl>
            <c:dLbl>
              <c:idx val="7"/>
              <c:layout>
                <c:manualLayout>
                  <c:x val="6.2893071379026243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A40-AB57-808CA13D91ED}"/>
                </c:ext>
              </c:extLst>
            </c:dLbl>
            <c:dLbl>
              <c:idx val="8"/>
              <c:layout>
                <c:manualLayout>
                  <c:x val="6.2893071379023753E-3"/>
                  <c:y val="1.42287350032907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A40-AB57-808CA13D91ED}"/>
                </c:ext>
              </c:extLst>
            </c:dLbl>
            <c:dLbl>
              <c:idx val="9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A40-AB57-808CA13D91ED}"/>
                </c:ext>
              </c:extLst>
            </c:dLbl>
            <c:dLbl>
              <c:idx val="10"/>
              <c:layout>
                <c:manualLayout>
                  <c:x val="2.0964357126337986E-3"/>
                  <c:y val="-3.3166440814371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A40-AB57-808CA13D91ED}"/>
                </c:ext>
              </c:extLst>
            </c:dLbl>
            <c:dLbl>
              <c:idx val="11"/>
              <c:layout>
                <c:manualLayout>
                  <c:x val="8.385742850537399E-3"/>
                  <c:y val="1.925288039901784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A40-AB57-808CA13D91ED}"/>
                </c:ext>
              </c:extLst>
            </c:dLbl>
            <c:dLbl>
              <c:idx val="12"/>
              <c:layout>
                <c:manualLayout>
                  <c:x val="4.1928714252675971E-3"/>
                  <c:y val="-3.8356685776815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A40-AB57-808CA13D9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[1]Arkusz24!$A$70:$A$82</c:f>
              <c:strCache>
                <c:ptCount val="13"/>
                <c:pt idx="0">
                  <c:v>lipiec</c:v>
                </c:pt>
                <c:pt idx="1">
                  <c:v>sierpień</c:v>
                </c:pt>
                <c:pt idx="2">
                  <c:v>wrzesień</c:v>
                </c:pt>
                <c:pt idx="3">
                  <c:v>październik</c:v>
                </c:pt>
                <c:pt idx="4">
                  <c:v>listopad</c:v>
                </c:pt>
                <c:pt idx="5">
                  <c:v>grudzień</c:v>
                </c:pt>
                <c:pt idx="6">
                  <c:v>styczeń</c:v>
                </c:pt>
                <c:pt idx="7">
                  <c:v>luty</c:v>
                </c:pt>
                <c:pt idx="8">
                  <c:v>marzec</c:v>
                </c:pt>
                <c:pt idx="9">
                  <c:v>kwiecień</c:v>
                </c:pt>
                <c:pt idx="10">
                  <c:v>maj</c:v>
                </c:pt>
                <c:pt idx="11">
                  <c:v>czerwiec</c:v>
                </c:pt>
                <c:pt idx="12">
                  <c:v>lipiec</c:v>
                </c:pt>
              </c:strCache>
            </c:strRef>
          </c:cat>
          <c:val>
            <c:numRef>
              <c:f>[1]Arkusz24!$B$70:$B$82</c:f>
              <c:numCache>
                <c:formatCode>General</c:formatCode>
                <c:ptCount val="13"/>
                <c:pt idx="0">
                  <c:v>539</c:v>
                </c:pt>
                <c:pt idx="1">
                  <c:v>401</c:v>
                </c:pt>
                <c:pt idx="2">
                  <c:v>603</c:v>
                </c:pt>
                <c:pt idx="3">
                  <c:v>520</c:v>
                </c:pt>
                <c:pt idx="4">
                  <c:v>505</c:v>
                </c:pt>
                <c:pt idx="5">
                  <c:v>501</c:v>
                </c:pt>
                <c:pt idx="6">
                  <c:v>431</c:v>
                </c:pt>
                <c:pt idx="7">
                  <c:v>488</c:v>
                </c:pt>
                <c:pt idx="8">
                  <c:v>579</c:v>
                </c:pt>
                <c:pt idx="9">
                  <c:v>486</c:v>
                </c:pt>
                <c:pt idx="10">
                  <c:v>497</c:v>
                </c:pt>
                <c:pt idx="11">
                  <c:v>601</c:v>
                </c:pt>
                <c:pt idx="12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60-4A40-AB57-808CA13D9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166208"/>
        <c:axId val="49167744"/>
        <c:axId val="0"/>
      </c:bar3DChart>
      <c:catAx>
        <c:axId val="491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7744"/>
        <c:crossesAt val="0"/>
        <c:auto val="1"/>
        <c:lblAlgn val="ctr"/>
        <c:lblOffset val="100"/>
        <c:noMultiLvlLbl val="0"/>
      </c:catAx>
      <c:valAx>
        <c:axId val="49167744"/>
        <c:scaling>
          <c:orientation val="minMax"/>
          <c:max val="6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166208"/>
        <c:crosses val="autoZero"/>
        <c:crossBetween val="between"/>
        <c:majorUnit val="50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9.02425267907501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9D-4A33-8D3B-902D47480762}"/>
                </c:ext>
              </c:extLst>
            </c:dLbl>
            <c:dLbl>
              <c:idx val="1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D-4A33-8D3B-902D47480762}"/>
                </c:ext>
              </c:extLst>
            </c:dLbl>
            <c:dLbl>
              <c:idx val="2"/>
              <c:layout>
                <c:manualLayout>
                  <c:x val="4.5121263395375075E-3"/>
                  <c:y val="-3.3500837520938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9D-4A33-8D3B-902D47480762}"/>
                </c:ext>
              </c:extLst>
            </c:dLbl>
            <c:dLbl>
              <c:idx val="3"/>
              <c:layout>
                <c:manualLayout>
                  <c:x val="6.7681895093062603E-3"/>
                  <c:y val="-3.3500837520938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9D-4A33-8D3B-902D47480762}"/>
                </c:ext>
              </c:extLst>
            </c:dLbl>
            <c:dLbl>
              <c:idx val="4"/>
              <c:layout>
                <c:manualLayout>
                  <c:x val="2.25606316976871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9D-4A33-8D3B-902D47480762}"/>
                </c:ext>
              </c:extLst>
            </c:dLbl>
            <c:dLbl>
              <c:idx val="5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9D-4A33-8D3B-902D47480762}"/>
                </c:ext>
              </c:extLst>
            </c:dLbl>
            <c:dLbl>
              <c:idx val="7"/>
              <c:layout>
                <c:manualLayout>
                  <c:x val="4.5121263395375075E-3"/>
                  <c:y val="3.07087463108202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D-4A33-8D3B-902D47480762}"/>
                </c:ext>
              </c:extLst>
            </c:dLbl>
            <c:dLbl>
              <c:idx val="9"/>
              <c:layout>
                <c:manualLayout>
                  <c:x val="4.5121263395375855E-3"/>
                  <c:y val="-1.0050251256281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9D-4A33-8D3B-902D47480762}"/>
                </c:ext>
              </c:extLst>
            </c:dLbl>
            <c:dLbl>
              <c:idx val="10"/>
              <c:layout>
                <c:manualLayout>
                  <c:x val="4.153687075933488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9D-4A33-8D3B-902D47480762}"/>
                </c:ext>
              </c:extLst>
            </c:dLbl>
            <c:dLbl>
              <c:idx val="11"/>
              <c:layout>
                <c:manualLayout>
                  <c:x val="6.76818950930626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9D-4A33-8D3B-902D47480762}"/>
                </c:ext>
              </c:extLst>
            </c:dLbl>
            <c:dLbl>
              <c:idx val="12"/>
              <c:layout>
                <c:manualLayout>
                  <c:x val="4.5121263395375075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9D-4A33-8D3B-902D47480762}"/>
                </c:ext>
              </c:extLst>
            </c:dLbl>
            <c:dLbl>
              <c:idx val="13"/>
              <c:layout>
                <c:manualLayout>
                  <c:x val="6.2305306139002524E-3"/>
                  <c:y val="-4.0040052663703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9D-4A33-8D3B-902D47480762}"/>
                </c:ext>
              </c:extLst>
            </c:dLbl>
            <c:dLbl>
              <c:idx val="14"/>
              <c:layout>
                <c:manualLayout>
                  <c:x val="5.0498368860167784E-3"/>
                  <c:y val="-1.142857142857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9D-4A33-8D3B-902D47480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[1]Arkusz24!$A$7:$A$17</c:f>
              <c:strCache>
                <c:ptCount val="11"/>
                <c:pt idx="0">
                  <c:v>Bydgoszcz</c:v>
                </c:pt>
                <c:pt idx="1">
                  <c:v>Katowice</c:v>
                </c:pt>
                <c:pt idx="2">
                  <c:v>Koszalin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Olsztyn</c:v>
                </c:pt>
                <c:pt idx="7">
                  <c:v>Opole</c:v>
                </c:pt>
                <c:pt idx="8">
                  <c:v>Poznań</c:v>
                </c:pt>
                <c:pt idx="9">
                  <c:v>Rzeszów</c:v>
                </c:pt>
                <c:pt idx="10">
                  <c:v>Warszawa</c:v>
                </c:pt>
              </c:strCache>
            </c:strRef>
          </c:cat>
          <c:val>
            <c:numRef>
              <c:f>[1]Arkusz24!$C$7:$C$17</c:f>
              <c:numCache>
                <c:formatCode>General</c:formatCode>
                <c:ptCount val="11"/>
                <c:pt idx="0">
                  <c:v>42</c:v>
                </c:pt>
                <c:pt idx="1">
                  <c:v>70</c:v>
                </c:pt>
                <c:pt idx="2">
                  <c:v>40</c:v>
                </c:pt>
                <c:pt idx="3">
                  <c:v>35</c:v>
                </c:pt>
                <c:pt idx="4">
                  <c:v>31</c:v>
                </c:pt>
                <c:pt idx="5">
                  <c:v>32</c:v>
                </c:pt>
                <c:pt idx="6">
                  <c:v>53</c:v>
                </c:pt>
                <c:pt idx="7">
                  <c:v>100</c:v>
                </c:pt>
                <c:pt idx="8">
                  <c:v>47</c:v>
                </c:pt>
                <c:pt idx="9">
                  <c:v>25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9D-4A33-8D3B-902D47480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216512"/>
        <c:axId val="104207104"/>
        <c:axId val="0"/>
      </c:bar3DChart>
      <c:catAx>
        <c:axId val="492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07104"/>
        <c:crossesAt val="0"/>
        <c:auto val="1"/>
        <c:lblAlgn val="ctr"/>
        <c:lblOffset val="100"/>
        <c:noMultiLvlLbl val="0"/>
      </c:catAx>
      <c:valAx>
        <c:axId val="104207104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2165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4.75763531189922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6C-48A2-B8F9-8E1B9CC0AAD4}"/>
                </c:ext>
              </c:extLst>
            </c:dLbl>
            <c:dLbl>
              <c:idx val="1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C-48A2-B8F9-8E1B9CC0AAD4}"/>
                </c:ext>
              </c:extLst>
            </c:dLbl>
            <c:dLbl>
              <c:idx val="2"/>
              <c:layout>
                <c:manualLayout>
                  <c:x val="2.1680216802168212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6C-48A2-B8F9-8E1B9CC0AAD4}"/>
                </c:ext>
              </c:extLst>
            </c:dLbl>
            <c:dLbl>
              <c:idx val="3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6C-48A2-B8F9-8E1B9CC0AAD4}"/>
                </c:ext>
              </c:extLst>
            </c:dLbl>
            <c:dLbl>
              <c:idx val="4"/>
              <c:layout>
                <c:manualLayout>
                  <c:x val="4.33604336043379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6C-48A2-B8F9-8E1B9CC0AAD4}"/>
                </c:ext>
              </c:extLst>
            </c:dLbl>
            <c:dLbl>
              <c:idx val="5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C-48A2-B8F9-8E1B9CC0AAD4}"/>
                </c:ext>
              </c:extLst>
            </c:dLbl>
            <c:dLbl>
              <c:idx val="6"/>
              <c:layout>
                <c:manualLayout>
                  <c:x val="6.504065040650341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6C-48A2-B8F9-8E1B9CC0AAD4}"/>
                </c:ext>
              </c:extLst>
            </c:dLbl>
            <c:dLbl>
              <c:idx val="7"/>
              <c:layout>
                <c:manualLayout>
                  <c:x val="8.6720867208675747E-3"/>
                  <c:y val="-1.408450704225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6C-48A2-B8F9-8E1B9CC0AAD4}"/>
                </c:ext>
              </c:extLst>
            </c:dLbl>
            <c:dLbl>
              <c:idx val="8"/>
              <c:layout>
                <c:manualLayout>
                  <c:x val="8.6720867208675747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6C-48A2-B8F9-8E1B9CC0AAD4}"/>
                </c:ext>
              </c:extLst>
            </c:dLbl>
            <c:dLbl>
              <c:idx val="9"/>
              <c:layout>
                <c:manualLayout>
                  <c:x val="6.504065040650407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6C-48A2-B8F9-8E1B9CC0AAD4}"/>
                </c:ext>
              </c:extLst>
            </c:dLbl>
            <c:dLbl>
              <c:idx val="10"/>
              <c:layout>
                <c:manualLayout>
                  <c:x val="6.5040650406504074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6C-48A2-B8F9-8E1B9CC0A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Arkusz19!$A$7:$A$17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Arkusz19!$E$7:$E$17</c:f>
              <c:numCache>
                <c:formatCode>General</c:formatCode>
                <c:ptCount val="11"/>
                <c:pt idx="0">
                  <c:v>156</c:v>
                </c:pt>
                <c:pt idx="1">
                  <c:v>140</c:v>
                </c:pt>
                <c:pt idx="2">
                  <c:v>182</c:v>
                </c:pt>
                <c:pt idx="3">
                  <c:v>81</c:v>
                </c:pt>
                <c:pt idx="4">
                  <c:v>131</c:v>
                </c:pt>
                <c:pt idx="5">
                  <c:v>120</c:v>
                </c:pt>
                <c:pt idx="6">
                  <c:v>165</c:v>
                </c:pt>
                <c:pt idx="7">
                  <c:v>41</c:v>
                </c:pt>
                <c:pt idx="8">
                  <c:v>72</c:v>
                </c:pt>
                <c:pt idx="9">
                  <c:v>74</c:v>
                </c:pt>
                <c:pt idx="1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6C-48A2-B8F9-8E1B9CC0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289024"/>
        <c:axId val="104290560"/>
        <c:axId val="0"/>
      </c:bar3DChart>
      <c:catAx>
        <c:axId val="1042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90560"/>
        <c:crosses val="autoZero"/>
        <c:auto val="1"/>
        <c:lblAlgn val="ctr"/>
        <c:lblOffset val="100"/>
        <c:noMultiLvlLbl val="0"/>
      </c:catAx>
      <c:valAx>
        <c:axId val="104290560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10428902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1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8-4B0A-89D0-7DD9F452F95C}"/>
                </c:ext>
              </c:extLst>
            </c:dLbl>
            <c:dLbl>
              <c:idx val="2"/>
              <c:layout>
                <c:manualLayout>
                  <c:x val="1.0804966609249999E-2"/>
                  <c:y val="-7.346189164370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8-4B0A-89D0-7DD9F452F95C}"/>
                </c:ext>
              </c:extLst>
            </c:dLbl>
            <c:dLbl>
              <c:idx val="3"/>
              <c:layout>
                <c:manualLayout>
                  <c:x val="6.48297996554999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4B0A-89D0-7DD9F452F95C}"/>
                </c:ext>
              </c:extLst>
            </c:dLbl>
            <c:dLbl>
              <c:idx val="4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4B0A-89D0-7DD9F452F95C}"/>
                </c:ext>
              </c:extLst>
            </c:dLbl>
            <c:dLbl>
              <c:idx val="5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4B0A-89D0-7DD9F452F95C}"/>
                </c:ext>
              </c:extLst>
            </c:dLbl>
            <c:dLbl>
              <c:idx val="6"/>
              <c:layout>
                <c:manualLayout>
                  <c:x val="4.3219866437000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4B0A-89D0-7DD9F452F95C}"/>
                </c:ext>
              </c:extLst>
            </c:dLbl>
            <c:dLbl>
              <c:idx val="7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4B0A-89D0-7DD9F452F95C}"/>
                </c:ext>
              </c:extLst>
            </c:dLbl>
            <c:dLbl>
              <c:idx val="8"/>
              <c:layout>
                <c:manualLayout>
                  <c:x val="1.0804966609250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4B0A-89D0-7DD9F452F95C}"/>
                </c:ext>
              </c:extLst>
            </c:dLbl>
            <c:dLbl>
              <c:idx val="9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4B0A-89D0-7DD9F452F95C}"/>
                </c:ext>
              </c:extLst>
            </c:dLbl>
            <c:dLbl>
              <c:idx val="10"/>
              <c:layout>
                <c:manualLayout>
                  <c:x val="6.2881683687449124E-3"/>
                  <c:y val="-3.6730945821861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8-4B0A-89D0-7DD9F452F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[1]Arkusz3!$A$7:$A$17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[1]Arkusz3!$C$7:$C$17</c:f>
              <c:numCache>
                <c:formatCode>General</c:formatCode>
                <c:ptCount val="11"/>
                <c:pt idx="0">
                  <c:v>601</c:v>
                </c:pt>
                <c:pt idx="1">
                  <c:v>773</c:v>
                </c:pt>
                <c:pt idx="2">
                  <c:v>950</c:v>
                </c:pt>
                <c:pt idx="3">
                  <c:v>439</c:v>
                </c:pt>
                <c:pt idx="4">
                  <c:v>785</c:v>
                </c:pt>
                <c:pt idx="5">
                  <c:v>654</c:v>
                </c:pt>
                <c:pt idx="6">
                  <c:v>761</c:v>
                </c:pt>
                <c:pt idx="7">
                  <c:v>265</c:v>
                </c:pt>
                <c:pt idx="8">
                  <c:v>400</c:v>
                </c:pt>
                <c:pt idx="9">
                  <c:v>420</c:v>
                </c:pt>
                <c:pt idx="10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8-4B0A-89D0-7DD9F45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335616"/>
        <c:axId val="104345600"/>
        <c:axId val="0"/>
      </c:bar3DChart>
      <c:catAx>
        <c:axId val="1043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45600"/>
        <c:crosses val="autoZero"/>
        <c:auto val="1"/>
        <c:lblAlgn val="ctr"/>
        <c:lblOffset val="100"/>
        <c:noMultiLvlLbl val="0"/>
      </c:catAx>
      <c:valAx>
        <c:axId val="104345600"/>
        <c:scaling>
          <c:orientation val="minMax"/>
          <c:max val="900"/>
        </c:scaling>
        <c:delete val="0"/>
        <c:axPos val="l"/>
        <c:numFmt formatCode="General" sourceLinked="1"/>
        <c:majorTickMark val="out"/>
        <c:minorTickMark val="none"/>
        <c:tickLblPos val="nextTo"/>
        <c:crossAx val="104335616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D5-4C6C-BFB9-5C4DA170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1072"/>
        <c:axId val="104613376"/>
      </c:lineChart>
      <c:catAx>
        <c:axId val="104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13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45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13-4268-9DB7-2907968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7184"/>
        <c:axId val="104639488"/>
      </c:lineChart>
      <c:catAx>
        <c:axId val="104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9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3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16-4548-94C2-0888091A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872"/>
        <c:axId val="104702720"/>
      </c:lineChart>
      <c:catAx>
        <c:axId val="104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02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0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19-41CD-A7F9-449A2B6D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4720"/>
        <c:axId val="104737024"/>
      </c:lineChart>
      <c:catAx>
        <c:axId val="1047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7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4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A1-454F-9C7D-AC8CF501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0832"/>
        <c:axId val="104792064"/>
      </c:lineChart>
      <c:catAx>
        <c:axId val="104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92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60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8A-4159-862B-4A59A77E4FB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8A-4159-862B-4A59A77E4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E68A-4159-862B-4A59A77E4F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03-404F-9E02-B3BD7ACC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5616"/>
        <c:axId val="104830464"/>
      </c:lineChart>
      <c:catAx>
        <c:axId val="104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30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1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F2-4EA3-A013-CB75F8E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4272"/>
        <c:axId val="104856576"/>
      </c:lineChart>
      <c:catAx>
        <c:axId val="104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8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7-4635-8E1F-2710DEE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8576"/>
        <c:axId val="104907520"/>
      </c:lineChart>
      <c:catAx>
        <c:axId val="104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90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9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8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75-495C-8391-D177C731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3728"/>
        <c:axId val="105036032"/>
      </c:lineChart>
      <c:catAx>
        <c:axId val="105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2-485B-A068-4E5B8591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1648"/>
        <c:axId val="105078784"/>
      </c:lineChart>
      <c:catAx>
        <c:axId val="10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78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2D-4213-8507-E4875B9D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240"/>
        <c:axId val="105117184"/>
      </c:lineChart>
      <c:catAx>
        <c:axId val="105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A3-439F-AB3B-14C1330A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8224"/>
        <c:axId val="105110528"/>
      </c:lineChart>
      <c:catAx>
        <c:axId val="1051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0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0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79-476B-A76E-82FA4C51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4816"/>
        <c:axId val="105210624"/>
      </c:lineChart>
      <c:catAx>
        <c:axId val="105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1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5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24-4A32-A71F-1CCA9C0E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4432"/>
        <c:axId val="105236736"/>
      </c:lineChart>
      <c:catAx>
        <c:axId val="1052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37-4CDE-8A98-F0907096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2832"/>
        <c:axId val="105287680"/>
      </c:lineChart>
      <c:catAx>
        <c:axId val="105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8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8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72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45-4500-8563-07F207322E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45-4500-8563-07F207322E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F45-4500-8563-07F207322E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C8-4D71-8065-EBBD942F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7136"/>
        <c:axId val="106374656"/>
      </c:lineChart>
      <c:catAx>
        <c:axId val="1053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37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3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30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08-4976-B379-9A5A9F5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2560"/>
        <c:axId val="106404864"/>
      </c:lineChart>
      <c:catAx>
        <c:axId val="1064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6D-48F5-BDA8-0AD30197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440"/>
        <c:axId val="106476288"/>
      </c:lineChart>
      <c:catAx>
        <c:axId val="106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7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6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B7-4C01-BE7F-E7F5DF5C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384"/>
        <c:axId val="106514688"/>
      </c:lineChart>
      <c:catAx>
        <c:axId val="1065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FFFC-49BC-84F1-514DC457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97920"/>
        <c:axId val="106541056"/>
      </c:barChart>
      <c:catAx>
        <c:axId val="106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4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9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0E02-499D-BFDF-A92FFD3F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7280"/>
        <c:axId val="106595840"/>
      </c:barChart>
      <c:catAx>
        <c:axId val="1065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9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958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7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8E2C-4242-B5EA-E6104C22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11840"/>
        <c:axId val="106613760"/>
      </c:barChart>
      <c:catAx>
        <c:axId val="106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13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bevelT w="165100" prst="coolSlant"/>
          <a:bevelB w="165100" prst="coolSlant"/>
          <a:contourClr>
            <a:srgbClr val="000000"/>
          </a:contourClr>
        </a:sp3d>
      </c:spPr>
    </c:floor>
    <c:sideWall>
      <c:thickness val="0"/>
      <c:spPr>
        <a:noFill/>
        <a:ln w="12700">
          <a:noFill/>
          <a:prstDash val="solid"/>
        </a:ln>
      </c:spPr>
    </c:sideWall>
    <c:backWall>
      <c:thickness val="0"/>
      <c:spPr>
        <a:noFill/>
        <a:ln w="12700">
          <a:noFill/>
          <a:prstDash val="solid"/>
        </a:ln>
      </c:spPr>
    </c:backWall>
    <c:plotArea>
      <c:layout>
        <c:manualLayout>
          <c:layoutTarget val="inner"/>
          <c:xMode val="edge"/>
          <c:yMode val="edge"/>
          <c:x val="9.0775988286969728E-2"/>
          <c:y val="6.2137649460484085E-2"/>
          <c:w val="0.88872620790629553"/>
          <c:h val="0.809239136774569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contourClr>
                <a:srgbClr val="000000"/>
              </a:contourClr>
            </a:sp3d>
          </c:spPr>
          <c:invertIfNegative val="0"/>
          <c:dLbls>
            <c:dLbl>
              <c:idx val="11"/>
              <c:layout>
                <c:manualLayout>
                  <c:x val="0"/>
                  <c:y val="-1.0928961748633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E-447B-AD1E-33B64510B977}"/>
                </c:ext>
              </c:extLst>
            </c:dLbl>
            <c:dLbl>
              <c:idx val="12"/>
              <c:layout>
                <c:manualLayout>
                  <c:x val="0"/>
                  <c:y val="-3.64298724954491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E-447B-AD1E-33B64510B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[1]Arkusz26!$B$62:$B$74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[1]Arkusz26!$C$62:$C$74</c:f>
              <c:numCache>
                <c:formatCode>General</c:formatCode>
                <c:ptCount val="13"/>
                <c:pt idx="0">
                  <c:v>1416</c:v>
                </c:pt>
                <c:pt idx="1">
                  <c:v>1459</c:v>
                </c:pt>
                <c:pt idx="2">
                  <c:v>1466</c:v>
                </c:pt>
                <c:pt idx="3">
                  <c:v>1578</c:v>
                </c:pt>
                <c:pt idx="4">
                  <c:v>1657</c:v>
                </c:pt>
                <c:pt idx="5">
                  <c:v>1741</c:v>
                </c:pt>
                <c:pt idx="6">
                  <c:v>1767</c:v>
                </c:pt>
                <c:pt idx="7">
                  <c:v>1754</c:v>
                </c:pt>
                <c:pt idx="8">
                  <c:v>1724</c:v>
                </c:pt>
                <c:pt idx="9">
                  <c:v>1744</c:v>
                </c:pt>
                <c:pt idx="10">
                  <c:v>1766</c:v>
                </c:pt>
                <c:pt idx="11">
                  <c:v>1762</c:v>
                </c:pt>
                <c:pt idx="12">
                  <c:v>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47B-AD1E-33B64510B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6646912"/>
        <c:axId val="106677760"/>
        <c:axId val="0"/>
      </c:bar3DChart>
      <c:catAx>
        <c:axId val="106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8365056124947947"/>
              <c:y val="0.93387681159420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7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77760"/>
        <c:scaling>
          <c:orientation val="minMax"/>
          <c:max val="1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7847730600292828E-3"/>
              <c:y val="0.45380434782608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46912"/>
        <c:crosses val="autoZero"/>
        <c:crossBetween val="between"/>
        <c:majorUnit val="100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CA-4967-975A-2EC68D57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1616"/>
        <c:axId val="106918272"/>
      </c:lineChart>
      <c:catAx>
        <c:axId val="106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91827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04-4E21-AC51-637A639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5440"/>
        <c:axId val="106948480"/>
      </c:lineChart>
      <c:catAx>
        <c:axId val="1069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48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4848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2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CF-40EC-8EBB-52009B125A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CF-40EC-8EBB-52009B125A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ACF-40EC-8EBB-52009B125A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D-42D4-952A-D96B7A6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6896"/>
        <c:axId val="104099200"/>
      </c:lineChart>
      <c:catAx>
        <c:axId val="104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099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B8-4D1A-82F4-C39B1E30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4816"/>
        <c:axId val="107041920"/>
      </c:lineChart>
      <c:catAx>
        <c:axId val="104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41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0419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11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3A-4E6E-818D-5A7D194A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920"/>
        <c:axId val="107076224"/>
      </c:lineChart>
      <c:catAx>
        <c:axId val="107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762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F0-4380-8D38-649B0233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3536"/>
        <c:axId val="106996096"/>
      </c:lineChart>
      <c:catAx>
        <c:axId val="106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60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96096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1-4619-82B6-230D992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7360"/>
        <c:axId val="107091840"/>
      </c:lineChart>
      <c:catAx>
        <c:axId val="1070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9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918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0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2E-4DE7-89AA-EA3B218D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0224"/>
        <c:axId val="107142528"/>
      </c:lineChart>
      <c:catAx>
        <c:axId val="107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2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14252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0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1F-4B1D-A4DB-3A36CEEE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8144"/>
        <c:axId val="107197568"/>
      </c:lineChart>
      <c:catAx>
        <c:axId val="1071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97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197568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5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D9-4EBA-BF37-0894DDE2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1008"/>
        <c:axId val="107293312"/>
      </c:lineChart>
      <c:catAx>
        <c:axId val="1072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9331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6-4872-86CB-2767EEC7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024"/>
        <c:axId val="107319680"/>
      </c:lineChart>
      <c:catAx>
        <c:axId val="1073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31968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2E-41B7-B4B3-53531C59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3232"/>
        <c:axId val="107251584"/>
      </c:lineChart>
      <c:catAx>
        <c:axId val="107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5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5158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BE-40E1-91A3-DE1BD19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BE-40E1-91A3-DE1BD19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BBE-40E1-91A3-DE1BD19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B-4423-8DDA-B6161329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2896"/>
        <c:axId val="120995200"/>
      </c:lineChart>
      <c:catAx>
        <c:axId val="120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5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95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A-4011-905B-72649B9A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0816"/>
        <c:axId val="121042048"/>
      </c:lineChart>
      <c:catAx>
        <c:axId val="121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42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4204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10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D9-4AA8-84FB-5F261C68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880"/>
        <c:axId val="120941184"/>
      </c:lineChart>
      <c:catAx>
        <c:axId val="120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4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4118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3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77-4CEF-847F-1C303A81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7280"/>
        <c:axId val="121123200"/>
      </c:lineChart>
      <c:catAx>
        <c:axId val="1209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23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12320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7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81-4D98-B760-6D9E8A91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4464"/>
        <c:axId val="121157504"/>
      </c:lineChart>
      <c:catAx>
        <c:axId val="12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57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15750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3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FC-420B-9BBF-08C109CB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4816"/>
        <c:axId val="121077120"/>
      </c:lineChart>
      <c:catAx>
        <c:axId val="1210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7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771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53-42E3-96EF-61437604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8640"/>
        <c:axId val="3081344"/>
      </c:lineChart>
      <c:catAx>
        <c:axId val="121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081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13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8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E2-4A1A-84DF-5703FA6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40"/>
        <c:axId val="3119744"/>
      </c:lineChart>
      <c:catAx>
        <c:axId val="3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197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6A-4A7B-9DC5-33DE1BE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3264"/>
        <c:axId val="121414016"/>
      </c:lineChart>
      <c:catAx>
        <c:axId val="1214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1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1401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0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32-457A-85A0-8A6E749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1184"/>
        <c:axId val="3155840"/>
      </c:lineChart>
      <c:catAx>
        <c:axId val="121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55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55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2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40-4301-BB82-2AE1A585EB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0-4301-BB82-2AE1A585EB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0240-4301-BB82-2AE1A585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82-4B15-9F3C-FC88935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82-4B15-9F3C-FC88935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82-4B15-9F3C-FC88935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B0-4BF4-B8AB-30CE9E73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840"/>
        <c:axId val="3190144"/>
      </c:lineChart>
      <c:catAx>
        <c:axId val="3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901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8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D9-42A3-8968-A888DDF2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896"/>
        <c:axId val="121459840"/>
      </c:lineChart>
      <c:catAx>
        <c:axId val="121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59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459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4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BA-4B85-BD33-F4EA7E7A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5936"/>
        <c:axId val="121498240"/>
      </c:lineChart>
      <c:catAx>
        <c:axId val="1214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982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53-460D-BDDD-3A74DD58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8912"/>
        <c:axId val="121565568"/>
      </c:lineChart>
      <c:catAx>
        <c:axId val="1215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65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56556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5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B8-44BA-A4BE-1FE94565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2736"/>
        <c:axId val="121595776"/>
      </c:lineChart>
      <c:catAx>
        <c:axId val="121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9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5957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7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6C-4263-AE28-2FA13A83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5968"/>
        <c:axId val="121638272"/>
      </c:lineChart>
      <c:catAx>
        <c:axId val="1216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8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63827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E-4B02-BC94-F89568E4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9792"/>
        <c:axId val="121693312"/>
      </c:lineChart>
      <c:catAx>
        <c:axId val="121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93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9331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4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21-4A5B-857A-A6B8C9C3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040"/>
        <c:axId val="121801344"/>
      </c:lineChart>
      <c:catAx>
        <c:axId val="1217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01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013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7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4B-4D00-8A4A-6643BA3D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3344"/>
        <c:axId val="121844096"/>
      </c:lineChart>
      <c:catAx>
        <c:axId val="121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4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84409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3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DA-4757-A098-B9845585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3552"/>
        <c:axId val="121886592"/>
      </c:lineChart>
      <c:catAx>
        <c:axId val="121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865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86592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6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B1-4238-9EF5-FED13F496E6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B1-4238-9EF5-FED13F496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31B1-4238-9EF5-FED13F496E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A-4252-8822-128F6FB7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22688"/>
        <c:axId val="121924992"/>
      </c:lineChart>
      <c:catAx>
        <c:axId val="121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92499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E3-481E-A2BB-93C8A00A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4704"/>
        <c:axId val="121971840"/>
      </c:lineChart>
      <c:catAx>
        <c:axId val="121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71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971840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4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3C-4D6E-ABF5-514820E9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896"/>
        <c:axId val="122076160"/>
      </c:lineChart>
      <c:catAx>
        <c:axId val="1219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7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0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3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0B-444A-B15E-5B60C865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448"/>
        <c:axId val="122184448"/>
      </c:lineChart>
      <c:catAx>
        <c:axId val="1220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84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1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8307210031349"/>
          <c:y val="7.6811405855822523E-2"/>
          <c:w val="0.87460815047023865"/>
          <c:h val="0.798519990826389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[1]Arkusz30!$B$51:$B$68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</c:numCache>
            </c:numRef>
          </c:cat>
          <c:val>
            <c:numRef>
              <c:f>[1]Arkusz30!$C$51:$C$68</c:f>
              <c:numCache>
                <c:formatCode>General</c:formatCode>
                <c:ptCount val="18"/>
                <c:pt idx="0">
                  <c:v>11668</c:v>
                </c:pt>
                <c:pt idx="1">
                  <c:v>12360</c:v>
                </c:pt>
                <c:pt idx="2">
                  <c:v>12803</c:v>
                </c:pt>
                <c:pt idx="3">
                  <c:v>13708</c:v>
                </c:pt>
                <c:pt idx="4">
                  <c:v>14619</c:v>
                </c:pt>
                <c:pt idx="5">
                  <c:v>15356</c:v>
                </c:pt>
                <c:pt idx="6">
                  <c:v>16400</c:v>
                </c:pt>
                <c:pt idx="7">
                  <c:v>17039</c:v>
                </c:pt>
                <c:pt idx="8">
                  <c:v>17856</c:v>
                </c:pt>
                <c:pt idx="9">
                  <c:v>17868</c:v>
                </c:pt>
                <c:pt idx="10">
                  <c:v>18202</c:v>
                </c:pt>
                <c:pt idx="11">
                  <c:v>17481</c:v>
                </c:pt>
                <c:pt idx="12">
                  <c:v>17322</c:v>
                </c:pt>
                <c:pt idx="13">
                  <c:v>17140</c:v>
                </c:pt>
                <c:pt idx="14">
                  <c:v>17029</c:v>
                </c:pt>
                <c:pt idx="15">
                  <c:v>17125</c:v>
                </c:pt>
                <c:pt idx="16">
                  <c:v>17380</c:v>
                </c:pt>
                <c:pt idx="17">
                  <c:v>17370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1C-4BB2-8304-346E253F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2640"/>
        <c:axId val="122206464"/>
      </c:lineChart>
      <c:catAx>
        <c:axId val="1221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805642633230438"/>
              <c:y val="0.93545534924845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06464"/>
        <c:crossesAt val="9000"/>
        <c:auto val="0"/>
        <c:lblAlgn val="ctr"/>
        <c:lblOffset val="100"/>
        <c:tickLblSkip val="1"/>
        <c:tickMarkSkip val="1"/>
        <c:noMultiLvlLbl val="0"/>
      </c:catAx>
      <c:valAx>
        <c:axId val="122206464"/>
        <c:scaling>
          <c:orientation val="minMax"/>
          <c:max val="22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369905956119524E-3"/>
              <c:y val="0.46419098143236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9264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B2-4C68-BC95-26524DEFFB0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B2-4C68-BC95-26524DEF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276864"/>
        <c:axId val="122282752"/>
        <c:axId val="122078080"/>
      </c:line3DChart>
      <c:catAx>
        <c:axId val="122276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8275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282752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76864"/>
        <c:crosses val="autoZero"/>
        <c:crossBetween val="midCat"/>
        <c:majorUnit val="2"/>
      </c:valAx>
      <c:serAx>
        <c:axId val="122078080"/>
        <c:scaling>
          <c:orientation val="minMax"/>
        </c:scaling>
        <c:delete val="1"/>
        <c:axPos val="b"/>
        <c:majorTickMark val="out"/>
        <c:minorTickMark val="none"/>
        <c:tickLblPos val="none"/>
        <c:crossAx val="122282752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05-4F38-99BD-FAA74E9DE0AC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05-4F38-99BD-FAA74E9D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412032"/>
        <c:axId val="122417920"/>
        <c:axId val="122080320"/>
      </c:line3DChart>
      <c:catAx>
        <c:axId val="12241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79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41792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2032"/>
        <c:crosses val="autoZero"/>
        <c:crossBetween val="midCat"/>
        <c:majorUnit val="2"/>
      </c:valAx>
      <c:serAx>
        <c:axId val="122080320"/>
        <c:scaling>
          <c:orientation val="minMax"/>
        </c:scaling>
        <c:delete val="1"/>
        <c:axPos val="b"/>
        <c:majorTickMark val="out"/>
        <c:minorTickMark val="none"/>
        <c:tickLblPos val="none"/>
        <c:crossAx val="12241792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52-40AE-84B1-E621706E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072"/>
        <c:axId val="122453376"/>
      </c:lineChart>
      <c:catAx>
        <c:axId val="122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533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EF-4FB6-B9A5-E3DEC7C1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7184"/>
        <c:axId val="122492032"/>
      </c:lineChart>
      <c:catAx>
        <c:axId val="1224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9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92032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77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D5-4334-87E3-F2ACFE10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6320"/>
        <c:axId val="122538624"/>
      </c:lineChart>
      <c:catAx>
        <c:axId val="122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386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A0-4841-AF90-9A1DB55C396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A0-4841-AF90-9A1DB55C396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EA0-4841-AF90-9A1DB55C39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76-4CD8-9C54-0996F46B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4720"/>
        <c:axId val="122589568"/>
      </c:lineChart>
      <c:catAx>
        <c:axId val="122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8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89568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5661660985831"/>
          <c:y val="6.9143469326595111E-2"/>
          <c:w val="0.85714433343053575"/>
          <c:h val="0.7853456474637809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[1]Arkusz31!$B$57:$B$74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</c:numCache>
            </c:numRef>
          </c:cat>
          <c:val>
            <c:numRef>
              <c:f>[1]Arkusz31!$C$57:$C$74</c:f>
              <c:numCache>
                <c:formatCode>General</c:formatCode>
                <c:ptCount val="18"/>
                <c:pt idx="0">
                  <c:v>47.2</c:v>
                </c:pt>
                <c:pt idx="1">
                  <c:v>47.2</c:v>
                </c:pt>
                <c:pt idx="2">
                  <c:v>47.9</c:v>
                </c:pt>
                <c:pt idx="3">
                  <c:v>49.2</c:v>
                </c:pt>
                <c:pt idx="4">
                  <c:v>50.1</c:v>
                </c:pt>
                <c:pt idx="5">
                  <c:v>50.8</c:v>
                </c:pt>
                <c:pt idx="6">
                  <c:v>53.5</c:v>
                </c:pt>
                <c:pt idx="7">
                  <c:v>55.5</c:v>
                </c:pt>
                <c:pt idx="8">
                  <c:v>57.2</c:v>
                </c:pt>
                <c:pt idx="9">
                  <c:v>56.9</c:v>
                </c:pt>
                <c:pt idx="10">
                  <c:v>56.9</c:v>
                </c:pt>
                <c:pt idx="11">
                  <c:v>55.5</c:v>
                </c:pt>
                <c:pt idx="12">
                  <c:v>55.5</c:v>
                </c:pt>
                <c:pt idx="13">
                  <c:v>55.1</c:v>
                </c:pt>
                <c:pt idx="14">
                  <c:v>55</c:v>
                </c:pt>
                <c:pt idx="15">
                  <c:v>55.2</c:v>
                </c:pt>
                <c:pt idx="16">
                  <c:v>57.1</c:v>
                </c:pt>
                <c:pt idx="17">
                  <c:v>57.7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26-489E-A834-09606CFF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120"/>
        <c:axId val="122632064"/>
      </c:lineChart>
      <c:catAx>
        <c:axId val="12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5855471769732487"/>
              <c:y val="0.9246646026833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32064"/>
        <c:crossesAt val="35"/>
        <c:auto val="0"/>
        <c:lblAlgn val="ctr"/>
        <c:lblOffset val="100"/>
        <c:tickLblSkip val="1"/>
        <c:tickMarkSkip val="1"/>
        <c:noMultiLvlLbl val="0"/>
      </c:catAx>
      <c:valAx>
        <c:axId val="122632064"/>
        <c:scaling>
          <c:orientation val="minMax"/>
          <c:max val="65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396284829722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1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-4" verticalDpi="300"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48244654823105E-2"/>
          <c:y val="8.7955058249298265E-2"/>
          <c:w val="0.87514053276820858"/>
          <c:h val="0.7809307608478764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[1]Arkusz31!$E$57:$E$74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</c:numCache>
            </c:numRef>
          </c:cat>
          <c:val>
            <c:numRef>
              <c:f>[1]Arkusz31!$F$57:$F$74</c:f>
              <c:numCache>
                <c:formatCode>General</c:formatCode>
                <c:ptCount val="18"/>
                <c:pt idx="0">
                  <c:v>16.7</c:v>
                </c:pt>
                <c:pt idx="1">
                  <c:v>16.899999999999999</c:v>
                </c:pt>
                <c:pt idx="2">
                  <c:v>16.2</c:v>
                </c:pt>
                <c:pt idx="3">
                  <c:v>15</c:v>
                </c:pt>
                <c:pt idx="4">
                  <c:v>14.1</c:v>
                </c:pt>
                <c:pt idx="5">
                  <c:v>14</c:v>
                </c:pt>
                <c:pt idx="6">
                  <c:v>11.4</c:v>
                </c:pt>
                <c:pt idx="7">
                  <c:v>10.1</c:v>
                </c:pt>
                <c:pt idx="8">
                  <c:v>8.6</c:v>
                </c:pt>
                <c:pt idx="9">
                  <c:v>8.6</c:v>
                </c:pt>
                <c:pt idx="10">
                  <c:v>8.6999999999999993</c:v>
                </c:pt>
                <c:pt idx="11">
                  <c:v>9.8000000000000007</c:v>
                </c:pt>
                <c:pt idx="12">
                  <c:v>8.6999999999999993</c:v>
                </c:pt>
                <c:pt idx="13">
                  <c:v>8.5</c:v>
                </c:pt>
                <c:pt idx="14">
                  <c:v>8.9</c:v>
                </c:pt>
                <c:pt idx="15">
                  <c:v>7.4</c:v>
                </c:pt>
                <c:pt idx="16">
                  <c:v>6.1</c:v>
                </c:pt>
                <c:pt idx="17">
                  <c:v>5.4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5-4437-BC51-C534596F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7296"/>
        <c:axId val="122649600"/>
      </c:lineChart>
      <c:catAx>
        <c:axId val="122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973622433074351"/>
              <c:y val="0.920118343195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9600"/>
        <c:crossesAt val="4"/>
        <c:auto val="0"/>
        <c:lblAlgn val="ctr"/>
        <c:lblOffset val="100"/>
        <c:tickLblSkip val="1"/>
        <c:tickMarkSkip val="1"/>
        <c:noMultiLvlLbl val="0"/>
      </c:catAx>
      <c:valAx>
        <c:axId val="122649600"/>
        <c:scaling>
          <c:orientation val="minMax"/>
          <c:max val="1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4378698224852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 od   01.01.96 r  do  30.04.97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D-4BFB-8C97-794ECF2D1D23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BD-4BFB-8C97-794ECF2D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773504"/>
        <c:axId val="122775040"/>
        <c:axId val="122758912"/>
      </c:line3DChart>
      <c:catAx>
        <c:axId val="12277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5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7750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3504"/>
        <c:crosses val="autoZero"/>
        <c:crossBetween val="midCat"/>
        <c:majorUnit val="2"/>
      </c:valAx>
      <c:serAx>
        <c:axId val="122758912"/>
        <c:scaling>
          <c:orientation val="minMax"/>
        </c:scaling>
        <c:delete val="1"/>
        <c:axPos val="b"/>
        <c:majorTickMark val="out"/>
        <c:minorTickMark val="none"/>
        <c:tickLblPos val="none"/>
        <c:crossAx val="1227750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9-42D4-8194-06DF2430620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E9-42D4-8194-06DF24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04043264"/>
        <c:axId val="104044800"/>
        <c:axId val="104046592"/>
      </c:line3DChart>
      <c:catAx>
        <c:axId val="104043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48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04044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3264"/>
        <c:crosses val="autoZero"/>
        <c:crossBetween val="midCat"/>
        <c:majorUnit val="2"/>
      </c:valAx>
      <c:serAx>
        <c:axId val="104046592"/>
        <c:scaling>
          <c:orientation val="minMax"/>
        </c:scaling>
        <c:delete val="1"/>
        <c:axPos val="b"/>
        <c:majorTickMark val="out"/>
        <c:minorTickMark val="none"/>
        <c:tickLblPos val="none"/>
        <c:crossAx val="104044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1-4BEB-9605-1FEA2EE7F546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01-4BEB-9605-1FEA2EE7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974592"/>
        <c:axId val="122976128"/>
        <c:axId val="122759808"/>
      </c:line3DChart>
      <c:catAx>
        <c:axId val="12297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612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976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4592"/>
        <c:crosses val="autoZero"/>
        <c:crossBetween val="midCat"/>
        <c:majorUnit val="2"/>
      </c:valAx>
      <c:serAx>
        <c:axId val="122759808"/>
        <c:scaling>
          <c:orientation val="minMax"/>
        </c:scaling>
        <c:delete val="1"/>
        <c:axPos val="b"/>
        <c:majorTickMark val="out"/>
        <c:minorTickMark val="none"/>
        <c:tickLblPos val="none"/>
        <c:crossAx val="122976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21-4FDA-8DC2-8C9E2086A644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21-4FDA-8DC2-8C9E208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15168"/>
        <c:axId val="123016704"/>
        <c:axId val="122991488"/>
      </c:line3DChart>
      <c:catAx>
        <c:axId val="12301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6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167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5168"/>
        <c:crosses val="autoZero"/>
        <c:crossBetween val="midCat"/>
        <c:majorUnit val="2"/>
      </c:valAx>
      <c:serAx>
        <c:axId val="122991488"/>
        <c:scaling>
          <c:orientation val="minMax"/>
        </c:scaling>
        <c:delete val="1"/>
        <c:axPos val="b"/>
        <c:majorTickMark val="out"/>
        <c:minorTickMark val="none"/>
        <c:tickLblPos val="none"/>
        <c:crossAx val="1230167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2B-4E1E-B985-8C7C9BA936E5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2B-4E1E-B985-8C7C9BA9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67776"/>
        <c:axId val="123073664"/>
        <c:axId val="122993280"/>
      </c:line3DChart>
      <c:catAx>
        <c:axId val="12306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736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7366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67776"/>
        <c:crosses val="autoZero"/>
        <c:crossBetween val="midCat"/>
        <c:majorUnit val="2"/>
      </c:valAx>
      <c:serAx>
        <c:axId val="122993280"/>
        <c:scaling>
          <c:orientation val="minMax"/>
        </c:scaling>
        <c:delete val="1"/>
        <c:axPos val="b"/>
        <c:majorTickMark val="out"/>
        <c:minorTickMark val="none"/>
        <c:tickLblPos val="none"/>
        <c:crossAx val="12307366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1-4B62-9DD4-D307496BC0D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31-4B62-9DD4-D307496B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16544"/>
        <c:axId val="123118336"/>
        <c:axId val="123081600"/>
      </c:line3DChart>
      <c:catAx>
        <c:axId val="1231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833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18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6544"/>
        <c:crosses val="autoZero"/>
        <c:crossBetween val="midCat"/>
        <c:majorUnit val="2"/>
      </c:valAx>
      <c:serAx>
        <c:axId val="123081600"/>
        <c:scaling>
          <c:orientation val="minMax"/>
        </c:scaling>
        <c:delete val="1"/>
        <c:axPos val="b"/>
        <c:majorTickMark val="out"/>
        <c:minorTickMark val="none"/>
        <c:tickLblPos val="none"/>
        <c:crossAx val="123118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B5-4895-BADC-F47CE02967F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B5-4895-BADC-F47CE029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61216"/>
        <c:axId val="123183488"/>
        <c:axId val="123083840"/>
      </c:line3DChart>
      <c:catAx>
        <c:axId val="12316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8348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8348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61216"/>
        <c:crosses val="autoZero"/>
        <c:crossBetween val="midCat"/>
        <c:majorUnit val="2"/>
      </c:valAx>
      <c:serAx>
        <c:axId val="123083840"/>
        <c:scaling>
          <c:orientation val="minMax"/>
        </c:scaling>
        <c:delete val="1"/>
        <c:axPos val="b"/>
        <c:majorTickMark val="out"/>
        <c:minorTickMark val="none"/>
        <c:tickLblPos val="none"/>
        <c:crossAx val="12318348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70-40A2-9510-E5F5082B905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70-40A2-9510-E5F5082B90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1970-40A2-9510-E5F5082B90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B4B7-4984-81AC-26ED6618B0FE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B4B7-4984-81AC-26ED6618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19968"/>
        <c:axId val="123221504"/>
        <c:axId val="123155776"/>
      </c:line3DChart>
      <c:catAx>
        <c:axId val="123219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2150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215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19968"/>
        <c:crosses val="autoZero"/>
        <c:crossBetween val="midCat"/>
        <c:majorUnit val="2"/>
      </c:valAx>
      <c:serAx>
        <c:axId val="123155776"/>
        <c:scaling>
          <c:orientation val="minMax"/>
        </c:scaling>
        <c:delete val="1"/>
        <c:axPos val="b"/>
        <c:majorTickMark val="out"/>
        <c:minorTickMark val="none"/>
        <c:tickLblPos val="none"/>
        <c:crossAx val="123221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6EBE-42C3-AB12-C58EBBF39E6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6EBE-42C3-AB12-C58EBBF3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84864"/>
        <c:axId val="123286656"/>
        <c:axId val="123158016"/>
      </c:line3DChart>
      <c:catAx>
        <c:axId val="12328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66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8665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4864"/>
        <c:crosses val="autoZero"/>
        <c:crossBetween val="midCat"/>
        <c:majorUnit val="2"/>
      </c:valAx>
      <c:serAx>
        <c:axId val="123158016"/>
        <c:scaling>
          <c:orientation val="minMax"/>
        </c:scaling>
        <c:delete val="1"/>
        <c:axPos val="b"/>
        <c:majorTickMark val="out"/>
        <c:minorTickMark val="none"/>
        <c:tickLblPos val="none"/>
        <c:crossAx val="12328665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BB-48FF-BE49-7D95C1E9B289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BB-48FF-BE49-7D95C1E9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23904"/>
        <c:axId val="123325440"/>
        <c:axId val="123229952"/>
      </c:line3DChart>
      <c:catAx>
        <c:axId val="12332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54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254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3904"/>
        <c:crosses val="autoZero"/>
        <c:crossBetween val="midCat"/>
        <c:majorUnit val="2"/>
      </c:valAx>
      <c:serAx>
        <c:axId val="123229952"/>
        <c:scaling>
          <c:orientation val="minMax"/>
        </c:scaling>
        <c:delete val="1"/>
        <c:axPos val="b"/>
        <c:majorTickMark val="out"/>
        <c:minorTickMark val="none"/>
        <c:tickLblPos val="none"/>
        <c:crossAx val="1233254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55-4A03-AEF9-2DB1393E70C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55-4A03-AEF9-2DB139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80864"/>
        <c:axId val="123382400"/>
        <c:axId val="123326464"/>
      </c:line3DChart>
      <c:catAx>
        <c:axId val="12338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24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824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0864"/>
        <c:crosses val="autoZero"/>
        <c:crossBetween val="midCat"/>
        <c:majorUnit val="2"/>
      </c:valAx>
      <c:serAx>
        <c:axId val="123326464"/>
        <c:scaling>
          <c:orientation val="minMax"/>
        </c:scaling>
        <c:delete val="1"/>
        <c:axPos val="b"/>
        <c:majorTickMark val="out"/>
        <c:minorTickMark val="none"/>
        <c:tickLblPos val="none"/>
        <c:crossAx val="1233824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31.12.97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7D-44F3-91B8-98BDC8D11708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  <c:pt idx="20">
                <c:v>15</c:v>
              </c:pt>
              <c:pt idx="21">
                <c:v>11</c:v>
              </c:pt>
              <c:pt idx="22">
                <c:v>9</c:v>
              </c:pt>
              <c:pt idx="2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77D-44F3-91B8-98BDC8D1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30400"/>
        <c:axId val="123431936"/>
        <c:axId val="123329152"/>
      </c:line3DChart>
      <c:catAx>
        <c:axId val="12343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19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319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0400"/>
        <c:crosses val="autoZero"/>
        <c:crossBetween val="midCat"/>
        <c:majorUnit val="2"/>
      </c:valAx>
      <c:serAx>
        <c:axId val="1233291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319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F2-4050-A445-5973F928FF7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F2-4050-A445-5973F928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74304"/>
        <c:axId val="123475840"/>
        <c:axId val="123490752"/>
      </c:line3DChart>
      <c:catAx>
        <c:axId val="12347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758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4304"/>
        <c:crosses val="autoZero"/>
        <c:crossBetween val="midCat"/>
        <c:majorUnit val="2"/>
      </c:valAx>
      <c:serAx>
        <c:axId val="1234907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7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9F-4FA3-972F-BF0CBC22E1C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9F-4FA3-972F-BF0CBC22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31264"/>
        <c:axId val="123532800"/>
        <c:axId val="123492992"/>
      </c:line3DChart>
      <c:catAx>
        <c:axId val="12353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2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32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1264"/>
        <c:crosses val="autoZero"/>
        <c:crossBetween val="midCat"/>
        <c:majorUnit val="2"/>
      </c:valAx>
      <c:serAx>
        <c:axId val="123492992"/>
        <c:scaling>
          <c:orientation val="minMax"/>
        </c:scaling>
        <c:delete val="1"/>
        <c:axPos val="b"/>
        <c:majorTickMark val="out"/>
        <c:minorTickMark val="none"/>
        <c:tickLblPos val="none"/>
        <c:crossAx val="123532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F3-46FC-B3EF-81924F343F6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F3-46FC-B3EF-81924F34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67488"/>
        <c:axId val="123573376"/>
        <c:axId val="123560832"/>
      </c:line3DChart>
      <c:catAx>
        <c:axId val="12356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73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73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67488"/>
        <c:crosses val="autoZero"/>
        <c:crossBetween val="midCat"/>
        <c:majorUnit val="2"/>
      </c:valAx>
      <c:serAx>
        <c:axId val="123560832"/>
        <c:scaling>
          <c:orientation val="minMax"/>
        </c:scaling>
        <c:delete val="1"/>
        <c:axPos val="b"/>
        <c:majorTickMark val="out"/>
        <c:minorTickMark val="none"/>
        <c:tickLblPos val="none"/>
        <c:crossAx val="123573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7-4A20-BDAF-746E90A53446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7-4A20-BDAF-746E90A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620352"/>
        <c:axId val="123622144"/>
        <c:axId val="123563072"/>
      </c:line3DChart>
      <c:catAx>
        <c:axId val="12362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21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62214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0352"/>
        <c:crosses val="autoZero"/>
        <c:crossBetween val="midCat"/>
        <c:majorUnit val="2"/>
      </c:valAx>
      <c:serAx>
        <c:axId val="123563072"/>
        <c:scaling>
          <c:orientation val="minMax"/>
        </c:scaling>
        <c:delete val="1"/>
        <c:axPos val="b"/>
        <c:majorTickMark val="out"/>
        <c:minorTickMark val="none"/>
        <c:tickLblPos val="none"/>
        <c:crossAx val="12362214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16-400F-A806-C529DBD62D26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16-400F-A806-C529DBD6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42080"/>
        <c:axId val="123743616"/>
        <c:axId val="123636800"/>
      </c:line3DChart>
      <c:catAx>
        <c:axId val="12374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361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2080"/>
        <c:crosses val="autoZero"/>
        <c:crossBetween val="midCat"/>
        <c:majorUnit val="25"/>
      </c:valAx>
      <c:serAx>
        <c:axId val="123636800"/>
        <c:scaling>
          <c:orientation val="minMax"/>
        </c:scaling>
        <c:delete val="1"/>
        <c:axPos val="b"/>
        <c:majorTickMark val="out"/>
        <c:minorTickMark val="none"/>
        <c:tickLblPos val="none"/>
        <c:crossAx val="12374361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3A-4A60-BF9F-F87FAB84EEB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3A-4A60-BF9F-F87FAB84EE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E3A-4A60-BF9F-F87FAB84EE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F9-4BA7-A07D-9F4FB5C25470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F9-4BA7-A07D-9F4FB5C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90848"/>
        <c:axId val="123792384"/>
        <c:axId val="123757888"/>
      </c:line3DChart>
      <c:catAx>
        <c:axId val="12379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2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0848"/>
        <c:crosses val="autoZero"/>
        <c:crossBetween val="midCat"/>
        <c:majorUnit val="25"/>
      </c:valAx>
      <c:serAx>
        <c:axId val="123757888"/>
        <c:scaling>
          <c:orientation val="minMax"/>
        </c:scaling>
        <c:delete val="1"/>
        <c:axPos val="b"/>
        <c:majorTickMark val="out"/>
        <c:minorTickMark val="none"/>
        <c:tickLblPos val="none"/>
        <c:crossAx val="12379238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36-461F-9338-81CF18A63597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36-461F-9338-81CF18A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01824"/>
        <c:axId val="123903360"/>
        <c:axId val="123760128"/>
      </c:line3DChart>
      <c:catAx>
        <c:axId val="12390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336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0336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1824"/>
        <c:crosses val="autoZero"/>
        <c:crossBetween val="midCat"/>
        <c:majorUnit val="2"/>
      </c:valAx>
      <c:serAx>
        <c:axId val="123760128"/>
        <c:scaling>
          <c:orientation val="minMax"/>
        </c:scaling>
        <c:delete val="1"/>
        <c:axPos val="b"/>
        <c:majorTickMark val="out"/>
        <c:minorTickMark val="none"/>
        <c:tickLblPos val="none"/>
        <c:crossAx val="12390336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48-4A61-AF0B-F468083A26B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48-4A61-AF0B-F468083A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50592"/>
        <c:axId val="123952128"/>
        <c:axId val="123885312"/>
      </c:line3DChart>
      <c:catAx>
        <c:axId val="123950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212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52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0592"/>
        <c:crosses val="autoZero"/>
        <c:crossBetween val="midCat"/>
        <c:majorUnit val="2"/>
      </c:valAx>
      <c:serAx>
        <c:axId val="123885312"/>
        <c:scaling>
          <c:orientation val="minMax"/>
        </c:scaling>
        <c:delete val="1"/>
        <c:axPos val="b"/>
        <c:majorTickMark val="out"/>
        <c:minorTickMark val="none"/>
        <c:tickLblPos val="none"/>
        <c:crossAx val="123952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8C-4DC6-BF4F-6507A95B82D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8C-4DC6-BF4F-6507A95B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95264"/>
        <c:axId val="123996800"/>
        <c:axId val="123961344"/>
      </c:line3DChart>
      <c:catAx>
        <c:axId val="12399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6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96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5264"/>
        <c:crosses val="autoZero"/>
        <c:crossBetween val="midCat"/>
        <c:majorUnit val="2"/>
      </c:valAx>
      <c:serAx>
        <c:axId val="123961344"/>
        <c:scaling>
          <c:orientation val="minMax"/>
        </c:scaling>
        <c:delete val="1"/>
        <c:axPos val="b"/>
        <c:majorTickMark val="out"/>
        <c:minorTickMark val="none"/>
        <c:tickLblPos val="none"/>
        <c:crossAx val="123996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9C-4EB8-AC31-AC38DD8F19C0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9C-4EB8-AC31-AC38DD8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35840"/>
        <c:axId val="124037376"/>
        <c:axId val="123963584"/>
      </c:line3DChart>
      <c:catAx>
        <c:axId val="12403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7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37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5840"/>
        <c:crosses val="autoZero"/>
        <c:crossBetween val="midCat"/>
        <c:majorUnit val="2"/>
      </c:valAx>
      <c:serAx>
        <c:axId val="123963584"/>
        <c:scaling>
          <c:orientation val="minMax"/>
        </c:scaling>
        <c:delete val="1"/>
        <c:axPos val="b"/>
        <c:majorTickMark val="out"/>
        <c:minorTickMark val="none"/>
        <c:tickLblPos val="none"/>
        <c:crossAx val="124037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14-4D3A-B926-6B336386A25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B14-4D3A-B926-6B336386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92800"/>
        <c:axId val="124094336"/>
        <c:axId val="124039616"/>
      </c:line3DChart>
      <c:catAx>
        <c:axId val="12409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43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94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2800"/>
        <c:crosses val="autoZero"/>
        <c:crossBetween val="midCat"/>
        <c:majorUnit val="2"/>
      </c:valAx>
      <c:serAx>
        <c:axId val="124039616"/>
        <c:scaling>
          <c:orientation val="minMax"/>
        </c:scaling>
        <c:delete val="1"/>
        <c:axPos val="b"/>
        <c:majorTickMark val="out"/>
        <c:minorTickMark val="none"/>
        <c:tickLblPos val="none"/>
        <c:crossAx val="124094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0-4308-AAAA-0C1661AA123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0-4308-AAAA-0C1661AA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149760"/>
        <c:axId val="124151296"/>
        <c:axId val="124042304"/>
      </c:line3DChart>
      <c:catAx>
        <c:axId val="124149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51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15129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49760"/>
        <c:crosses val="autoZero"/>
        <c:crossBetween val="midCat"/>
        <c:majorUnit val="2"/>
      </c:valAx>
      <c:serAx>
        <c:axId val="124042304"/>
        <c:scaling>
          <c:orientation val="minMax"/>
        </c:scaling>
        <c:delete val="1"/>
        <c:axPos val="b"/>
        <c:majorTickMark val="out"/>
        <c:minorTickMark val="none"/>
        <c:tickLblPos val="none"/>
        <c:crossAx val="12415129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hPercent val="44"/>
      <c:rotY val="30"/>
      <c:depthPercent val="200"/>
      <c:rAngAx val="1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5452906172988E-2"/>
          <c:y val="2.3416739574219889E-2"/>
          <c:w val="0.93254637436762222"/>
          <c:h val="0.69344365287672383"/>
        </c:manualLayout>
      </c:layout>
      <c:line3DChart>
        <c:grouping val="standard"/>
        <c:varyColors val="0"/>
        <c:ser>
          <c:idx val="1"/>
          <c:order val="0"/>
          <c:tx>
            <c:strRef>
              <c:f>'[2]Str3-4'!$L$60</c:f>
              <c:strCache>
                <c:ptCount val="1"/>
                <c:pt idx="0">
                  <c:v>z terenu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16"/>
              <c:layout>
                <c:manualLayout>
                  <c:x val="1.7302798982188294E-2"/>
                  <c:y val="-3.38624338624338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7E8D-41B2-A470-491CF4DF9993}"/>
                </c:ext>
              </c:extLst>
            </c:dLbl>
            <c:dLbl>
              <c:idx val="17"/>
              <c:layout>
                <c:manualLayout>
                  <c:x val="-1.2213660315361342E-2"/>
                  <c:y val="-2.53968253968254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7E8D-41B2-A470-491CF4DF9993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'[2]Str3-4'!$K$61:$K$79</c:f>
              <c:strCache>
                <c:ptCount val="19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</c:strCache>
            </c:strRef>
          </c:cat>
          <c:val>
            <c:numRef>
              <c:f>'[2]Str3-4'!$L$61:$L$79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D-41B2-A470-491CF4DF9993}"/>
            </c:ext>
          </c:extLst>
        </c:ser>
        <c:ser>
          <c:idx val="0"/>
          <c:order val="1"/>
          <c:tx>
            <c:strRef>
              <c:f>'[2]Str3-4'!$M$60</c:f>
              <c:strCache>
                <c:ptCount val="1"/>
                <c:pt idx="0">
                  <c:v>z zatrudnienia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4.0712468193384227E-2"/>
                  <c:y val="-3.809523809523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8D-41B2-A470-491CF4DF9993}"/>
                </c:ext>
              </c:extLst>
            </c:dLbl>
            <c:dLbl>
              <c:idx val="1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8D-41B2-A470-491CF4DF9993}"/>
                </c:ext>
              </c:extLst>
            </c:dLbl>
            <c:dLbl>
              <c:idx val="2"/>
              <c:layout>
                <c:manualLayout>
                  <c:x val="-2.4427480916030534E-2"/>
                  <c:y val="-8.888888888888893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8D-41B2-A470-491CF4DF9993}"/>
                </c:ext>
              </c:extLst>
            </c:dLbl>
            <c:dLbl>
              <c:idx val="3"/>
              <c:layout>
                <c:manualLayout>
                  <c:x val="-2.0356234096692113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8D-41B2-A470-491CF4DF9993}"/>
                </c:ext>
              </c:extLst>
            </c:dLbl>
            <c:dLbl>
              <c:idx val="4"/>
              <c:layout>
                <c:manualLayout>
                  <c:x val="-2.6463104325699708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8D-41B2-A470-491CF4DF9993}"/>
                </c:ext>
              </c:extLst>
            </c:dLbl>
            <c:dLbl>
              <c:idx val="5"/>
              <c:layout>
                <c:manualLayout>
                  <c:x val="-2.4427480916030534E-2"/>
                  <c:y val="-9.31216931216931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8D-41B2-A470-491CF4DF9993}"/>
                </c:ext>
              </c:extLst>
            </c:dLbl>
            <c:dLbl>
              <c:idx val="6"/>
              <c:layout>
                <c:manualLayout>
                  <c:x val="-1.6284987277353689E-2"/>
                  <c:y val="-8.04232804232804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8D-41B2-A470-491CF4DF9993}"/>
                </c:ext>
              </c:extLst>
            </c:dLbl>
            <c:dLbl>
              <c:idx val="7"/>
              <c:layout>
                <c:manualLayout>
                  <c:x val="-2.0356234096692113E-2"/>
                  <c:y val="-0.126984126984126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8D-41B2-A470-491CF4DF9993}"/>
                </c:ext>
              </c:extLst>
            </c:dLbl>
            <c:dLbl>
              <c:idx val="8"/>
              <c:layout>
                <c:manualLayout>
                  <c:x val="-2.2391857506361322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8D-41B2-A470-491CF4DF9993}"/>
                </c:ext>
              </c:extLst>
            </c:dLbl>
            <c:dLbl>
              <c:idx val="9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8D-41B2-A470-491CF4DF9993}"/>
                </c:ext>
              </c:extLst>
            </c:dLbl>
            <c:dLbl>
              <c:idx val="10"/>
              <c:layout>
                <c:manualLayout>
                  <c:x val="-1.8320770972330747E-2"/>
                  <c:y val="-6.34920634920634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8D-41B2-A470-491CF4DF9993}"/>
                </c:ext>
              </c:extLst>
            </c:dLbl>
            <c:dLbl>
              <c:idx val="11"/>
              <c:layout>
                <c:manualLayout>
                  <c:x val="-1.6284987277353617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8D-41B2-A470-491CF4DF9993}"/>
                </c:ext>
              </c:extLst>
            </c:dLbl>
            <c:dLbl>
              <c:idx val="12"/>
              <c:layout>
                <c:manualLayout>
                  <c:x val="-2.0356234096692037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8D-41B2-A470-491CF4DF9993}"/>
                </c:ext>
              </c:extLst>
            </c:dLbl>
            <c:dLbl>
              <c:idx val="13"/>
              <c:layout>
                <c:manualLayout>
                  <c:x val="-2.0356234096692113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8D-41B2-A470-491CF4DF9993}"/>
                </c:ext>
              </c:extLst>
            </c:dLbl>
            <c:dLbl>
              <c:idx val="14"/>
              <c:layout>
                <c:manualLayout>
                  <c:x val="-1.4249363867684479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E8D-41B2-A470-491CF4DF9993}"/>
                </c:ext>
              </c:extLst>
            </c:dLbl>
            <c:dLbl>
              <c:idx val="15"/>
              <c:layout>
                <c:manualLayout>
                  <c:x val="-2.4427480916030534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E8D-41B2-A470-491CF4DF9993}"/>
                </c:ext>
              </c:extLst>
            </c:dLbl>
            <c:dLbl>
              <c:idx val="16"/>
              <c:layout>
                <c:manualLayout>
                  <c:x val="-2.2391857506361322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E8D-41B2-A470-491CF4DF9993}"/>
                </c:ext>
              </c:extLst>
            </c:dLbl>
            <c:dLbl>
              <c:idx val="17"/>
              <c:layout>
                <c:manualLayout>
                  <c:x val="-2.2391857506361322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E8D-41B2-A470-491CF4DF9993}"/>
                </c:ext>
              </c:extLst>
            </c:dLbl>
            <c:dLbl>
              <c:idx val="18"/>
              <c:layout>
                <c:manualLayout>
                  <c:x val="-2.2391857506361322E-2"/>
                  <c:y val="-5.0793650793650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E8D-41B2-A470-491CF4DF9993}"/>
                </c:ext>
              </c:extLst>
            </c:dLbl>
            <c:dLbl>
              <c:idx val="19"/>
              <c:layout>
                <c:manualLayout>
                  <c:x val="-2.4427480916030534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E8D-41B2-A470-491CF4DF9993}"/>
                </c:ext>
              </c:extLst>
            </c:dLbl>
            <c:dLbl>
              <c:idx val="20"/>
              <c:layout>
                <c:manualLayout>
                  <c:x val="-1.4249363867684479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E8D-41B2-A470-491CF4DF9993}"/>
                </c:ext>
              </c:extLst>
            </c:dLbl>
            <c:dLbl>
              <c:idx val="21"/>
              <c:layout>
                <c:manualLayout>
                  <c:x val="-2.4427480916030534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E8D-41B2-A470-491CF4DF9993}"/>
                </c:ext>
              </c:extLst>
            </c:dLbl>
            <c:dLbl>
              <c:idx val="22"/>
              <c:layout>
                <c:manualLayout>
                  <c:x val="-1.8320610687022901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E8D-41B2-A470-491CF4DF9993}"/>
                </c:ext>
              </c:extLst>
            </c:dLbl>
            <c:dLbl>
              <c:idx val="23"/>
              <c:layout>
                <c:manualLayout>
                  <c:x val="-1.8320610687022901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E8D-41B2-A470-491CF4DF9993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'[2]Str3-4'!$K$61:$K$79</c:f>
              <c:strCache>
                <c:ptCount val="19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</c:strCache>
            </c:strRef>
          </c:cat>
          <c:val>
            <c:numRef>
              <c:f>'[2]Str3-4'!$M$61:$M$79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17</c:v>
                </c:pt>
                <c:pt idx="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E8D-41B2-A470-491CF4DF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946734783"/>
        <c:axId val="1"/>
        <c:axId val="2"/>
      </c:line3DChart>
      <c:catAx>
        <c:axId val="94673478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46734783"/>
        <c:crosses val="autoZero"/>
        <c:crossBetween val="midCat"/>
        <c:majorUnit val="5"/>
        <c:minorUnit val="1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41130191711765"/>
          <c:y val="0.86897515823086102"/>
          <c:w val="0.27297803927257352"/>
          <c:h val="9.11711641422542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" r="0.75" t="1" header="0.5" footer="0.5"/>
    <c:pageSetup paperSize="9" orientation="landscape" horizontalDpi="360" verticalDpi="36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80-43D7-8F91-37065D8C3AE7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80-43D7-8F91-37065D8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227968"/>
        <c:axId val="124229504"/>
        <c:axId val="124453312"/>
      </c:line3DChart>
      <c:catAx>
        <c:axId val="1242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95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22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7968"/>
        <c:crosses val="autoZero"/>
        <c:crossBetween val="midCat"/>
        <c:majorUnit val="25"/>
      </c:valAx>
      <c:serAx>
        <c:axId val="124453312"/>
        <c:scaling>
          <c:orientation val="minMax"/>
        </c:scaling>
        <c:delete val="1"/>
        <c:axPos val="b"/>
        <c:majorTickMark val="out"/>
        <c:minorTickMark val="none"/>
        <c:tickLblPos val="none"/>
        <c:crossAx val="124229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C1-49C5-8DBF-214C967EC6E5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C1-49C5-8DBF-214C967E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514304"/>
        <c:axId val="124515840"/>
        <c:axId val="124455552"/>
      </c:line3DChart>
      <c:catAx>
        <c:axId val="12451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5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4304"/>
        <c:crosses val="autoZero"/>
        <c:crossBetween val="midCat"/>
        <c:majorUnit val="25"/>
      </c:valAx>
      <c:serAx>
        <c:axId val="124455552"/>
        <c:scaling>
          <c:orientation val="minMax"/>
        </c:scaling>
        <c:delete val="1"/>
        <c:axPos val="b"/>
        <c:majorTickMark val="out"/>
        <c:minorTickMark val="none"/>
        <c:tickLblPos val="none"/>
        <c:crossAx val="12451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CF-4D02-80A6-0B8812929D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F-4D02-80A6-0B8812929D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9CF-4D02-80A6-0B8812929D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3D-470C-84C1-185B93B24B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3D-470C-84C1-185B93B24B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3D-470C-84C1-185B93B24B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52-40F2-8E3F-9397E7B76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52-40F2-8E3F-9397E7B76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FC52-40F2-8E3F-9397E7B76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1B-4811-A1F0-A2FA5A64EA8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1B-4811-A1F0-A2FA5A64EA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C1B-4811-A1F0-A2FA5A64E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BF-4CFF-A86E-5383FEB6C35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BF-4CFF-A86E-5383FEB6C3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D8BF-4CFF-A86E-5383FEB6C3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24-4BB0-9799-64EECB8431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24-4BB0-9799-64EECB8431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7924-4BB0-9799-64EECB8431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C2-422C-BAB6-89DB5D9E26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C2-422C-BAB6-89DB5D9E26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2C2-422C-BAB6-89DB5D9E26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F0-4A5D-9444-1171BEEA460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F0-4A5D-9444-1171BEEA46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0F0-4A5D-9444-1171BEEA46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8A-48DC-BAD8-40A67BFFBF3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8A-48DC-BAD8-40A67BFFBF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968A-48DC-BAD8-40A67BFFBF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A82-4AAC-82E5-0C3C0D7F84F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82-4AAC-82E5-0C3C0D7F84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A82-4AAC-82E5-0C3C0D7F84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78D-47FE-B0DE-9A0923BF0D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8D-47FE-B0DE-9A0923BF0D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78D-47FE-B0DE-9A0923BF0D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8F-4896-9393-446B167267D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8F-4896-9393-446B16726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598F-4896-9393-446B167267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99-4EF6-8772-AA5BE868DC5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99-4EF6-8772-AA5BE868DC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999-4EF6-8772-AA5BE868DC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CF-4909-8147-223D74CF7D0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CF-4909-8147-223D74CF7D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4CF-4909-8147-223D74CF7D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AFC-464A-82FD-DD12A32A9D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FC-464A-82FD-DD12A32A9D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AFC-464A-82FD-DD12A32A9D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9-417E-BFEF-328FAB30D4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9-417E-BFEF-328FAB30D4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A5A9-417E-BFEF-328FAB30D4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6-4FAC-9FD5-90E88F4391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96-4FAC-9FD5-90E88F4391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096-4FAC-9FD5-90E88F4391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0D-4DA5-99B4-2511F5668E5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D-4DA5-99B4-2511F5668E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90D-4DA5-99B4-2511F5668E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0D-4C50-9988-02085E2846D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D0D-4C50-9988-02085E28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552"/>
        <c:axId val="46186496"/>
      </c:lineChart>
      <c:catAx>
        <c:axId val="461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18649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6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F8-40D7-894A-AE1DDB1325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F8-40D7-894A-AE1DDB1325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F8-40D7-894A-AE1DDB1325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5F8-40D7-894A-AE1DDB1325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9-46AE-A644-5A34B5CA8B2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D9-46AE-A644-5A34B5CA8B28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9-46AE-A644-5A34B5CA8B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E4D9-46AE-A644-5A34B5CA8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B4-44F2-AD09-5252076F22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B4-44F2-AD09-5252076F22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B4-44F2-AD09-5252076F22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96B4-44F2-AD09-5252076F22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06-468C-8BB2-89CF74D759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06-468C-8BB2-89CF74D759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06-468C-8BB2-89CF74D759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6506-468C-8BB2-89CF74D759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07-4F51-8AF3-F73BCFA92A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07-4F51-8AF3-F73BCFA92A0E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07-4F51-8AF3-F73BCFA92A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607-4F51-8AF3-F73BCFA92A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75-42B1-AA33-BE5688CF4F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75-42B1-AA33-BE5688CF4F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75-42B1-AA33-BE5688CF4F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D075-42B1-AA33-BE5688CF4F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4F-4975-BC86-4A95FACE1C92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4F-4975-BC86-4A95FACE1C92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4F-4975-BC86-4A95FACE1C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894F-4975-BC86-4A95FACE1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B1-48E2-95A8-B0E3CB63E51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B1-48E2-95A8-B0E3CB63E51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B1-48E2-95A8-B0E3CB63E51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BAB1-48E2-95A8-B0E3CB63E5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02-43A2-A69E-B4A8FC7DF5B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02-43A2-A69E-B4A8FC7DF5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4602-43A2-A69E-B4A8FC7DF5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777098486605991"/>
          <c:y val="7.4036639626607934E-2"/>
          <c:w val="0.59618699309028556"/>
          <c:h val="0.8808737446861966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F42-4B9F-92C5-5E55E6B20FF9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42-4B9F-92C5-5E55E6B20F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2-4B9F-92C5-5E55E6B20FF9}"/>
              </c:ext>
            </c:extLst>
          </c:dPt>
          <c:dLbls>
            <c:dLbl>
              <c:idx val="0"/>
              <c:layout>
                <c:manualLayout>
                  <c:x val="1.2032187484363415E-2"/>
                  <c:y val="2.46913580246914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2-4B9F-92C5-5E55E6B20FF9}"/>
                </c:ext>
              </c:extLst>
            </c:dLbl>
            <c:dLbl>
              <c:idx val="1"/>
              <c:layout>
                <c:manualLayout>
                  <c:x val="6.7692153732083329E-2"/>
                  <c:y val="-0.267489711934206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2-4B9F-92C5-5E55E6B20FF9}"/>
                </c:ext>
              </c:extLst>
            </c:dLbl>
            <c:dLbl>
              <c:idx val="2"/>
              <c:layout>
                <c:manualLayout>
                  <c:x val="-1.425492524006416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2-4B9F-92C5-5E55E6B20F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[1]Arkusz1!$A$56:$A$58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[1]Arkusz1!$B$56:$B$58</c:f>
              <c:numCache>
                <c:formatCode>General</c:formatCode>
                <c:ptCount val="3"/>
                <c:pt idx="0">
                  <c:v>8364</c:v>
                </c:pt>
                <c:pt idx="1">
                  <c:v>63456</c:v>
                </c:pt>
                <c:pt idx="2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2-4B9F-92C5-5E55E6B20F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softEdge rad="31750"/>
        </a:effectLst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0.92668024439920005"/>
          <c:y val="0.51515303963375869"/>
          <c:w val="6.4096305680730839E-2"/>
          <c:h val="0.17447846796928171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0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649018169744907"/>
          <c:y val="4.673335289452988E-2"/>
          <c:w val="0.58450105863304869"/>
          <c:h val="0.915535439959768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D8D-4B12-8E8F-4B32842E397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8D-4B12-8E8F-4B32842E397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8D-4B12-8E8F-4B32842E3971}"/>
              </c:ext>
            </c:extLst>
          </c:dPt>
          <c:dLbls>
            <c:dLbl>
              <c:idx val="0"/>
              <c:layout>
                <c:manualLayout>
                  <c:x val="1.4076728985326739E-2"/>
                  <c:y val="2.51572327044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8D-4B12-8E8F-4B32842E3971}"/>
                </c:ext>
              </c:extLst>
            </c:dLbl>
            <c:dLbl>
              <c:idx val="1"/>
              <c:layout>
                <c:manualLayout>
                  <c:x val="6.1040366439256602E-2"/>
                  <c:y val="-0.247379454926624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D-4B12-8E8F-4B32842E3971}"/>
                </c:ext>
              </c:extLst>
            </c:dLbl>
            <c:dLbl>
              <c:idx val="2"/>
              <c:layout>
                <c:manualLayout>
                  <c:x val="-8.0421054573802248E-3"/>
                  <c:y val="1.25786163522009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D-4B12-8E8F-4B32842E397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[1]Arkusz1!$C$56:$C$58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[1]Arkusz1!$D$56:$D$58</c:f>
              <c:numCache>
                <c:formatCode>General</c:formatCode>
                <c:ptCount val="3"/>
                <c:pt idx="0">
                  <c:v>497</c:v>
                </c:pt>
                <c:pt idx="1">
                  <c:v>2912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D-4B12-8E8F-4B32842E3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outerShdw blurRad="50800" dist="50800" dir="5400000" sx="1000" sy="1000" algn="ctr" rotWithShape="0">
            <a:srgbClr val="000000">
              <a:alpha val="99000"/>
            </a:srgb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c:spPr>
    </c:plotArea>
    <c:legend>
      <c:legendPos val="r"/>
      <c:layout>
        <c:manualLayout>
          <c:xMode val="edge"/>
          <c:yMode val="edge"/>
          <c:x val="0.92464358452138495"/>
          <c:y val="0.50955414012721356"/>
          <c:w val="6.4096305680730839E-2"/>
          <c:h val="0.17777051453473977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A-4B9D-AB42-F0546B3AC024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B9D-AB42-F0546B3A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368"/>
        <c:axId val="47036672"/>
      </c:lineChart>
      <c:catAx>
        <c:axId val="470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6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3667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546-BB54-4D099FA9A69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546-BB54-4D099FA9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3440"/>
        <c:axId val="47142016"/>
      </c:lineChart>
      <c:catAx>
        <c:axId val="47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420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5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11-4997-B0A5-08BE4A77CB69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11-4997-B0A5-08BE4A7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320"/>
        <c:axId val="47150592"/>
      </c:lineChart>
      <c:catAx>
        <c:axId val="47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5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505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76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8D-48A6-98BC-67190FAF3A6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8D-48A6-98BC-67190FAF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2576"/>
        <c:axId val="47114880"/>
      </c:lineChart>
      <c:catAx>
        <c:axId val="471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1488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A9-40EA-B35F-C128DCF07881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A9-40EA-B35F-C128DCF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184"/>
        <c:axId val="47236608"/>
      </c:lineChart>
      <c:catAx>
        <c:axId val="47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3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366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9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DC-4B25-9D05-2DD6B710275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DC-4B25-9D05-2DD6B710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3008"/>
        <c:axId val="47341952"/>
      </c:lineChart>
      <c:catAx>
        <c:axId val="4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4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4195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2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16-4704-A02A-1BCD41EDD7D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16-4704-A02A-1BCD41E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584"/>
        <c:axId val="47397888"/>
      </c:lineChart>
      <c:catAx>
        <c:axId val="473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9788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B8-46C5-B418-99A63919F37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B8-46C5-B418-99A63919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8752"/>
        <c:axId val="47441792"/>
      </c:lineChart>
      <c:catAx>
        <c:axId val="474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1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17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1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35-482D-8576-90D5CE0FA5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35-482D-8576-90D5CE0FA5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3F35-482D-8576-90D5CE0FA5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4-4EF4-B77D-FA6CA461623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44-4EF4-B77D-FA6CA461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432"/>
        <c:axId val="47313664"/>
      </c:lineChart>
      <c:catAx>
        <c:axId val="472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1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136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82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AE-428C-8FA8-0661CEB45F5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3AE-428C-8FA8-0661CEB4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1136"/>
        <c:axId val="47533440"/>
      </c:lineChart>
      <c:catAx>
        <c:axId val="47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53344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1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32-4D59-9412-710E00D822E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32-4D59-9412-710E00D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7808"/>
        <c:axId val="47610112"/>
      </c:lineChart>
      <c:catAx>
        <c:axId val="476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1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1011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2B-4AA5-A5B6-CC00D048C0C6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2B-4AA5-A5B6-CC00D048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8064"/>
        <c:axId val="47449216"/>
      </c:lineChart>
      <c:catAx>
        <c:axId val="47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92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8A-4E41-B9A7-1983492CC8D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8A-4E41-B9A7-1983492C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1040"/>
        <c:axId val="47648768"/>
      </c:lineChart>
      <c:catAx>
        <c:axId val="47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4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4876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1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9F-46A7-B16F-39D2FA335838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9F-46A7-B16F-39D2FA33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728"/>
        <c:axId val="47676032"/>
      </c:lineChart>
      <c:catAx>
        <c:axId val="476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603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79-441C-8F2B-29E04F41A294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79-441C-8F2B-29E04F4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2912"/>
        <c:axId val="47801856"/>
      </c:lineChart>
      <c:catAx>
        <c:axId val="477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0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018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8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8-4F40-B2A9-C33D62EAF3FB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8-4F40-B2A9-C33D62E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872"/>
        <c:axId val="47710976"/>
      </c:lineChart>
      <c:catAx>
        <c:axId val="47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1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1097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E1-4914-B955-7065C0F61B9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E1-4914-B955-7065C0F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320"/>
        <c:axId val="47770624"/>
      </c:lineChart>
      <c:catAx>
        <c:axId val="47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7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706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68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83-4DDB-8E05-278FF81BB0AD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83-4DDB-8E05-278FF81B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504"/>
        <c:axId val="47888256"/>
      </c:lineChart>
      <c:catAx>
        <c:axId val="47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88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882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7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90-43EC-843B-E7F22D9EEA4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90-43EC-843B-E7F22D9EEA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490-43EC-843B-E7F22D9EEA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20-4749-8FD5-8A5747BC8B6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20-4749-8FD5-8A5747BC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7312"/>
        <c:axId val="47928064"/>
      </c:lineChart>
      <c:catAx>
        <c:axId val="479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2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280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1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7-4E6C-A3AD-75578A10AC6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47-4E6C-A3AD-75578A10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3504"/>
        <c:axId val="47975808"/>
      </c:lineChart>
      <c:catAx>
        <c:axId val="47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758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3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1-4373-877C-5F9C72A33CF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51-4373-877C-5F9C72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9696"/>
        <c:axId val="48032000"/>
      </c:lineChart>
      <c:catAx>
        <c:axId val="480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3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32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B-4DA8-BD98-71A2327751C0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5B-4DA8-BD98-71A2327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344"/>
        <c:axId val="48080000"/>
      </c:lineChart>
      <c:catAx>
        <c:axId val="48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8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80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7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58-47C1-AE25-5E7ABD9831C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58-47C1-AE25-5E7ABD98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976"/>
        <c:axId val="48205824"/>
      </c:lineChart>
      <c:catAx>
        <c:axId val="48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20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2058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190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0914903811498"/>
          <c:y val="0.10897440944882029"/>
          <c:w val="0.85507246376811663"/>
          <c:h val="0.69471153846154265"/>
        </c:manualLayout>
      </c:layout>
      <c:lineChart>
        <c:grouping val="standard"/>
        <c:varyColors val="0"/>
        <c:ser>
          <c:idx val="0"/>
          <c:order val="0"/>
          <c:tx>
            <c:strRef>
              <c:f>[1]Arkusz2!$C$54</c:f>
              <c:strCache>
                <c:ptCount val="1"/>
                <c:pt idx="0">
                  <c:v>Ewidencyjna liczba osadzonych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[1]Arkusz2!$C$55:$C$67</c:f>
              <c:numCache>
                <c:formatCode>General</c:formatCode>
                <c:ptCount val="13"/>
                <c:pt idx="0">
                  <c:v>71960</c:v>
                </c:pt>
                <c:pt idx="1">
                  <c:v>71907</c:v>
                </c:pt>
                <c:pt idx="2">
                  <c:v>71291</c:v>
                </c:pt>
                <c:pt idx="3">
                  <c:v>71391</c:v>
                </c:pt>
                <c:pt idx="4">
                  <c:v>71546</c:v>
                </c:pt>
                <c:pt idx="5">
                  <c:v>71874</c:v>
                </c:pt>
                <c:pt idx="6">
                  <c:v>72338</c:v>
                </c:pt>
                <c:pt idx="7">
                  <c:v>72338</c:v>
                </c:pt>
                <c:pt idx="8">
                  <c:v>73138</c:v>
                </c:pt>
                <c:pt idx="9">
                  <c:v>73243</c:v>
                </c:pt>
                <c:pt idx="10">
                  <c:v>73387</c:v>
                </c:pt>
                <c:pt idx="11">
                  <c:v>72892</c:v>
                </c:pt>
                <c:pt idx="12">
                  <c:v>72542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A-46AE-9652-FBE840A1E264}"/>
            </c:ext>
          </c:extLst>
        </c:ser>
        <c:ser>
          <c:idx val="1"/>
          <c:order val="1"/>
          <c:tx>
            <c:strRef>
              <c:f>[1]Arkusz2!$D$58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[1]Arkusz2!$D$59:$D$71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A-46AE-9652-FBE840A1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8416"/>
        <c:axId val="48270720"/>
      </c:lineChart>
      <c:catAx>
        <c:axId val="482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6608695652173915"/>
              <c:y val="0.92467948717964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70720"/>
        <c:crossesAt val="67000"/>
        <c:auto val="1"/>
        <c:lblAlgn val="ctr"/>
        <c:lblOffset val="100"/>
        <c:tickLblSkip val="1"/>
        <c:tickMarkSkip val="1"/>
        <c:noMultiLvlLbl val="0"/>
      </c:catAx>
      <c:valAx>
        <c:axId val="48270720"/>
        <c:scaling>
          <c:orientation val="minMax"/>
          <c:max val="78000"/>
          <c:min val="670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6956521739130748E-3"/>
              <c:y val="0.4278846153848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68416"/>
        <c:crosses val="autoZero"/>
        <c:crossBetween val="between"/>
        <c:majorUnit val="1000"/>
        <c:minorUnit val="4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8D0-41F8-9572-63B15990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3408"/>
        <c:axId val="49353856"/>
      </c:barChart>
      <c:catAx>
        <c:axId val="48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35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3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9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93E-4031-A2AC-1E2BF429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816"/>
        <c:axId val="49412736"/>
      </c:barChart>
      <c:catAx>
        <c:axId val="494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A4-4E53-B316-11244E3B612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A4-4E53-B316-11244E3B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0704"/>
        <c:axId val="49251456"/>
      </c:lineChart>
      <c:catAx>
        <c:axId val="492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2514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4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9A2B-4300-BB4E-85C11A7F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3008"/>
        <c:axId val="49404928"/>
      </c:barChart>
      <c:catAx>
        <c:axId val="494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4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83-48A5-80CF-9369AB32D86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3-48A5-80CF-9369AB32D8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883-48A5-80CF-9369AB32D8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38-4137-8D5F-C4998B8C856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38-4137-8D5F-C4998B8C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624"/>
        <c:axId val="49507328"/>
      </c:lineChart>
      <c:catAx>
        <c:axId val="494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0732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31A-43F3-BB05-72F2F2F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2544"/>
        <c:axId val="49454464"/>
      </c:barChart>
      <c:catAx>
        <c:axId val="494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81-4743-A795-AC29A76823A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81-4743-A795-AC29A768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768"/>
        <c:axId val="49575808"/>
      </c:lineChart>
      <c:catAx>
        <c:axId val="49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758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5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0514-4B91-BBBF-95B5CCF5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6768"/>
        <c:axId val="49618944"/>
      </c:barChart>
      <c:catAx>
        <c:axId val="49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1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99-419A-9FE3-A2FFDF2AC86C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C99-419A-9FE3-A2FFDF2A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904"/>
        <c:axId val="49662208"/>
      </c:lineChart>
      <c:catAx>
        <c:axId val="496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6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622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5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F0D-4116-89A0-57A6A683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7264"/>
        <c:axId val="49717632"/>
      </c:barChart>
      <c:catAx>
        <c:axId val="497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1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1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B9-45BF-B87A-1BE5D71284C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B9-45BF-B87A-1BE5D712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032"/>
        <c:axId val="49822336"/>
      </c:lineChart>
      <c:catAx>
        <c:axId val="498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2233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6D08-4A6A-A573-9FFBA633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6912"/>
        <c:axId val="49861376"/>
      </c:barChart>
      <c:catAx>
        <c:axId val="49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6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4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81-4C67-8B85-C14B301BF2D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681-4C67-8B85-C14B301B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0528"/>
        <c:axId val="49912832"/>
      </c:lineChart>
      <c:catAx>
        <c:axId val="49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912832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88E-4B09-B446-FD21BA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312"/>
        <c:axId val="49763456"/>
      </c:barChart>
      <c:catAx>
        <c:axId val="499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6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C54-4602-BD50-E878E2483C3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54-4602-BD50-E878E2483C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C54-4602-BD50-E878E2483C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D2-4AA8-B46C-1A2F0522551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D2-4AA8-B46C-1A2F0522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5120"/>
        <c:axId val="50007424"/>
      </c:lineChart>
      <c:catAx>
        <c:axId val="500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07424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5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01.07.1996 d0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F84-4C4A-A21C-84797510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7904"/>
        <c:axId val="50058752"/>
      </c:barChart>
      <c:catAx>
        <c:axId val="5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5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2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D9-4C09-81E9-7C983879990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D9-4C09-81E9-7C983879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1520"/>
        <c:axId val="50118656"/>
      </c:lineChart>
      <c:catAx>
        <c:axId val="50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1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186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9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43A-4936-A2F0-04BCBF54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6960"/>
        <c:axId val="50218880"/>
      </c:barChart>
      <c:catAx>
        <c:axId val="50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8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2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60-449A-9161-9DCBA344F219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60-449A-9161-9DCBA344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3936"/>
        <c:axId val="50139520"/>
      </c:lineChart>
      <c:catAx>
        <c:axId val="502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3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39520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63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EEA-4F53-A7B1-A85DE797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4576"/>
        <c:axId val="50186496"/>
      </c:barChart>
      <c:catAx>
        <c:axId val="501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F6-485A-BDDC-A88A863EFBA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F6-485A-BDDC-A88A863E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0336"/>
        <c:axId val="50361088"/>
      </c:lineChart>
      <c:catAx>
        <c:axId val="503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6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61088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033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391-46CD-B584-1D0E65C5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7584"/>
        <c:axId val="50469504"/>
      </c:barChart>
      <c:catAx>
        <c:axId val="504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6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77-4E75-88A4-7A8A9E525BB5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77-4E75-88A4-7A8A9E52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816"/>
        <c:axId val="50504832"/>
      </c:lineChart>
      <c:catAx>
        <c:axId val="50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04832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481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993-4557-9A0A-01BBF7A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6272"/>
        <c:axId val="50568192"/>
      </c:barChart>
      <c:catAx>
        <c:axId val="505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hyperlink" Target="#'spis tre&#347;ci'!C5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26" Type="http://schemas.openxmlformats.org/officeDocument/2006/relationships/chart" Target="../charts/chart101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34" Type="http://schemas.openxmlformats.org/officeDocument/2006/relationships/hyperlink" Target="#'spis tre&#347;ci'!C5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29" Type="http://schemas.openxmlformats.org/officeDocument/2006/relationships/chart" Target="../charts/chart104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32" Type="http://schemas.openxmlformats.org/officeDocument/2006/relationships/chart" Target="../charts/chart107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31" Type="http://schemas.openxmlformats.org/officeDocument/2006/relationships/chart" Target="../charts/chart106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30" Type="http://schemas.openxmlformats.org/officeDocument/2006/relationships/chart" Target="../charts/chart105.xml"/><Relationship Id="rId8" Type="http://schemas.openxmlformats.org/officeDocument/2006/relationships/chart" Target="../charts/chart8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0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hyperlink" Target="#'spis tre&#347;ci'!C5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1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12" Type="http://schemas.openxmlformats.org/officeDocument/2006/relationships/hyperlink" Target="#'spis tre&#347;ci'!C5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24" Type="http://schemas.openxmlformats.org/officeDocument/2006/relationships/hyperlink" Target="#'spis tre&#347;ci'!C5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5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5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hyperlink" Target="#'spis tre&#347;ci'!C5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" Type="http://schemas.openxmlformats.org/officeDocument/2006/relationships/chart" Target="../charts/chart156.xml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hyperlink" Target="#'spis tre&#347;ci'!C5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0.xml"/><Relationship Id="rId18" Type="http://schemas.openxmlformats.org/officeDocument/2006/relationships/chart" Target="../charts/chart195.xml"/><Relationship Id="rId26" Type="http://schemas.openxmlformats.org/officeDocument/2006/relationships/chart" Target="../charts/chart203.xml"/><Relationship Id="rId3" Type="http://schemas.openxmlformats.org/officeDocument/2006/relationships/chart" Target="../charts/chart180.xml"/><Relationship Id="rId21" Type="http://schemas.openxmlformats.org/officeDocument/2006/relationships/chart" Target="../charts/chart198.xml"/><Relationship Id="rId34" Type="http://schemas.openxmlformats.org/officeDocument/2006/relationships/chart" Target="../charts/chart211.xml"/><Relationship Id="rId7" Type="http://schemas.openxmlformats.org/officeDocument/2006/relationships/chart" Target="../charts/chart184.xml"/><Relationship Id="rId12" Type="http://schemas.openxmlformats.org/officeDocument/2006/relationships/chart" Target="../charts/chart189.xml"/><Relationship Id="rId17" Type="http://schemas.openxmlformats.org/officeDocument/2006/relationships/chart" Target="../charts/chart194.xml"/><Relationship Id="rId25" Type="http://schemas.openxmlformats.org/officeDocument/2006/relationships/chart" Target="../charts/chart202.xml"/><Relationship Id="rId33" Type="http://schemas.openxmlformats.org/officeDocument/2006/relationships/chart" Target="../charts/chart210.xml"/><Relationship Id="rId2" Type="http://schemas.openxmlformats.org/officeDocument/2006/relationships/chart" Target="../charts/chart179.xml"/><Relationship Id="rId16" Type="http://schemas.openxmlformats.org/officeDocument/2006/relationships/chart" Target="../charts/chart193.xml"/><Relationship Id="rId20" Type="http://schemas.openxmlformats.org/officeDocument/2006/relationships/chart" Target="../charts/chart197.xml"/><Relationship Id="rId29" Type="http://schemas.openxmlformats.org/officeDocument/2006/relationships/chart" Target="../charts/chart206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11" Type="http://schemas.openxmlformats.org/officeDocument/2006/relationships/chart" Target="../charts/chart188.xml"/><Relationship Id="rId24" Type="http://schemas.openxmlformats.org/officeDocument/2006/relationships/chart" Target="../charts/chart201.xml"/><Relationship Id="rId32" Type="http://schemas.openxmlformats.org/officeDocument/2006/relationships/chart" Target="../charts/chart209.xml"/><Relationship Id="rId5" Type="http://schemas.openxmlformats.org/officeDocument/2006/relationships/chart" Target="../charts/chart182.xml"/><Relationship Id="rId15" Type="http://schemas.openxmlformats.org/officeDocument/2006/relationships/chart" Target="../charts/chart192.xml"/><Relationship Id="rId23" Type="http://schemas.openxmlformats.org/officeDocument/2006/relationships/chart" Target="../charts/chart200.xml"/><Relationship Id="rId28" Type="http://schemas.openxmlformats.org/officeDocument/2006/relationships/chart" Target="../charts/chart205.xml"/><Relationship Id="rId10" Type="http://schemas.openxmlformats.org/officeDocument/2006/relationships/chart" Target="../charts/chart187.xml"/><Relationship Id="rId19" Type="http://schemas.openxmlformats.org/officeDocument/2006/relationships/chart" Target="../charts/chart196.xml"/><Relationship Id="rId31" Type="http://schemas.openxmlformats.org/officeDocument/2006/relationships/chart" Target="../charts/chart208.xml"/><Relationship Id="rId4" Type="http://schemas.openxmlformats.org/officeDocument/2006/relationships/chart" Target="../charts/chart181.xml"/><Relationship Id="rId9" Type="http://schemas.openxmlformats.org/officeDocument/2006/relationships/chart" Target="../charts/chart186.xml"/><Relationship Id="rId14" Type="http://schemas.openxmlformats.org/officeDocument/2006/relationships/chart" Target="../charts/chart191.xml"/><Relationship Id="rId22" Type="http://schemas.openxmlformats.org/officeDocument/2006/relationships/chart" Target="../charts/chart199.xml"/><Relationship Id="rId27" Type="http://schemas.openxmlformats.org/officeDocument/2006/relationships/chart" Target="../charts/chart204.xml"/><Relationship Id="rId30" Type="http://schemas.openxmlformats.org/officeDocument/2006/relationships/chart" Target="../charts/chart207.xml"/><Relationship Id="rId35" Type="http://schemas.openxmlformats.org/officeDocument/2006/relationships/hyperlink" Target="#'spis tre&#347;ci'!C5"/><Relationship Id="rId8" Type="http://schemas.openxmlformats.org/officeDocument/2006/relationships/chart" Target="../charts/chart18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Relationship Id="rId4" Type="http://schemas.openxmlformats.org/officeDocument/2006/relationships/hyperlink" Target="#'spis tre&#347;ci'!C5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2.xml"/><Relationship Id="rId3" Type="http://schemas.openxmlformats.org/officeDocument/2006/relationships/chart" Target="../charts/chart217.xml"/><Relationship Id="rId7" Type="http://schemas.openxmlformats.org/officeDocument/2006/relationships/chart" Target="../charts/chart221.xml"/><Relationship Id="rId2" Type="http://schemas.openxmlformats.org/officeDocument/2006/relationships/chart" Target="../charts/chart216.xml"/><Relationship Id="rId1" Type="http://schemas.openxmlformats.org/officeDocument/2006/relationships/chart" Target="../charts/chart215.xml"/><Relationship Id="rId6" Type="http://schemas.openxmlformats.org/officeDocument/2006/relationships/chart" Target="../charts/chart220.xml"/><Relationship Id="rId5" Type="http://schemas.openxmlformats.org/officeDocument/2006/relationships/chart" Target="../charts/chart219.xml"/><Relationship Id="rId4" Type="http://schemas.openxmlformats.org/officeDocument/2006/relationships/chart" Target="../charts/chart218.xml"/><Relationship Id="rId9" Type="http://schemas.openxmlformats.org/officeDocument/2006/relationships/hyperlink" Target="#'spis tre&#347;ci'!C5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13" Type="http://schemas.openxmlformats.org/officeDocument/2006/relationships/chart" Target="../charts/chart235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hyperlink" Target="#'spis tre&#347;ci'!C5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10" Type="http://schemas.openxmlformats.org/officeDocument/2006/relationships/chart" Target="../charts/chart232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5" Type="http://schemas.openxmlformats.org/officeDocument/2006/relationships/chart" Target="../charts/chart243.xml"/><Relationship Id="rId10" Type="http://schemas.openxmlformats.org/officeDocument/2006/relationships/chart" Target="../charts/chart247.xml"/><Relationship Id="rId4" Type="http://schemas.openxmlformats.org/officeDocument/2006/relationships/chart" Target="../charts/chart242.xml"/><Relationship Id="rId9" Type="http://schemas.openxmlformats.org/officeDocument/2006/relationships/hyperlink" Target="#'spis tre&#347;ci'!C5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spis tre&#347;ci'!C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tre&#347;ci'!C5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6" name="Chart 42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1067" name="Chart 43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9" name="Chart 45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0" name="Chart 46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1" name="Chart 47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2" name="Chart 48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3" name="Chart 49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5" name="Chart 51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6" name="Chart 52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123826</xdr:colOff>
      <xdr:row>14</xdr:row>
      <xdr:rowOff>123825</xdr:rowOff>
    </xdr:from>
    <xdr:to>
      <xdr:col>8</xdr:col>
      <xdr:colOff>19051</xdr:colOff>
      <xdr:row>38</xdr:row>
      <xdr:rowOff>19050</xdr:rowOff>
    </xdr:to>
    <xdr:graphicFrame macro="">
      <xdr:nvGraphicFramePr>
        <xdr:cNvPr id="55" name="Chart 1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123826</xdr:colOff>
      <xdr:row>41</xdr:row>
      <xdr:rowOff>38101</xdr:rowOff>
    </xdr:from>
    <xdr:to>
      <xdr:col>8</xdr:col>
      <xdr:colOff>19051</xdr:colOff>
      <xdr:row>63</xdr:row>
      <xdr:rowOff>142875</xdr:rowOff>
    </xdr:to>
    <xdr:graphicFrame macro="">
      <xdr:nvGraphicFramePr>
        <xdr:cNvPr id="56" name="Chart 1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6</xdr:col>
      <xdr:colOff>381000</xdr:colOff>
      <xdr:row>64</xdr:row>
      <xdr:rowOff>66675</xdr:rowOff>
    </xdr:from>
    <xdr:ext cx="1028700" cy="400050"/>
    <xdr:sp macro="" textlink="">
      <xdr:nvSpPr>
        <xdr:cNvPr id="57" name="Strzałka w górę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4371975" y="10848975"/>
          <a:ext cx="1028700" cy="400050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1285875</xdr:colOff>
      <xdr:row>33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5124450" y="9277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1276350</xdr:colOff>
      <xdr:row>6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5114925" y="57150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>
              <a:solidFill>
                <a:sysClr val="windowText" lastClr="000000"/>
              </a:solidFill>
            </a:rPr>
            <a:t>Powrót do spisu treści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0000000-0008-0000-0D00-00000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00000000-0008-0000-0D00-00001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00000000-0008-0000-0D00-00001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00000000-0008-0000-0D00-00001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0000000-0008-0000-0D00-00001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0000000-0008-0000-0D00-00001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00000000-0008-0000-0D00-00001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00000000-0008-0000-0D00-00001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00000000-0008-0000-0D00-00001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00000000-0008-0000-0D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00000000-0008-0000-0D00-00001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00000000-0008-0000-0D00-00001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00000000-0008-0000-0D00-00001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00000000-0008-0000-0D00-00001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00000000-0008-0000-0D00-00001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00000000-0008-0000-0D00-00002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00000000-0008-0000-0D00-00002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00000000-0008-0000-0D00-00002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00000000-0008-0000-0D00-00002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00000000-0008-0000-0D00-00002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00000000-0008-0000-0D00-00002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00000000-0008-0000-0D00-00002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00000000-0008-0000-0D00-00002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00000000-0008-0000-0D00-00002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00000000-0008-0000-0D00-00002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00000000-0008-0000-0D00-00002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00000000-0008-0000-0D00-00002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00000000-0008-0000-0D00-00002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00000000-0008-0000-0D00-00002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00000000-0008-0000-0D00-00002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3" name="Chart 47">
          <a:extLst>
            <a:ext uri="{FF2B5EF4-FFF2-40B4-BE49-F238E27FC236}">
              <a16:creationId xmlns:a16="http://schemas.microsoft.com/office/drawing/2014/main" id="{00000000-0008-0000-0D00-00002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4" name="Chart 48">
          <a:extLst>
            <a:ext uri="{FF2B5EF4-FFF2-40B4-BE49-F238E27FC236}">
              <a16:creationId xmlns:a16="http://schemas.microsoft.com/office/drawing/2014/main" id="{00000000-0008-0000-0D00-00003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9526</xdr:colOff>
      <xdr:row>14</xdr:row>
      <xdr:rowOff>123825</xdr:rowOff>
    </xdr:from>
    <xdr:to>
      <xdr:col>7</xdr:col>
      <xdr:colOff>790575</xdr:colOff>
      <xdr:row>36</xdr:row>
      <xdr:rowOff>95250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oneCellAnchor>
    <xdr:from>
      <xdr:col>6</xdr:col>
      <xdr:colOff>638175</xdr:colOff>
      <xdr:row>37</xdr:row>
      <xdr:rowOff>38100</xdr:rowOff>
    </xdr:from>
    <xdr:ext cx="1013459" cy="390860"/>
    <xdr:sp macro="" textlink="">
      <xdr:nvSpPr>
        <xdr:cNvPr id="37" name="Strzałka w górę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 bwMode="auto">
        <a:xfrm>
          <a:off x="4467225" y="7086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20</xdr:row>
      <xdr:rowOff>9525</xdr:rowOff>
    </xdr:from>
    <xdr:to>
      <xdr:col>7</xdr:col>
      <xdr:colOff>781050</xdr:colOff>
      <xdr:row>44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647700</xdr:colOff>
      <xdr:row>45</xdr:row>
      <xdr:rowOff>85725</xdr:rowOff>
    </xdr:from>
    <xdr:ext cx="1013459" cy="390860"/>
    <xdr:sp macro="" textlink="">
      <xdr:nvSpPr>
        <xdr:cNvPr id="5" name="Strzałka w górę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5829300" y="94869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0F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0F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00000000-0008-0000-0F00-00000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95250</xdr:colOff>
      <xdr:row>0</xdr:row>
      <xdr:rowOff>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00000000-0008-0000-0F00-000004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</xdr:row>
      <xdr:rowOff>19050</xdr:rowOff>
    </xdr:from>
    <xdr:to>
      <xdr:col>9</xdr:col>
      <xdr:colOff>676275</xdr:colOff>
      <xdr:row>40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333375</xdr:colOff>
      <xdr:row>41</xdr:row>
      <xdr:rowOff>76200</xdr:rowOff>
    </xdr:from>
    <xdr:ext cx="1013459" cy="390860"/>
    <xdr:sp macro="" textlink="">
      <xdr:nvSpPr>
        <xdr:cNvPr id="8" name="Strzałka w górę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 bwMode="auto">
        <a:xfrm>
          <a:off x="5838825" y="76485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114300</xdr:rowOff>
    </xdr:from>
    <xdr:to>
      <xdr:col>8</xdr:col>
      <xdr:colOff>723900</xdr:colOff>
      <xdr:row>59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600075</xdr:colOff>
      <xdr:row>60</xdr:row>
      <xdr:rowOff>19050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6457950" y="110013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11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0000000-0008-0000-11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00000000-0008-0000-11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00000000-0008-0000-11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00000000-0008-0000-11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00000000-0008-0000-11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7" name="Chart 17">
          <a:extLst>
            <a:ext uri="{FF2B5EF4-FFF2-40B4-BE49-F238E27FC236}">
              <a16:creationId xmlns:a16="http://schemas.microsoft.com/office/drawing/2014/main" id="{00000000-0008-0000-11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00000000-0008-0000-11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11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0" name="Chart 20">
          <a:extLst>
            <a:ext uri="{FF2B5EF4-FFF2-40B4-BE49-F238E27FC236}">
              <a16:creationId xmlns:a16="http://schemas.microsoft.com/office/drawing/2014/main" id="{00000000-0008-0000-1100-00001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1" name="Chart 21">
          <a:extLst>
            <a:ext uri="{FF2B5EF4-FFF2-40B4-BE49-F238E27FC236}">
              <a16:creationId xmlns:a16="http://schemas.microsoft.com/office/drawing/2014/main" id="{00000000-0008-0000-11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171450</xdr:colOff>
      <xdr:row>50</xdr:row>
      <xdr:rowOff>133350</xdr:rowOff>
    </xdr:from>
    <xdr:ext cx="1013459" cy="390860"/>
    <xdr:sp macro="" textlink="">
      <xdr:nvSpPr>
        <xdr:cNvPr id="13" name="Strzałka w górę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 bwMode="auto">
        <a:xfrm>
          <a:off x="4219575" y="8610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12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12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00000000-0008-0000-12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00000000-0008-0000-12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00000000-0008-0000-12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12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00000000-0008-0000-1200-00000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00000000-0008-0000-1200-00000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00000000-0008-0000-1200-00000B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00000000-0008-0000-12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00000000-0008-0000-1200-00000D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00000000-0008-0000-1200-00000E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9" name="Chart 15">
          <a:extLst>
            <a:ext uri="{FF2B5EF4-FFF2-40B4-BE49-F238E27FC236}">
              <a16:creationId xmlns:a16="http://schemas.microsoft.com/office/drawing/2014/main" id="{00000000-0008-0000-1200-00000F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2" name="Chart 18">
          <a:extLst>
            <a:ext uri="{FF2B5EF4-FFF2-40B4-BE49-F238E27FC236}">
              <a16:creationId xmlns:a16="http://schemas.microsoft.com/office/drawing/2014/main" id="{00000000-0008-0000-1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3" name="Chart 19">
          <a:extLst>
            <a:ext uri="{FF2B5EF4-FFF2-40B4-BE49-F238E27FC236}">
              <a16:creationId xmlns:a16="http://schemas.microsoft.com/office/drawing/2014/main" id="{00000000-0008-0000-1200-00001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4" name="Chart 20">
          <a:extLst>
            <a:ext uri="{FF2B5EF4-FFF2-40B4-BE49-F238E27FC236}">
              <a16:creationId xmlns:a16="http://schemas.microsoft.com/office/drawing/2014/main" id="{00000000-0008-0000-1200-00001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5" name="Chart 21">
          <a:extLst>
            <a:ext uri="{FF2B5EF4-FFF2-40B4-BE49-F238E27FC236}">
              <a16:creationId xmlns:a16="http://schemas.microsoft.com/office/drawing/2014/main" id="{00000000-0008-0000-1200-00001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6" name="Chart 22">
          <a:extLst>
            <a:ext uri="{FF2B5EF4-FFF2-40B4-BE49-F238E27FC236}">
              <a16:creationId xmlns:a16="http://schemas.microsoft.com/office/drawing/2014/main" id="{00000000-0008-0000-1200-00001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7" name="Chart 23">
          <a:extLst>
            <a:ext uri="{FF2B5EF4-FFF2-40B4-BE49-F238E27FC236}">
              <a16:creationId xmlns:a16="http://schemas.microsoft.com/office/drawing/2014/main" id="{00000000-0008-0000-1200-00001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8" name="Chart 24">
          <a:extLst>
            <a:ext uri="{FF2B5EF4-FFF2-40B4-BE49-F238E27FC236}">
              <a16:creationId xmlns:a16="http://schemas.microsoft.com/office/drawing/2014/main" id="{00000000-0008-0000-1200-00001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9" name="Chart 25">
          <a:extLst>
            <a:ext uri="{FF2B5EF4-FFF2-40B4-BE49-F238E27FC236}">
              <a16:creationId xmlns:a16="http://schemas.microsoft.com/office/drawing/2014/main" id="{00000000-0008-0000-1200-000019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70" name="Chart 26">
          <a:extLst>
            <a:ext uri="{FF2B5EF4-FFF2-40B4-BE49-F238E27FC236}">
              <a16:creationId xmlns:a16="http://schemas.microsoft.com/office/drawing/2014/main" id="{00000000-0008-0000-1200-00001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</xdr:row>
      <xdr:rowOff>161924</xdr:rowOff>
    </xdr:from>
    <xdr:to>
      <xdr:col>8</xdr:col>
      <xdr:colOff>19050</xdr:colOff>
      <xdr:row>52</xdr:row>
      <xdr:rowOff>28574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6</xdr:col>
      <xdr:colOff>85725</xdr:colOff>
      <xdr:row>53</xdr:row>
      <xdr:rowOff>9525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 bwMode="auto">
        <a:xfrm>
          <a:off x="4200525" y="88677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32</xdr:row>
      <xdr:rowOff>142875</xdr:rowOff>
    </xdr:from>
    <xdr:to>
      <xdr:col>7</xdr:col>
      <xdr:colOff>123826</xdr:colOff>
      <xdr:row>55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619125</xdr:colOff>
      <xdr:row>56</xdr:row>
      <xdr:rowOff>95250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 bwMode="auto">
        <a:xfrm>
          <a:off x="4371975" y="10039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38099</xdr:rowOff>
    </xdr:from>
    <xdr:to>
      <xdr:col>7</xdr:col>
      <xdr:colOff>180975</xdr:colOff>
      <xdr:row>39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42</xdr:row>
      <xdr:rowOff>47625</xdr:rowOff>
    </xdr:from>
    <xdr:to>
      <xdr:col>7</xdr:col>
      <xdr:colOff>123824</xdr:colOff>
      <xdr:row>61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161925</xdr:colOff>
      <xdr:row>61</xdr:row>
      <xdr:rowOff>142875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 bwMode="auto">
        <a:xfrm>
          <a:off x="4962525" y="118586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0000000-0008-0000-03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00000000-0008-0000-03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00000000-0008-0000-03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00000000-0008-0000-03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7</xdr:col>
      <xdr:colOff>371475</xdr:colOff>
      <xdr:row>42</xdr:row>
      <xdr:rowOff>0</xdr:rowOff>
    </xdr:from>
    <xdr:ext cx="1013459" cy="390860"/>
    <xdr:sp macro="" textlink="">
      <xdr:nvSpPr>
        <xdr:cNvPr id="28" name="Strzałka w górę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 bwMode="auto">
        <a:xfrm>
          <a:off x="4848225" y="86868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85725</xdr:colOff>
      <xdr:row>18</xdr:row>
      <xdr:rowOff>152400</xdr:rowOff>
    </xdr:from>
    <xdr:to>
      <xdr:col>9</xdr:col>
      <xdr:colOff>76200</xdr:colOff>
      <xdr:row>40</xdr:row>
      <xdr:rowOff>104775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41</xdr:row>
      <xdr:rowOff>123825</xdr:rowOff>
    </xdr:from>
    <xdr:to>
      <xdr:col>5</xdr:col>
      <xdr:colOff>581024</xdr:colOff>
      <xdr:row>59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38101</xdr:rowOff>
    </xdr:from>
    <xdr:to>
      <xdr:col>5</xdr:col>
      <xdr:colOff>542925</xdr:colOff>
      <xdr:row>39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504825</xdr:colOff>
      <xdr:row>60</xdr:row>
      <xdr:rowOff>9525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 bwMode="auto">
        <a:xfrm>
          <a:off x="4752975" y="10582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339666</xdr:colOff>
      <xdr:row>84</xdr:row>
      <xdr:rowOff>29473</xdr:rowOff>
    </xdr:from>
    <xdr:ext cx="790575" cy="361949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>
          <a:off x="6982006" y="14608115"/>
          <a:ext cx="790575" cy="361949"/>
        </a:xfrm>
        <a:prstGeom prst="upArrow">
          <a:avLst>
            <a:gd name="adj1" fmla="val 50000"/>
            <a:gd name="adj2" fmla="val 52273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17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17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17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17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17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2" name="Chart 6">
          <a:extLst>
            <a:ext uri="{FF2B5EF4-FFF2-40B4-BE49-F238E27FC236}">
              <a16:creationId xmlns:a16="http://schemas.microsoft.com/office/drawing/2014/main" id="{00000000-0008-0000-17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3" name="Chart 7">
          <a:extLst>
            <a:ext uri="{FF2B5EF4-FFF2-40B4-BE49-F238E27FC236}">
              <a16:creationId xmlns:a16="http://schemas.microsoft.com/office/drawing/2014/main" id="{00000000-0008-0000-17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4" name="Chart 8">
          <a:extLst>
            <a:ext uri="{FF2B5EF4-FFF2-40B4-BE49-F238E27FC236}">
              <a16:creationId xmlns:a16="http://schemas.microsoft.com/office/drawing/2014/main" id="{00000000-0008-0000-17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17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6" name="Chart 10">
          <a:extLst>
            <a:ext uri="{FF2B5EF4-FFF2-40B4-BE49-F238E27FC236}">
              <a16:creationId xmlns:a16="http://schemas.microsoft.com/office/drawing/2014/main" id="{00000000-0008-0000-17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7" name="Chart 11">
          <a:extLst>
            <a:ext uri="{FF2B5EF4-FFF2-40B4-BE49-F238E27FC236}">
              <a16:creationId xmlns:a16="http://schemas.microsoft.com/office/drawing/2014/main" id="{00000000-0008-0000-17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8" name="Chart 12">
          <a:extLst>
            <a:ext uri="{FF2B5EF4-FFF2-40B4-BE49-F238E27FC236}">
              <a16:creationId xmlns:a16="http://schemas.microsoft.com/office/drawing/2014/main" id="{00000000-0008-0000-1700-00000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9" name="Chart 13">
          <a:extLst>
            <a:ext uri="{FF2B5EF4-FFF2-40B4-BE49-F238E27FC236}">
              <a16:creationId xmlns:a16="http://schemas.microsoft.com/office/drawing/2014/main" id="{00000000-0008-0000-1700-00000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0" name="Chart 14">
          <a:extLst>
            <a:ext uri="{FF2B5EF4-FFF2-40B4-BE49-F238E27FC236}">
              <a16:creationId xmlns:a16="http://schemas.microsoft.com/office/drawing/2014/main" id="{00000000-0008-0000-17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3" name="Chart 17">
          <a:extLst>
            <a:ext uri="{FF2B5EF4-FFF2-40B4-BE49-F238E27FC236}">
              <a16:creationId xmlns:a16="http://schemas.microsoft.com/office/drawing/2014/main" id="{00000000-0008-0000-1700-00001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4" name="Chart 18">
          <a:extLst>
            <a:ext uri="{FF2B5EF4-FFF2-40B4-BE49-F238E27FC236}">
              <a16:creationId xmlns:a16="http://schemas.microsoft.com/office/drawing/2014/main" id="{00000000-0008-0000-1700-00001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5" name="Chart 19">
          <a:extLst>
            <a:ext uri="{FF2B5EF4-FFF2-40B4-BE49-F238E27FC236}">
              <a16:creationId xmlns:a16="http://schemas.microsoft.com/office/drawing/2014/main" id="{00000000-0008-0000-1700-00001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6" name="Chart 20">
          <a:extLst>
            <a:ext uri="{FF2B5EF4-FFF2-40B4-BE49-F238E27FC236}">
              <a16:creationId xmlns:a16="http://schemas.microsoft.com/office/drawing/2014/main" id="{00000000-0008-0000-1700-00001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7" name="Chart 21">
          <a:extLst>
            <a:ext uri="{FF2B5EF4-FFF2-40B4-BE49-F238E27FC236}">
              <a16:creationId xmlns:a16="http://schemas.microsoft.com/office/drawing/2014/main" id="{00000000-0008-0000-1700-00001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8" name="Chart 22">
          <a:extLst>
            <a:ext uri="{FF2B5EF4-FFF2-40B4-BE49-F238E27FC236}">
              <a16:creationId xmlns:a16="http://schemas.microsoft.com/office/drawing/2014/main" id="{00000000-0008-0000-1700-00001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9" name="Chart 23">
          <a:extLst>
            <a:ext uri="{FF2B5EF4-FFF2-40B4-BE49-F238E27FC236}">
              <a16:creationId xmlns:a16="http://schemas.microsoft.com/office/drawing/2014/main" id="{00000000-0008-0000-1700-00001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9</xdr:col>
      <xdr:colOff>590550</xdr:colOff>
      <xdr:row>0</xdr:row>
      <xdr:rowOff>0</xdr:rowOff>
    </xdr:to>
    <xdr:graphicFrame macro="">
      <xdr:nvGraphicFramePr>
        <xdr:cNvPr id="9240" name="Chart 24">
          <a:extLst>
            <a:ext uri="{FF2B5EF4-FFF2-40B4-BE49-F238E27FC236}">
              <a16:creationId xmlns:a16="http://schemas.microsoft.com/office/drawing/2014/main" id="{00000000-0008-0000-1700-00001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</xdr:row>
      <xdr:rowOff>152400</xdr:rowOff>
    </xdr:from>
    <xdr:to>
      <xdr:col>9</xdr:col>
      <xdr:colOff>590550</xdr:colOff>
      <xdr:row>23</xdr:row>
      <xdr:rowOff>38100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</xdr:col>
      <xdr:colOff>180975</xdr:colOff>
      <xdr:row>40</xdr:row>
      <xdr:rowOff>47625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 bwMode="auto">
        <a:xfrm>
          <a:off x="5629275" y="9058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43</xdr:row>
      <xdr:rowOff>38100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 bwMode="auto">
        <a:xfrm>
          <a:off x="4695825" y="97631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40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 bwMode="auto">
        <a:xfrm>
          <a:off x="6581775" y="103060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1A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1A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1A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00000000-0008-0000-1A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00000000-0008-0000-1A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00000000-0008-0000-1A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00000000-0008-0000-1A00-00000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8" name="Chart 8">
          <a:extLst>
            <a:ext uri="{FF2B5EF4-FFF2-40B4-BE49-F238E27FC236}">
              <a16:creationId xmlns:a16="http://schemas.microsoft.com/office/drawing/2014/main" id="{00000000-0008-0000-1A00-00000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9" name="Chart 9">
          <a:extLst>
            <a:ext uri="{FF2B5EF4-FFF2-40B4-BE49-F238E27FC236}">
              <a16:creationId xmlns:a16="http://schemas.microsoft.com/office/drawing/2014/main" id="{00000000-0008-0000-1A00-00000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00000000-0008-0000-1A00-00000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00000000-0008-0000-1A00-00000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0000000-0008-0000-1A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00000000-0008-0000-1A00-00000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00000000-0008-0000-1A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5" name="Chart 15">
          <a:extLst>
            <a:ext uri="{FF2B5EF4-FFF2-40B4-BE49-F238E27FC236}">
              <a16:creationId xmlns:a16="http://schemas.microsoft.com/office/drawing/2014/main" id="{00000000-0008-0000-1A00-00000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00000000-0008-0000-1A00-00001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7" name="Chart 17">
          <a:extLst>
            <a:ext uri="{FF2B5EF4-FFF2-40B4-BE49-F238E27FC236}">
              <a16:creationId xmlns:a16="http://schemas.microsoft.com/office/drawing/2014/main" id="{00000000-0008-0000-1A00-00001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8" name="Chart 18">
          <a:extLst>
            <a:ext uri="{FF2B5EF4-FFF2-40B4-BE49-F238E27FC236}">
              <a16:creationId xmlns:a16="http://schemas.microsoft.com/office/drawing/2014/main" id="{00000000-0008-0000-1A00-00001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9" name="Chart 19">
          <a:extLst>
            <a:ext uri="{FF2B5EF4-FFF2-40B4-BE49-F238E27FC236}">
              <a16:creationId xmlns:a16="http://schemas.microsoft.com/office/drawing/2014/main" id="{00000000-0008-0000-1A00-00001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0" name="Chart 20">
          <a:extLst>
            <a:ext uri="{FF2B5EF4-FFF2-40B4-BE49-F238E27FC236}">
              <a16:creationId xmlns:a16="http://schemas.microsoft.com/office/drawing/2014/main" id="{00000000-0008-0000-1A00-00001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1" name="Chart 21">
          <a:extLst>
            <a:ext uri="{FF2B5EF4-FFF2-40B4-BE49-F238E27FC236}">
              <a16:creationId xmlns:a16="http://schemas.microsoft.com/office/drawing/2014/main" id="{00000000-0008-0000-1A00-00001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2" name="Chart 22">
          <a:extLst>
            <a:ext uri="{FF2B5EF4-FFF2-40B4-BE49-F238E27FC236}">
              <a16:creationId xmlns:a16="http://schemas.microsoft.com/office/drawing/2014/main" id="{00000000-0008-0000-1A00-00001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3" name="Chart 23">
          <a:extLst>
            <a:ext uri="{FF2B5EF4-FFF2-40B4-BE49-F238E27FC236}">
              <a16:creationId xmlns:a16="http://schemas.microsoft.com/office/drawing/2014/main" id="{00000000-0008-0000-1A00-00001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4" name="Chart 24">
          <a:extLst>
            <a:ext uri="{FF2B5EF4-FFF2-40B4-BE49-F238E27FC236}">
              <a16:creationId xmlns:a16="http://schemas.microsoft.com/office/drawing/2014/main" id="{00000000-0008-0000-1A00-00001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9" name="Chart 29">
          <a:extLst>
            <a:ext uri="{FF2B5EF4-FFF2-40B4-BE49-F238E27FC236}">
              <a16:creationId xmlns:a16="http://schemas.microsoft.com/office/drawing/2014/main" id="{00000000-0008-0000-1A00-00001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id="{00000000-0008-0000-1A00-00001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1" name="Chart 31">
          <a:extLst>
            <a:ext uri="{FF2B5EF4-FFF2-40B4-BE49-F238E27FC236}">
              <a16:creationId xmlns:a16="http://schemas.microsoft.com/office/drawing/2014/main" id="{00000000-0008-0000-1A00-00001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2" name="Chart 32">
          <a:extLst>
            <a:ext uri="{FF2B5EF4-FFF2-40B4-BE49-F238E27FC236}">
              <a16:creationId xmlns:a16="http://schemas.microsoft.com/office/drawing/2014/main" id="{00000000-0008-0000-1A00-00002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3" name="Chart 33">
          <a:extLst>
            <a:ext uri="{FF2B5EF4-FFF2-40B4-BE49-F238E27FC236}">
              <a16:creationId xmlns:a16="http://schemas.microsoft.com/office/drawing/2014/main" id="{00000000-0008-0000-1A00-00002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4" name="Chart 34">
          <a:extLst>
            <a:ext uri="{FF2B5EF4-FFF2-40B4-BE49-F238E27FC236}">
              <a16:creationId xmlns:a16="http://schemas.microsoft.com/office/drawing/2014/main" id="{00000000-0008-0000-1A00-00002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5" name="Chart 35">
          <a:extLst>
            <a:ext uri="{FF2B5EF4-FFF2-40B4-BE49-F238E27FC236}">
              <a16:creationId xmlns:a16="http://schemas.microsoft.com/office/drawing/2014/main" id="{00000000-0008-0000-1A00-00002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6" name="Chart 36">
          <a:extLst>
            <a:ext uri="{FF2B5EF4-FFF2-40B4-BE49-F238E27FC236}">
              <a16:creationId xmlns:a16="http://schemas.microsoft.com/office/drawing/2014/main" id="{00000000-0008-0000-1A00-00002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7" name="Chart 37">
          <a:extLst>
            <a:ext uri="{FF2B5EF4-FFF2-40B4-BE49-F238E27FC236}">
              <a16:creationId xmlns:a16="http://schemas.microsoft.com/office/drawing/2014/main" id="{00000000-0008-0000-1A00-00002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8" name="Chart 38">
          <a:extLst>
            <a:ext uri="{FF2B5EF4-FFF2-40B4-BE49-F238E27FC236}">
              <a16:creationId xmlns:a16="http://schemas.microsoft.com/office/drawing/2014/main" id="{00000000-0008-0000-1A00-00002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oneCellAnchor>
    <xdr:from>
      <xdr:col>7</xdr:col>
      <xdr:colOff>247650</xdr:colOff>
      <xdr:row>59</xdr:row>
      <xdr:rowOff>57150</xdr:rowOff>
    </xdr:from>
    <xdr:ext cx="1013459" cy="428625"/>
    <xdr:sp macro="" textlink="">
      <xdr:nvSpPr>
        <xdr:cNvPr id="36" name="Strzałka w górę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/>
      </xdr:nvSpPr>
      <xdr:spPr bwMode="auto">
        <a:xfrm>
          <a:off x="5200650" y="9963150"/>
          <a:ext cx="1013459" cy="4286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1B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1B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76199</xdr:rowOff>
    </xdr:from>
    <xdr:to>
      <xdr:col>8</xdr:col>
      <xdr:colOff>628650</xdr:colOff>
      <xdr:row>47</xdr:row>
      <xdr:rowOff>38099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180077</xdr:colOff>
      <xdr:row>47</xdr:row>
      <xdr:rowOff>77637</xdr:rowOff>
    </xdr:from>
    <xdr:ext cx="1013459" cy="390860"/>
    <xdr:sp macro="" textlink="">
      <xdr:nvSpPr>
        <xdr:cNvPr id="6" name="Strzałka w górę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 bwMode="auto">
        <a:xfrm>
          <a:off x="5424937" y="909224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1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1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0000000-0008-0000-1C00-000003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0000000-0008-0000-1C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00000000-0008-0000-1C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0000000-0008-0000-1C00-00000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11</xdr:row>
      <xdr:rowOff>76201</xdr:rowOff>
    </xdr:from>
    <xdr:to>
      <xdr:col>7</xdr:col>
      <xdr:colOff>800101</xdr:colOff>
      <xdr:row>30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47624</xdr:colOff>
      <xdr:row>32</xdr:row>
      <xdr:rowOff>95250</xdr:rowOff>
    </xdr:from>
    <xdr:to>
      <xdr:col>7</xdr:col>
      <xdr:colOff>781050</xdr:colOff>
      <xdr:row>52</xdr:row>
      <xdr:rowOff>95250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619125</xdr:colOff>
      <xdr:row>53</xdr:row>
      <xdr:rowOff>171450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 bwMode="auto">
        <a:xfrm>
          <a:off x="5019675" y="93154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228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331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55</xdr:row>
      <xdr:rowOff>161924</xdr:rowOff>
    </xdr:from>
    <xdr:ext cx="1013459" cy="504825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8837762" y="11911101"/>
          <a:ext cx="1013459" cy="5048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1D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8" name="Tekst 2">
          <a:extLst>
            <a:ext uri="{FF2B5EF4-FFF2-40B4-BE49-F238E27FC236}">
              <a16:creationId xmlns:a16="http://schemas.microsoft.com/office/drawing/2014/main" id="{00000000-0008-0000-1D00-000002380000}"/>
            </a:ext>
          </a:extLst>
        </xdr:cNvPr>
        <xdr:cNvSpPr txBox="1">
          <a:spLocks noChangeArrowheads="1"/>
        </xdr:cNvSpPr>
      </xdr:nvSpPr>
      <xdr:spPr bwMode="auto">
        <a:xfrm>
          <a:off x="314325" y="0"/>
          <a:ext cx="5534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Pozostałe wypadki nadzwyczajne zaistniałe w 1997 roku</a:t>
          </a: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9" name="Tekst 3">
          <a:extLst>
            <a:ext uri="{FF2B5EF4-FFF2-40B4-BE49-F238E27FC236}">
              <a16:creationId xmlns:a16="http://schemas.microsoft.com/office/drawing/2014/main" id="{00000000-0008-0000-1D00-000003380000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5543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Osadzeni,  którzy dokonali ucieczki,  ujęci i nieujęci w okresie od 01.01.97 r. do 30.04.97 r.</a:t>
          </a:r>
        </a:p>
      </xdr:txBody>
    </xdr:sp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0" name="Chart 4">
          <a:extLst>
            <a:ext uri="{FF2B5EF4-FFF2-40B4-BE49-F238E27FC236}">
              <a16:creationId xmlns:a16="http://schemas.microsoft.com/office/drawing/2014/main" id="{00000000-0008-0000-1D00-00000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id="{00000000-0008-0000-1D00-00000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2" name="Chart 6">
          <a:extLst>
            <a:ext uri="{FF2B5EF4-FFF2-40B4-BE49-F238E27FC236}">
              <a16:creationId xmlns:a16="http://schemas.microsoft.com/office/drawing/2014/main" id="{00000000-0008-0000-1D00-000006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3" name="Chart 7">
          <a:extLst>
            <a:ext uri="{FF2B5EF4-FFF2-40B4-BE49-F238E27FC236}">
              <a16:creationId xmlns:a16="http://schemas.microsoft.com/office/drawing/2014/main" id="{00000000-0008-0000-1D00-00000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4" name="Chart 8">
          <a:extLst>
            <a:ext uri="{FF2B5EF4-FFF2-40B4-BE49-F238E27FC236}">
              <a16:creationId xmlns:a16="http://schemas.microsoft.com/office/drawing/2014/main" id="{00000000-0008-0000-1D00-000008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5" name="Chart 9">
          <a:extLst>
            <a:ext uri="{FF2B5EF4-FFF2-40B4-BE49-F238E27FC236}">
              <a16:creationId xmlns:a16="http://schemas.microsoft.com/office/drawing/2014/main" id="{00000000-0008-0000-1D00-000009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6" name="Chart 10">
          <a:extLst>
            <a:ext uri="{FF2B5EF4-FFF2-40B4-BE49-F238E27FC236}">
              <a16:creationId xmlns:a16="http://schemas.microsoft.com/office/drawing/2014/main" id="{00000000-0008-0000-1D00-00000A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7" name="Chart 11">
          <a:extLst>
            <a:ext uri="{FF2B5EF4-FFF2-40B4-BE49-F238E27FC236}">
              <a16:creationId xmlns:a16="http://schemas.microsoft.com/office/drawing/2014/main" id="{00000000-0008-0000-1D00-00000B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8" name="Chart 12">
          <a:extLst>
            <a:ext uri="{FF2B5EF4-FFF2-40B4-BE49-F238E27FC236}">
              <a16:creationId xmlns:a16="http://schemas.microsoft.com/office/drawing/2014/main" id="{00000000-0008-0000-1D00-00000C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9" name="Chart 13">
          <a:extLst>
            <a:ext uri="{FF2B5EF4-FFF2-40B4-BE49-F238E27FC236}">
              <a16:creationId xmlns:a16="http://schemas.microsoft.com/office/drawing/2014/main" id="{00000000-0008-0000-1D00-00000D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2" name="Chart 16">
          <a:extLst>
            <a:ext uri="{FF2B5EF4-FFF2-40B4-BE49-F238E27FC236}">
              <a16:creationId xmlns:a16="http://schemas.microsoft.com/office/drawing/2014/main" id="{00000000-0008-0000-1D00-000010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3" name="Chart 17">
          <a:extLst>
            <a:ext uri="{FF2B5EF4-FFF2-40B4-BE49-F238E27FC236}">
              <a16:creationId xmlns:a16="http://schemas.microsoft.com/office/drawing/2014/main" id="{00000000-0008-0000-1D00-00001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4" name="Chart 18">
          <a:extLst>
            <a:ext uri="{FF2B5EF4-FFF2-40B4-BE49-F238E27FC236}">
              <a16:creationId xmlns:a16="http://schemas.microsoft.com/office/drawing/2014/main" id="{00000000-0008-0000-1D00-00001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5" name="Chart 19">
          <a:extLst>
            <a:ext uri="{FF2B5EF4-FFF2-40B4-BE49-F238E27FC236}">
              <a16:creationId xmlns:a16="http://schemas.microsoft.com/office/drawing/2014/main" id="{00000000-0008-0000-1D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6" name="Chart 20">
          <a:extLst>
            <a:ext uri="{FF2B5EF4-FFF2-40B4-BE49-F238E27FC236}">
              <a16:creationId xmlns:a16="http://schemas.microsoft.com/office/drawing/2014/main" id="{00000000-0008-0000-1D00-00001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8</xdr:col>
      <xdr:colOff>600076</xdr:colOff>
      <xdr:row>61</xdr:row>
      <xdr:rowOff>104775</xdr:rowOff>
    </xdr:from>
    <xdr:ext cx="781049" cy="371475"/>
    <xdr:sp macro="" textlink="">
      <xdr:nvSpPr>
        <xdr:cNvPr id="20" name="Strzałka w górę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 bwMode="auto">
        <a:xfrm>
          <a:off x="6105526" y="11001375"/>
          <a:ext cx="781049" cy="371475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0.21479</cdr:x>
      <cdr:y>0.7792</cdr:y>
    </cdr:from>
    <cdr:to>
      <cdr:x>0.59761</cdr:x>
      <cdr:y>1</cdr:y>
    </cdr:to>
    <cdr:sp macro="" textlink="">
      <cdr:nvSpPr>
        <cdr:cNvPr id="153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949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63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74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84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945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048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150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25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35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57</xdr:row>
      <xdr:rowOff>76200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8582025" y="109251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457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560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2969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072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174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379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481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41</xdr:row>
      <xdr:rowOff>76200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 bwMode="auto">
        <a:xfrm>
          <a:off x="5934075" y="97345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1F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1F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id="{00000000-0008-0000-1F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id="{00000000-0008-0000-1F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id="{00000000-0008-0000-1F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4" name="Chart 6">
          <a:extLst>
            <a:ext uri="{FF2B5EF4-FFF2-40B4-BE49-F238E27FC236}">
              <a16:creationId xmlns:a16="http://schemas.microsoft.com/office/drawing/2014/main" id="{00000000-0008-0000-1F00-000006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5" name="Chart 7">
          <a:extLst>
            <a:ext uri="{FF2B5EF4-FFF2-40B4-BE49-F238E27FC236}">
              <a16:creationId xmlns:a16="http://schemas.microsoft.com/office/drawing/2014/main" id="{00000000-0008-0000-1F00-000007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6" name="Chart 8">
          <a:extLst>
            <a:ext uri="{FF2B5EF4-FFF2-40B4-BE49-F238E27FC236}">
              <a16:creationId xmlns:a16="http://schemas.microsoft.com/office/drawing/2014/main" id="{00000000-0008-0000-1F00-000008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8</xdr:col>
      <xdr:colOff>0</xdr:colOff>
      <xdr:row>34</xdr:row>
      <xdr:rowOff>142875</xdr:rowOff>
    </xdr:from>
    <xdr:ext cx="184731" cy="264560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7543800" y="721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6</xdr:col>
      <xdr:colOff>219075</xdr:colOff>
      <xdr:row>59</xdr:row>
      <xdr:rowOff>76200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 bwMode="auto">
        <a:xfrm>
          <a:off x="5086350" y="109156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7</xdr:col>
      <xdr:colOff>676909</xdr:colOff>
      <xdr:row>55</xdr:row>
      <xdr:rowOff>155627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437FA649-D658-435A-A64B-E4F935F6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09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68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8286750" y="124682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19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30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40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81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91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0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2" name="Chart 2">
          <a:extLst>
            <a:ext uri="{FF2B5EF4-FFF2-40B4-BE49-F238E27FC236}">
              <a16:creationId xmlns:a16="http://schemas.microsoft.com/office/drawing/2014/main" id="{00000000-0008-0000-2000-00000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104775</xdr:colOff>
      <xdr:row>44</xdr:row>
      <xdr:rowOff>104775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 bwMode="auto">
        <a:xfrm>
          <a:off x="5591175" y="9820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420718</xdr:colOff>
      <xdr:row>81</xdr:row>
      <xdr:rowOff>0</xdr:rowOff>
    </xdr:from>
    <xdr:ext cx="885825" cy="34290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6088273" y="13843961"/>
          <a:ext cx="885825" cy="342900"/>
        </a:xfrm>
        <a:prstGeom prst="upArrow">
          <a:avLst>
            <a:gd name="adj1" fmla="val 50000"/>
            <a:gd name="adj2" fmla="val 45455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274966</xdr:colOff>
      <xdr:row>64</xdr:row>
      <xdr:rowOff>63443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 bwMode="auto">
        <a:xfrm>
          <a:off x="5942521" y="1123465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34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 bwMode="auto">
        <a:xfrm>
          <a:off x="5486400" y="6810375"/>
          <a:ext cx="1013459" cy="390860"/>
        </a:xfrm>
        <a:prstGeom prst="upArrow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6</xdr:col>
      <xdr:colOff>581025</xdr:colOff>
      <xdr:row>28</xdr:row>
      <xdr:rowOff>38100</xdr:rowOff>
    </xdr:from>
    <xdr:to>
      <xdr:col>10</xdr:col>
      <xdr:colOff>270428</xdr:colOff>
      <xdr:row>32</xdr:row>
      <xdr:rowOff>62739</xdr:rowOff>
    </xdr:to>
    <xdr:pic>
      <xdr:nvPicPr>
        <xdr:cNvPr id="4" name="Obraz 3" descr="podpis.png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38625" y="5676900"/>
          <a:ext cx="2127803" cy="796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564311</xdr:colOff>
      <xdr:row>57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9138968" y="9954344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771525</xdr:colOff>
      <xdr:row>65</xdr:row>
      <xdr:rowOff>123825</xdr:rowOff>
    </xdr:from>
    <xdr:ext cx="790575" cy="447674"/>
    <xdr:sp macro="" textlink="">
      <xdr:nvSpPr>
        <xdr:cNvPr id="5" name="Strzałka w górę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6991350" y="12268200"/>
          <a:ext cx="790575" cy="447674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1</xdr:col>
      <xdr:colOff>1</xdr:colOff>
      <xdr:row>25</xdr:row>
      <xdr:rowOff>0</xdr:rowOff>
    </xdr:from>
    <xdr:to>
      <xdr:col>9</xdr:col>
      <xdr:colOff>584680</xdr:colOff>
      <xdr:row>65</xdr:row>
      <xdr:rowOff>50322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D452024-A492-4AB3-BFCA-B3805BD1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33" y="5262113"/>
          <a:ext cx="7620000" cy="7239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1288571</xdr:colOff>
      <xdr:row>49</xdr:row>
      <xdr:rowOff>83388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5265348" y="849414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1196016</xdr:colOff>
      <xdr:row>50</xdr:row>
      <xdr:rowOff>98844</xdr:rowOff>
    </xdr:from>
    <xdr:ext cx="1013459" cy="390860"/>
    <xdr:sp macro="" textlink="">
      <xdr:nvSpPr>
        <xdr:cNvPr id="3" name="Strzałka w górę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5172793" y="893229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1095mmil/Documents/Statystyka/MIESI&#260;C-informacje/informacja/Now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1095mmil\Desktop\2022.07.31\A_Inne\BO-%2007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tuł"/>
      <sheetName val="spis"/>
      <sheetName val="Arkusz1"/>
      <sheetName val="Arkusz2"/>
      <sheetName val="Arkusz3-11"/>
      <sheetName val="Arkusz12"/>
      <sheetName val="Arkusz13-16"/>
      <sheetName val="Arkusz 17"/>
      <sheetName val="Arkusz 18"/>
      <sheetName val="Arkusz 19"/>
      <sheetName val="Arkusz 20"/>
      <sheetName val="Arkusz 21"/>
      <sheetName val="Arkusz22"/>
      <sheetName val="Arkusz23"/>
      <sheetName val="Arkusz24"/>
      <sheetName val="Arkusz3"/>
      <sheetName val="Arkusz25"/>
      <sheetName val="Arkusz26"/>
      <sheetName val="Arkusz27"/>
      <sheetName val="Arkusz28"/>
      <sheetName val="Arkusz29"/>
      <sheetName val="Arkusz30"/>
      <sheetName val="Arkusz31"/>
      <sheetName val="Arkusz32"/>
      <sheetName val="Arkusz4"/>
    </sheetNames>
    <sheetDataSet>
      <sheetData sheetId="0" refreshError="1"/>
      <sheetData sheetId="1" refreshError="1"/>
      <sheetData sheetId="2">
        <row r="56">
          <cell r="A56" t="str">
            <v>TA</v>
          </cell>
          <cell r="B56">
            <v>8364</v>
          </cell>
          <cell r="C56" t="str">
            <v>TA</v>
          </cell>
          <cell r="D56">
            <v>497</v>
          </cell>
        </row>
        <row r="57">
          <cell r="A57" t="str">
            <v>SK</v>
          </cell>
          <cell r="B57">
            <v>63456</v>
          </cell>
          <cell r="C57" t="str">
            <v>SK</v>
          </cell>
          <cell r="D57">
            <v>2912</v>
          </cell>
        </row>
        <row r="58">
          <cell r="A58" t="str">
            <v>UK</v>
          </cell>
          <cell r="B58">
            <v>722</v>
          </cell>
          <cell r="C58" t="str">
            <v>UK</v>
          </cell>
          <cell r="D58">
            <v>52</v>
          </cell>
        </row>
      </sheetData>
      <sheetData sheetId="3">
        <row r="54">
          <cell r="C54" t="str">
            <v>Ewidencyjna liczba osadzonych</v>
          </cell>
        </row>
        <row r="55">
          <cell r="B55">
            <v>7</v>
          </cell>
          <cell r="C55">
            <v>71960</v>
          </cell>
        </row>
        <row r="56">
          <cell r="B56">
            <v>8</v>
          </cell>
          <cell r="C56">
            <v>71907</v>
          </cell>
        </row>
        <row r="57">
          <cell r="B57">
            <v>9</v>
          </cell>
          <cell r="C57">
            <v>71291</v>
          </cell>
        </row>
        <row r="58">
          <cell r="B58">
            <v>10</v>
          </cell>
          <cell r="C58">
            <v>71391</v>
          </cell>
        </row>
        <row r="59">
          <cell r="B59">
            <v>11</v>
          </cell>
          <cell r="C59">
            <v>71546</v>
          </cell>
        </row>
        <row r="60">
          <cell r="B60">
            <v>12</v>
          </cell>
          <cell r="C60">
            <v>71874</v>
          </cell>
        </row>
        <row r="61">
          <cell r="B61">
            <v>1</v>
          </cell>
          <cell r="C61">
            <v>72338</v>
          </cell>
        </row>
        <row r="62">
          <cell r="B62">
            <v>2</v>
          </cell>
          <cell r="C62">
            <v>72338</v>
          </cell>
        </row>
        <row r="63">
          <cell r="B63">
            <v>3</v>
          </cell>
          <cell r="C63">
            <v>73138</v>
          </cell>
        </row>
        <row r="64">
          <cell r="B64">
            <v>4</v>
          </cell>
          <cell r="C64">
            <v>73243</v>
          </cell>
        </row>
        <row r="65">
          <cell r="B65">
            <v>5</v>
          </cell>
          <cell r="C65">
            <v>73387</v>
          </cell>
        </row>
        <row r="66">
          <cell r="B66">
            <v>6</v>
          </cell>
          <cell r="C66">
            <v>72892</v>
          </cell>
        </row>
        <row r="67">
          <cell r="B67">
            <v>7</v>
          </cell>
          <cell r="C67">
            <v>72542</v>
          </cell>
        </row>
      </sheetData>
      <sheetData sheetId="4"/>
      <sheetData sheetId="5" refreshError="1"/>
      <sheetData sheetId="6"/>
      <sheetData sheetId="7">
        <row r="48">
          <cell r="C48" t="str">
            <v>Przybyli</v>
          </cell>
          <cell r="D48" t="str">
            <v>Ubyli</v>
          </cell>
        </row>
        <row r="49">
          <cell r="B49">
            <v>7</v>
          </cell>
          <cell r="C49">
            <v>7317</v>
          </cell>
          <cell r="D49">
            <v>6987</v>
          </cell>
        </row>
        <row r="50">
          <cell r="B50">
            <v>8</v>
          </cell>
          <cell r="C50">
            <v>6654</v>
          </cell>
          <cell r="D50">
            <v>6703</v>
          </cell>
        </row>
        <row r="51">
          <cell r="B51">
            <v>9</v>
          </cell>
          <cell r="C51">
            <v>6311</v>
          </cell>
          <cell r="D51">
            <v>6925</v>
          </cell>
        </row>
        <row r="52">
          <cell r="B52">
            <v>10</v>
          </cell>
          <cell r="C52">
            <v>7180</v>
          </cell>
          <cell r="D52">
            <v>7078</v>
          </cell>
        </row>
        <row r="53">
          <cell r="B53">
            <v>11</v>
          </cell>
          <cell r="C53">
            <v>6774</v>
          </cell>
          <cell r="D53">
            <v>6612</v>
          </cell>
        </row>
        <row r="54">
          <cell r="B54">
            <v>12</v>
          </cell>
          <cell r="C54">
            <v>7642</v>
          </cell>
          <cell r="D54">
            <v>7311</v>
          </cell>
        </row>
        <row r="55">
          <cell r="B55">
            <v>1</v>
          </cell>
          <cell r="C55">
            <v>7149</v>
          </cell>
          <cell r="D55">
            <v>6682</v>
          </cell>
        </row>
        <row r="56">
          <cell r="B56">
            <v>2</v>
          </cell>
          <cell r="C56">
            <v>7135</v>
          </cell>
          <cell r="D56">
            <v>6616</v>
          </cell>
        </row>
        <row r="57">
          <cell r="B57">
            <v>3</v>
          </cell>
          <cell r="C57">
            <v>7812</v>
          </cell>
          <cell r="D57">
            <v>7521</v>
          </cell>
        </row>
        <row r="58">
          <cell r="B58">
            <v>4</v>
          </cell>
          <cell r="C58">
            <v>7187</v>
          </cell>
          <cell r="D58">
            <v>7071</v>
          </cell>
        </row>
        <row r="59">
          <cell r="B59">
            <v>5</v>
          </cell>
          <cell r="C59">
            <v>7299</v>
          </cell>
          <cell r="D59">
            <v>7153</v>
          </cell>
        </row>
        <row r="60">
          <cell r="B60">
            <v>6</v>
          </cell>
          <cell r="C60">
            <v>6927</v>
          </cell>
          <cell r="D60">
            <v>7411</v>
          </cell>
        </row>
        <row r="61">
          <cell r="B61">
            <v>7</v>
          </cell>
          <cell r="C61">
            <v>6748</v>
          </cell>
          <cell r="D61">
            <v>7106</v>
          </cell>
        </row>
      </sheetData>
      <sheetData sheetId="8">
        <row r="49">
          <cell r="A49">
            <v>7</v>
          </cell>
          <cell r="B49">
            <v>8531</v>
          </cell>
        </row>
        <row r="50">
          <cell r="A50">
            <v>8</v>
          </cell>
          <cell r="B50">
            <v>8280</v>
          </cell>
        </row>
        <row r="51">
          <cell r="A51">
            <v>9</v>
          </cell>
          <cell r="B51">
            <v>8235</v>
          </cell>
        </row>
        <row r="52">
          <cell r="A52">
            <v>10</v>
          </cell>
          <cell r="B52">
            <v>7981</v>
          </cell>
        </row>
        <row r="53">
          <cell r="A53">
            <v>11</v>
          </cell>
          <cell r="B53">
            <v>8330</v>
          </cell>
        </row>
        <row r="54">
          <cell r="A54">
            <v>12</v>
          </cell>
          <cell r="B54">
            <v>8427</v>
          </cell>
        </row>
        <row r="55">
          <cell r="A55">
            <v>1</v>
          </cell>
          <cell r="B55">
            <v>8169</v>
          </cell>
        </row>
        <row r="56">
          <cell r="A56">
            <v>2</v>
          </cell>
          <cell r="B56">
            <v>8327</v>
          </cell>
        </row>
        <row r="57">
          <cell r="A57">
            <v>3</v>
          </cell>
          <cell r="B57">
            <v>9348</v>
          </cell>
        </row>
        <row r="58">
          <cell r="A58">
            <v>4</v>
          </cell>
          <cell r="B58">
            <v>7604</v>
          </cell>
        </row>
        <row r="59">
          <cell r="A59">
            <v>5</v>
          </cell>
          <cell r="B59">
            <v>8613</v>
          </cell>
        </row>
        <row r="60">
          <cell r="A60">
            <v>6</v>
          </cell>
          <cell r="B60">
            <v>8382</v>
          </cell>
        </row>
        <row r="61">
          <cell r="A61">
            <v>7</v>
          </cell>
          <cell r="B61">
            <v>7675</v>
          </cell>
        </row>
      </sheetData>
      <sheetData sheetId="9">
        <row r="7">
          <cell r="L7" t="str">
            <v>mężczyźni młodociani</v>
          </cell>
          <cell r="M7">
            <v>977</v>
          </cell>
        </row>
        <row r="8">
          <cell r="L8" t="str">
            <v>mężczyźni dorośli</v>
          </cell>
          <cell r="M8">
            <v>68104</v>
          </cell>
        </row>
        <row r="9">
          <cell r="L9" t="str">
            <v>kobiety młodociane</v>
          </cell>
          <cell r="M9">
            <v>45</v>
          </cell>
        </row>
        <row r="10">
          <cell r="L10" t="str">
            <v>kobiety dorosłe</v>
          </cell>
          <cell r="M10">
            <v>3416</v>
          </cell>
        </row>
      </sheetData>
      <sheetData sheetId="10">
        <row r="36">
          <cell r="I36" t="str">
            <v>zwykły</v>
          </cell>
          <cell r="J36">
            <v>30581</v>
          </cell>
        </row>
        <row r="37">
          <cell r="I37" t="str">
            <v>programowany</v>
          </cell>
          <cell r="J37">
            <v>27338</v>
          </cell>
        </row>
        <row r="38">
          <cell r="I38" t="str">
            <v>terapeutyczny</v>
          </cell>
          <cell r="J38">
            <v>5019</v>
          </cell>
        </row>
        <row r="39">
          <cell r="I39" t="str">
            <v>inni</v>
          </cell>
          <cell r="J39">
            <v>1240</v>
          </cell>
        </row>
      </sheetData>
      <sheetData sheetId="11" refreshError="1"/>
      <sheetData sheetId="12">
        <row r="27">
          <cell r="J27" t="str">
            <v>M</v>
          </cell>
          <cell r="K27">
            <v>586</v>
          </cell>
        </row>
        <row r="28">
          <cell r="J28" t="str">
            <v>P</v>
          </cell>
          <cell r="K28">
            <v>24346</v>
          </cell>
        </row>
        <row r="29">
          <cell r="J29" t="str">
            <v>R</v>
          </cell>
          <cell r="K29">
            <v>38006</v>
          </cell>
        </row>
        <row r="30">
          <cell r="J30" t="str">
            <v>Inni*</v>
          </cell>
          <cell r="K30">
            <v>1240</v>
          </cell>
        </row>
      </sheetData>
      <sheetData sheetId="13">
        <row r="4">
          <cell r="M4" t="str">
            <v>zwolnieni na skutek ukończenia kary</v>
          </cell>
          <cell r="N4" t="str">
            <v>zwolnieni warunkowo</v>
          </cell>
        </row>
        <row r="5">
          <cell r="L5">
            <v>7</v>
          </cell>
          <cell r="M5">
            <v>3252</v>
          </cell>
          <cell r="N5">
            <v>334</v>
          </cell>
        </row>
        <row r="6">
          <cell r="L6">
            <v>8</v>
          </cell>
          <cell r="M6">
            <v>3296</v>
          </cell>
          <cell r="N6">
            <v>332</v>
          </cell>
        </row>
        <row r="7">
          <cell r="L7">
            <v>9</v>
          </cell>
          <cell r="M7">
            <v>3198</v>
          </cell>
          <cell r="N7">
            <v>438</v>
          </cell>
        </row>
        <row r="8">
          <cell r="L8">
            <v>10</v>
          </cell>
          <cell r="M8">
            <v>3363</v>
          </cell>
          <cell r="N8">
            <v>391</v>
          </cell>
        </row>
        <row r="9">
          <cell r="L9">
            <v>11</v>
          </cell>
          <cell r="M9">
            <v>3132</v>
          </cell>
          <cell r="N9">
            <v>412</v>
          </cell>
        </row>
        <row r="10">
          <cell r="L10">
            <v>12</v>
          </cell>
          <cell r="M10">
            <v>3254</v>
          </cell>
          <cell r="N10">
            <v>465</v>
          </cell>
        </row>
        <row r="11">
          <cell r="L11">
            <v>1</v>
          </cell>
          <cell r="M11">
            <v>3370</v>
          </cell>
          <cell r="N11">
            <v>351</v>
          </cell>
        </row>
        <row r="12">
          <cell r="L12">
            <v>2</v>
          </cell>
          <cell r="M12">
            <v>3021</v>
          </cell>
          <cell r="N12">
            <v>357</v>
          </cell>
        </row>
        <row r="13">
          <cell r="L13">
            <v>3</v>
          </cell>
          <cell r="M13">
            <v>3441</v>
          </cell>
          <cell r="N13">
            <v>447</v>
          </cell>
        </row>
        <row r="14">
          <cell r="L14">
            <v>4</v>
          </cell>
          <cell r="M14">
            <v>3350</v>
          </cell>
          <cell r="N14">
            <v>394</v>
          </cell>
        </row>
        <row r="15">
          <cell r="L15">
            <v>5</v>
          </cell>
          <cell r="M15">
            <v>3462</v>
          </cell>
          <cell r="N15">
            <v>415</v>
          </cell>
        </row>
        <row r="16">
          <cell r="L16">
            <v>6</v>
          </cell>
          <cell r="M16">
            <v>3458</v>
          </cell>
          <cell r="N16">
            <v>449</v>
          </cell>
        </row>
        <row r="17">
          <cell r="L17">
            <v>7</v>
          </cell>
          <cell r="M17">
            <v>3518</v>
          </cell>
          <cell r="N17">
            <v>382</v>
          </cell>
        </row>
      </sheetData>
      <sheetData sheetId="14">
        <row r="7">
          <cell r="A7" t="str">
            <v>Bydgoszcz</v>
          </cell>
          <cell r="C7">
            <v>42</v>
          </cell>
        </row>
        <row r="8">
          <cell r="A8" t="str">
            <v>Katowice</v>
          </cell>
          <cell r="C8">
            <v>70</v>
          </cell>
        </row>
        <row r="9">
          <cell r="A9" t="str">
            <v>Koszalin</v>
          </cell>
          <cell r="C9">
            <v>40</v>
          </cell>
        </row>
        <row r="10">
          <cell r="A10" t="str">
            <v>Kraków</v>
          </cell>
          <cell r="C10">
            <v>35</v>
          </cell>
        </row>
        <row r="11">
          <cell r="A11" t="str">
            <v>Lublin</v>
          </cell>
          <cell r="C11">
            <v>31</v>
          </cell>
        </row>
        <row r="12">
          <cell r="A12" t="str">
            <v>Łódź</v>
          </cell>
          <cell r="C12">
            <v>32</v>
          </cell>
        </row>
        <row r="13">
          <cell r="A13" t="str">
            <v>Olsztyn</v>
          </cell>
          <cell r="C13">
            <v>53</v>
          </cell>
        </row>
        <row r="14">
          <cell r="A14" t="str">
            <v>Opole</v>
          </cell>
          <cell r="C14">
            <v>100</v>
          </cell>
        </row>
        <row r="15">
          <cell r="A15" t="str">
            <v>Poznań</v>
          </cell>
          <cell r="C15">
            <v>47</v>
          </cell>
        </row>
        <row r="16">
          <cell r="A16" t="str">
            <v>Rzeszów</v>
          </cell>
          <cell r="C16">
            <v>25</v>
          </cell>
        </row>
        <row r="17">
          <cell r="A17" t="str">
            <v>Warszawa</v>
          </cell>
          <cell r="C17">
            <v>39</v>
          </cell>
        </row>
        <row r="70">
          <cell r="A70" t="str">
            <v>lipiec</v>
          </cell>
          <cell r="B70">
            <v>539</v>
          </cell>
        </row>
        <row r="71">
          <cell r="A71" t="str">
            <v>sierpień</v>
          </cell>
          <cell r="B71">
            <v>401</v>
          </cell>
        </row>
        <row r="72">
          <cell r="A72" t="str">
            <v>wrzesień</v>
          </cell>
          <cell r="B72">
            <v>603</v>
          </cell>
        </row>
        <row r="73">
          <cell r="A73" t="str">
            <v>październik</v>
          </cell>
          <cell r="B73">
            <v>520</v>
          </cell>
        </row>
        <row r="74">
          <cell r="A74" t="str">
            <v>listopad</v>
          </cell>
          <cell r="B74">
            <v>505</v>
          </cell>
        </row>
        <row r="75">
          <cell r="A75" t="str">
            <v>grudzień</v>
          </cell>
          <cell r="B75">
            <v>501</v>
          </cell>
        </row>
        <row r="76">
          <cell r="A76" t="str">
            <v>styczeń</v>
          </cell>
          <cell r="B76">
            <v>431</v>
          </cell>
        </row>
        <row r="77">
          <cell r="A77" t="str">
            <v>luty</v>
          </cell>
          <cell r="B77">
            <v>488</v>
          </cell>
        </row>
        <row r="78">
          <cell r="A78" t="str">
            <v>marzec</v>
          </cell>
          <cell r="B78">
            <v>579</v>
          </cell>
        </row>
        <row r="79">
          <cell r="A79" t="str">
            <v>kwiecień</v>
          </cell>
          <cell r="B79">
            <v>486</v>
          </cell>
        </row>
        <row r="80">
          <cell r="A80" t="str">
            <v>maj</v>
          </cell>
          <cell r="B80">
            <v>497</v>
          </cell>
        </row>
        <row r="81">
          <cell r="A81" t="str">
            <v>czerwiec</v>
          </cell>
          <cell r="B81">
            <v>601</v>
          </cell>
        </row>
        <row r="82">
          <cell r="A82" t="str">
            <v>lipiec</v>
          </cell>
          <cell r="B82">
            <v>514</v>
          </cell>
        </row>
      </sheetData>
      <sheetData sheetId="15">
        <row r="7">
          <cell r="A7" t="str">
            <v>Białystok</v>
          </cell>
          <cell r="C7">
            <v>601</v>
          </cell>
        </row>
        <row r="8">
          <cell r="A8" t="str">
            <v>Gdańsk</v>
          </cell>
          <cell r="C8">
            <v>773</v>
          </cell>
        </row>
        <row r="9">
          <cell r="A9" t="str">
            <v>Katowice</v>
          </cell>
          <cell r="C9">
            <v>950</v>
          </cell>
        </row>
        <row r="10">
          <cell r="A10" t="str">
            <v>Kraków</v>
          </cell>
          <cell r="C10">
            <v>439</v>
          </cell>
        </row>
        <row r="11">
          <cell r="A11" t="str">
            <v>Lublin</v>
          </cell>
          <cell r="C11">
            <v>785</v>
          </cell>
        </row>
        <row r="12">
          <cell r="A12" t="str">
            <v>Łódź</v>
          </cell>
          <cell r="C12">
            <v>654</v>
          </cell>
        </row>
        <row r="13">
          <cell r="A13" t="str">
            <v>Poznań</v>
          </cell>
          <cell r="C13">
            <v>761</v>
          </cell>
        </row>
        <row r="14">
          <cell r="A14" t="str">
            <v>Rzeszów</v>
          </cell>
          <cell r="C14">
            <v>265</v>
          </cell>
        </row>
        <row r="15">
          <cell r="A15" t="str">
            <v>Szczecin</v>
          </cell>
          <cell r="C15">
            <v>400</v>
          </cell>
        </row>
        <row r="16">
          <cell r="A16" t="str">
            <v>Warszawa</v>
          </cell>
          <cell r="C16">
            <v>420</v>
          </cell>
        </row>
        <row r="17">
          <cell r="A17" t="str">
            <v>Wrocław</v>
          </cell>
          <cell r="C17">
            <v>1221</v>
          </cell>
        </row>
      </sheetData>
      <sheetData sheetId="16" refreshError="1"/>
      <sheetData sheetId="17">
        <row r="62">
          <cell r="B62">
            <v>7</v>
          </cell>
          <cell r="C62">
            <v>1416</v>
          </cell>
        </row>
        <row r="63">
          <cell r="B63">
            <v>8</v>
          </cell>
          <cell r="C63">
            <v>1459</v>
          </cell>
        </row>
        <row r="64">
          <cell r="B64">
            <v>9</v>
          </cell>
          <cell r="C64">
            <v>1466</v>
          </cell>
        </row>
        <row r="65">
          <cell r="B65">
            <v>10</v>
          </cell>
          <cell r="C65">
            <v>1578</v>
          </cell>
        </row>
        <row r="66">
          <cell r="B66">
            <v>11</v>
          </cell>
          <cell r="C66">
            <v>1657</v>
          </cell>
        </row>
        <row r="67">
          <cell r="B67">
            <v>12</v>
          </cell>
          <cell r="C67">
            <v>1741</v>
          </cell>
        </row>
        <row r="68">
          <cell r="B68">
            <v>1</v>
          </cell>
          <cell r="C68">
            <v>1767</v>
          </cell>
        </row>
        <row r="69">
          <cell r="B69">
            <v>2</v>
          </cell>
          <cell r="C69">
            <v>1754</v>
          </cell>
        </row>
        <row r="70">
          <cell r="B70">
            <v>3</v>
          </cell>
          <cell r="C70">
            <v>1724</v>
          </cell>
        </row>
        <row r="71">
          <cell r="B71">
            <v>4</v>
          </cell>
          <cell r="C71">
            <v>1744</v>
          </cell>
        </row>
        <row r="72">
          <cell r="B72">
            <v>5</v>
          </cell>
          <cell r="C72">
            <v>1766</v>
          </cell>
        </row>
        <row r="73">
          <cell r="B73">
            <v>6</v>
          </cell>
          <cell r="C73">
            <v>1762</v>
          </cell>
        </row>
        <row r="74">
          <cell r="B74">
            <v>7</v>
          </cell>
          <cell r="C74">
            <v>1787</v>
          </cell>
        </row>
      </sheetData>
      <sheetData sheetId="18" refreshError="1"/>
      <sheetData sheetId="19" refreshError="1"/>
      <sheetData sheetId="20" refreshError="1"/>
      <sheetData sheetId="21">
        <row r="51">
          <cell r="B51">
            <v>2</v>
          </cell>
          <cell r="C51">
            <v>11668</v>
          </cell>
        </row>
        <row r="52">
          <cell r="B52">
            <v>3</v>
          </cell>
          <cell r="C52">
            <v>12360</v>
          </cell>
        </row>
        <row r="53">
          <cell r="B53">
            <v>4</v>
          </cell>
          <cell r="C53">
            <v>12803</v>
          </cell>
        </row>
        <row r="54">
          <cell r="B54">
            <v>5</v>
          </cell>
          <cell r="C54">
            <v>13708</v>
          </cell>
        </row>
        <row r="55">
          <cell r="B55">
            <v>6</v>
          </cell>
          <cell r="C55">
            <v>14619</v>
          </cell>
        </row>
        <row r="56">
          <cell r="B56">
            <v>7</v>
          </cell>
          <cell r="C56">
            <v>15356</v>
          </cell>
        </row>
        <row r="57">
          <cell r="B57">
            <v>8</v>
          </cell>
          <cell r="C57">
            <v>16400</v>
          </cell>
        </row>
        <row r="58">
          <cell r="B58">
            <v>9</v>
          </cell>
          <cell r="C58">
            <v>17039</v>
          </cell>
        </row>
        <row r="59">
          <cell r="B59">
            <v>10</v>
          </cell>
          <cell r="C59">
            <v>17856</v>
          </cell>
        </row>
        <row r="60">
          <cell r="B60">
            <v>11</v>
          </cell>
          <cell r="C60">
            <v>17868</v>
          </cell>
        </row>
        <row r="61">
          <cell r="B61">
            <v>12</v>
          </cell>
          <cell r="C61">
            <v>18202</v>
          </cell>
        </row>
        <row r="62">
          <cell r="B62">
            <v>1</v>
          </cell>
          <cell r="C62">
            <v>17481</v>
          </cell>
        </row>
        <row r="63">
          <cell r="B63">
            <v>2</v>
          </cell>
          <cell r="C63">
            <v>17322</v>
          </cell>
        </row>
        <row r="64">
          <cell r="B64">
            <v>3</v>
          </cell>
          <cell r="C64">
            <v>17140</v>
          </cell>
        </row>
        <row r="65">
          <cell r="B65">
            <v>4</v>
          </cell>
          <cell r="C65">
            <v>17029</v>
          </cell>
        </row>
        <row r="66">
          <cell r="B66">
            <v>5</v>
          </cell>
          <cell r="C66">
            <v>17125</v>
          </cell>
        </row>
        <row r="67">
          <cell r="B67">
            <v>6</v>
          </cell>
          <cell r="C67">
            <v>17380</v>
          </cell>
        </row>
        <row r="68">
          <cell r="B68">
            <v>7</v>
          </cell>
          <cell r="C68">
            <v>17370</v>
          </cell>
        </row>
      </sheetData>
      <sheetData sheetId="22">
        <row r="57">
          <cell r="B57">
            <v>2</v>
          </cell>
          <cell r="C57">
            <v>47.2</v>
          </cell>
          <cell r="E57">
            <v>2</v>
          </cell>
          <cell r="F57">
            <v>16.7</v>
          </cell>
        </row>
        <row r="58">
          <cell r="B58">
            <v>3</v>
          </cell>
          <cell r="C58">
            <v>47.2</v>
          </cell>
          <cell r="E58">
            <v>3</v>
          </cell>
          <cell r="F58">
            <v>16.899999999999999</v>
          </cell>
        </row>
        <row r="59">
          <cell r="B59">
            <v>4</v>
          </cell>
          <cell r="C59">
            <v>47.9</v>
          </cell>
          <cell r="E59">
            <v>4</v>
          </cell>
          <cell r="F59">
            <v>16.2</v>
          </cell>
        </row>
        <row r="60">
          <cell r="B60">
            <v>5</v>
          </cell>
          <cell r="C60">
            <v>49.2</v>
          </cell>
          <cell r="E60">
            <v>5</v>
          </cell>
          <cell r="F60">
            <v>15</v>
          </cell>
        </row>
        <row r="61">
          <cell r="B61">
            <v>6</v>
          </cell>
          <cell r="C61">
            <v>50.1</v>
          </cell>
          <cell r="E61">
            <v>6</v>
          </cell>
          <cell r="F61">
            <v>14.1</v>
          </cell>
        </row>
        <row r="62">
          <cell r="B62">
            <v>7</v>
          </cell>
          <cell r="C62">
            <v>50.8</v>
          </cell>
          <cell r="E62">
            <v>7</v>
          </cell>
          <cell r="F62">
            <v>14</v>
          </cell>
        </row>
        <row r="63">
          <cell r="B63">
            <v>8</v>
          </cell>
          <cell r="C63">
            <v>53.5</v>
          </cell>
          <cell r="E63">
            <v>8</v>
          </cell>
          <cell r="F63">
            <v>11.4</v>
          </cell>
        </row>
        <row r="64">
          <cell r="B64">
            <v>9</v>
          </cell>
          <cell r="C64">
            <v>55.5</v>
          </cell>
          <cell r="E64">
            <v>9</v>
          </cell>
          <cell r="F64">
            <v>10.1</v>
          </cell>
        </row>
        <row r="65">
          <cell r="B65">
            <v>10</v>
          </cell>
          <cell r="C65">
            <v>57.2</v>
          </cell>
          <cell r="E65">
            <v>10</v>
          </cell>
          <cell r="F65">
            <v>8.6</v>
          </cell>
        </row>
        <row r="66">
          <cell r="B66">
            <v>11</v>
          </cell>
          <cell r="C66">
            <v>56.9</v>
          </cell>
          <cell r="E66">
            <v>11</v>
          </cell>
          <cell r="F66">
            <v>8.6</v>
          </cell>
        </row>
        <row r="67">
          <cell r="B67">
            <v>12</v>
          </cell>
          <cell r="C67">
            <v>56.9</v>
          </cell>
          <cell r="E67">
            <v>12</v>
          </cell>
          <cell r="F67">
            <v>8.6999999999999993</v>
          </cell>
        </row>
        <row r="68">
          <cell r="B68">
            <v>1</v>
          </cell>
          <cell r="C68">
            <v>55.5</v>
          </cell>
          <cell r="E68">
            <v>1</v>
          </cell>
          <cell r="F68">
            <v>9.8000000000000007</v>
          </cell>
        </row>
        <row r="69">
          <cell r="B69">
            <v>2</v>
          </cell>
          <cell r="C69">
            <v>55.5</v>
          </cell>
          <cell r="E69">
            <v>2</v>
          </cell>
          <cell r="F69">
            <v>8.6999999999999993</v>
          </cell>
        </row>
        <row r="70">
          <cell r="B70">
            <v>3</v>
          </cell>
          <cell r="C70">
            <v>55.1</v>
          </cell>
          <cell r="E70">
            <v>3</v>
          </cell>
          <cell r="F70">
            <v>8.5</v>
          </cell>
        </row>
        <row r="71">
          <cell r="B71">
            <v>4</v>
          </cell>
          <cell r="C71">
            <v>55</v>
          </cell>
          <cell r="E71">
            <v>4</v>
          </cell>
          <cell r="F71">
            <v>8.9</v>
          </cell>
        </row>
        <row r="72">
          <cell r="B72">
            <v>5</v>
          </cell>
          <cell r="C72">
            <v>55.2</v>
          </cell>
          <cell r="E72">
            <v>5</v>
          </cell>
          <cell r="F72">
            <v>7.4</v>
          </cell>
        </row>
        <row r="73">
          <cell r="B73">
            <v>6</v>
          </cell>
          <cell r="C73">
            <v>57.1</v>
          </cell>
          <cell r="E73">
            <v>6</v>
          </cell>
          <cell r="F73">
            <v>6.1</v>
          </cell>
        </row>
        <row r="74">
          <cell r="B74">
            <v>7</v>
          </cell>
          <cell r="C74">
            <v>57.7</v>
          </cell>
          <cell r="E74">
            <v>7</v>
          </cell>
          <cell r="F74">
            <v>5.4</v>
          </cell>
        </row>
      </sheetData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2"/>
      <sheetName val="Str3-4"/>
      <sheetName val="Str5-7"/>
      <sheetName val="Arkusz1"/>
    </sheetNames>
    <sheetDataSet>
      <sheetData sheetId="0"/>
      <sheetData sheetId="1">
        <row r="60">
          <cell r="L60" t="str">
            <v>z terenu</v>
          </cell>
          <cell r="M60" t="str">
            <v>z zatrudnienia</v>
          </cell>
        </row>
        <row r="61">
          <cell r="K61" t="str">
            <v>styczeń</v>
          </cell>
          <cell r="L61">
            <v>0</v>
          </cell>
          <cell r="M61">
            <v>2</v>
          </cell>
        </row>
        <row r="62">
          <cell r="K62" t="str">
            <v>luty</v>
          </cell>
          <cell r="L62">
            <v>0</v>
          </cell>
          <cell r="M62">
            <v>2</v>
          </cell>
        </row>
        <row r="63">
          <cell r="K63" t="str">
            <v>marzec</v>
          </cell>
          <cell r="L63">
            <v>0</v>
          </cell>
          <cell r="M63">
            <v>5</v>
          </cell>
        </row>
        <row r="64">
          <cell r="K64" t="str">
            <v>kwiecień</v>
          </cell>
          <cell r="L64">
            <v>0</v>
          </cell>
          <cell r="M64">
            <v>3</v>
          </cell>
        </row>
        <row r="65">
          <cell r="K65" t="str">
            <v>maj</v>
          </cell>
          <cell r="L65">
            <v>0</v>
          </cell>
          <cell r="M65">
            <v>8</v>
          </cell>
        </row>
        <row r="66">
          <cell r="K66" t="str">
            <v>czerwiec</v>
          </cell>
          <cell r="L66">
            <v>0</v>
          </cell>
          <cell r="M66">
            <v>10</v>
          </cell>
        </row>
        <row r="67">
          <cell r="K67" t="str">
            <v>lipiec</v>
          </cell>
          <cell r="L67">
            <v>0</v>
          </cell>
          <cell r="M67">
            <v>8</v>
          </cell>
        </row>
        <row r="68">
          <cell r="K68" t="str">
            <v>sierpień</v>
          </cell>
          <cell r="L68">
            <v>0</v>
          </cell>
          <cell r="M68">
            <v>19</v>
          </cell>
        </row>
        <row r="69">
          <cell r="K69" t="str">
            <v>wrzesień</v>
          </cell>
          <cell r="L69">
            <v>0</v>
          </cell>
          <cell r="M69">
            <v>17</v>
          </cell>
        </row>
        <row r="70">
          <cell r="K70" t="str">
            <v>październik</v>
          </cell>
          <cell r="L70">
            <v>0</v>
          </cell>
          <cell r="M70">
            <v>13</v>
          </cell>
        </row>
        <row r="71">
          <cell r="K71" t="str">
            <v>listopad</v>
          </cell>
          <cell r="L71">
            <v>0</v>
          </cell>
          <cell r="M71">
            <v>13</v>
          </cell>
        </row>
        <row r="72">
          <cell r="K72" t="str">
            <v>grudzień</v>
          </cell>
          <cell r="L72">
            <v>0</v>
          </cell>
          <cell r="M72">
            <v>13</v>
          </cell>
        </row>
        <row r="73">
          <cell r="K73" t="str">
            <v>styczeń</v>
          </cell>
          <cell r="L73">
            <v>0</v>
          </cell>
          <cell r="M73">
            <v>12</v>
          </cell>
        </row>
        <row r="74">
          <cell r="K74" t="str">
            <v>luty</v>
          </cell>
          <cell r="L74">
            <v>0</v>
          </cell>
          <cell r="M74">
            <v>10</v>
          </cell>
        </row>
        <row r="75">
          <cell r="K75" t="str">
            <v>marzec</v>
          </cell>
          <cell r="L75">
            <v>0</v>
          </cell>
          <cell r="M75">
            <v>12</v>
          </cell>
        </row>
        <row r="76">
          <cell r="K76" t="str">
            <v>kwiecień</v>
          </cell>
          <cell r="L76">
            <v>0</v>
          </cell>
          <cell r="M76">
            <v>14</v>
          </cell>
        </row>
        <row r="77">
          <cell r="K77" t="str">
            <v>maj</v>
          </cell>
          <cell r="L77">
            <v>0</v>
          </cell>
          <cell r="M77">
            <v>14</v>
          </cell>
        </row>
        <row r="78">
          <cell r="K78" t="str">
            <v>czerwiec</v>
          </cell>
          <cell r="L78">
            <v>0</v>
          </cell>
          <cell r="M78">
            <v>17</v>
          </cell>
        </row>
        <row r="79">
          <cell r="K79" t="str">
            <v>lipiec</v>
          </cell>
          <cell r="L79">
            <v>0</v>
          </cell>
          <cell r="M79">
            <v>16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7"/>
  <sheetViews>
    <sheetView tabSelected="1" workbookViewId="0">
      <selection activeCell="C50" sqref="C50"/>
    </sheetView>
  </sheetViews>
  <sheetFormatPr defaultColWidth="9.125" defaultRowHeight="13.6" x14ac:dyDescent="0.25"/>
  <cols>
    <col min="1" max="16384" width="9.125" style="56"/>
  </cols>
  <sheetData>
    <row r="3" spans="1:9" ht="28.55" x14ac:dyDescent="0.5">
      <c r="A3" s="870" t="s">
        <v>619</v>
      </c>
      <c r="B3" s="870"/>
      <c r="C3" s="870"/>
      <c r="D3" s="870"/>
      <c r="E3" s="870"/>
      <c r="F3" s="870"/>
      <c r="G3" s="870"/>
      <c r="H3" s="870"/>
      <c r="I3" s="870"/>
    </row>
    <row r="5" spans="1:9" ht="21.1" x14ac:dyDescent="0.35">
      <c r="A5" s="871" t="s">
        <v>620</v>
      </c>
      <c r="B5" s="871"/>
      <c r="C5" s="871"/>
      <c r="D5" s="871"/>
      <c r="E5" s="871"/>
      <c r="F5" s="871"/>
      <c r="G5" s="871"/>
      <c r="H5" s="871"/>
      <c r="I5" s="871"/>
    </row>
    <row r="8" spans="1:9" ht="15.8" customHeight="1" x14ac:dyDescent="0.25"/>
    <row r="9" spans="1:9" ht="13.6" customHeight="1" x14ac:dyDescent="0.25">
      <c r="A9" s="57"/>
      <c r="B9" s="57"/>
    </row>
    <row r="10" spans="1:9" x14ac:dyDescent="0.25">
      <c r="A10" s="58" t="s">
        <v>979</v>
      </c>
      <c r="B10" s="59"/>
      <c r="C10" s="60"/>
      <c r="D10" s="60"/>
      <c r="E10" s="60"/>
      <c r="F10" s="60"/>
      <c r="G10" s="60"/>
      <c r="H10" s="61"/>
    </row>
    <row r="22" spans="1:9" ht="23.8" x14ac:dyDescent="0.4">
      <c r="A22" s="872" t="s">
        <v>611</v>
      </c>
      <c r="B22" s="872"/>
      <c r="C22" s="872"/>
      <c r="D22" s="872"/>
      <c r="E22" s="872"/>
      <c r="F22" s="872"/>
      <c r="G22" s="872"/>
      <c r="H22" s="872"/>
      <c r="I22" s="872"/>
    </row>
    <row r="23" spans="1:9" x14ac:dyDescent="0.25">
      <c r="A23" s="60"/>
      <c r="B23" s="60"/>
      <c r="C23" s="60"/>
      <c r="D23" s="60"/>
      <c r="E23" s="60"/>
      <c r="F23" s="60"/>
      <c r="G23" s="60"/>
      <c r="H23" s="60"/>
    </row>
    <row r="24" spans="1:9" ht="23.8" x14ac:dyDescent="0.4">
      <c r="A24" s="872" t="s">
        <v>612</v>
      </c>
      <c r="B24" s="872"/>
      <c r="C24" s="872"/>
      <c r="D24" s="872"/>
      <c r="E24" s="872"/>
      <c r="F24" s="872"/>
      <c r="G24" s="872"/>
      <c r="H24" s="872"/>
      <c r="I24" s="872"/>
    </row>
    <row r="25" spans="1:9" x14ac:dyDescent="0.25">
      <c r="A25" s="60"/>
      <c r="B25" s="60"/>
      <c r="C25" s="60"/>
      <c r="D25" s="60"/>
      <c r="E25" s="60"/>
      <c r="F25" s="60"/>
      <c r="G25" s="60"/>
      <c r="H25" s="60"/>
    </row>
    <row r="26" spans="1:9" ht="19.05" x14ac:dyDescent="0.35">
      <c r="A26" s="874"/>
      <c r="B26" s="874"/>
      <c r="C26" s="874"/>
      <c r="D26" s="874"/>
      <c r="E26" s="874"/>
      <c r="F26" s="874"/>
      <c r="G26" s="874"/>
      <c r="H26" s="874"/>
    </row>
    <row r="27" spans="1:9" ht="21.1" x14ac:dyDescent="0.35">
      <c r="A27" s="60"/>
      <c r="B27" s="62"/>
      <c r="C27" s="63"/>
      <c r="D27" s="60"/>
      <c r="E27" s="60"/>
      <c r="F27" s="60"/>
      <c r="G27" s="60"/>
      <c r="H27" s="60"/>
    </row>
    <row r="35" spans="1:9" ht="21.1" x14ac:dyDescent="0.35">
      <c r="A35" s="873" t="s">
        <v>980</v>
      </c>
      <c r="B35" s="873"/>
      <c r="C35" s="873"/>
      <c r="D35" s="873"/>
      <c r="E35" s="873"/>
      <c r="F35" s="873"/>
      <c r="G35" s="873"/>
      <c r="H35" s="873"/>
      <c r="I35" s="873"/>
    </row>
    <row r="47" spans="1:9" x14ac:dyDescent="0.25">
      <c r="A47" s="869" t="s">
        <v>615</v>
      </c>
      <c r="B47" s="869"/>
      <c r="C47" s="869"/>
      <c r="D47" s="869"/>
      <c r="E47" s="869"/>
      <c r="F47" s="869"/>
      <c r="G47" s="869"/>
      <c r="H47" s="869"/>
      <c r="I47" s="869"/>
    </row>
  </sheetData>
  <mergeCells count="7">
    <mergeCell ref="A47:I47"/>
    <mergeCell ref="A3:I3"/>
    <mergeCell ref="A5:I5"/>
    <mergeCell ref="A24:I24"/>
    <mergeCell ref="A22:I22"/>
    <mergeCell ref="A35:I35"/>
    <mergeCell ref="A26:H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zoomScaleNormal="100" workbookViewId="0">
      <selection activeCell="H13" sqref="H13"/>
    </sheetView>
  </sheetViews>
  <sheetFormatPr defaultColWidth="9.125" defaultRowHeight="12.75" customHeight="1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989</v>
      </c>
    </row>
    <row r="2" spans="1:5" ht="14.3" customHeight="1" x14ac:dyDescent="0.25">
      <c r="A2" s="56" t="s">
        <v>694</v>
      </c>
    </row>
    <row r="3" spans="1:5" ht="12.1" customHeight="1" x14ac:dyDescent="0.25"/>
    <row r="4" spans="1:5" ht="49.6" customHeight="1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ht="12.75" customHeight="1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ht="12.75" customHeight="1" x14ac:dyDescent="0.25">
      <c r="A6" s="84" t="s">
        <v>31</v>
      </c>
      <c r="B6" s="105">
        <v>80361</v>
      </c>
      <c r="C6" s="105">
        <v>25</v>
      </c>
      <c r="D6" s="105">
        <v>70754</v>
      </c>
      <c r="E6" s="106">
        <v>88.01781404722216</v>
      </c>
    </row>
    <row r="7" spans="1:5" ht="12.75" customHeight="1" x14ac:dyDescent="0.25">
      <c r="A7" s="661" t="s">
        <v>68</v>
      </c>
      <c r="B7" s="662">
        <f>SUM(B8:B16)</f>
        <v>8258</v>
      </c>
      <c r="C7" s="662">
        <f>SUM(C8:C16)</f>
        <v>0</v>
      </c>
      <c r="D7" s="662">
        <f>SUM(D8:D16)</f>
        <v>7406</v>
      </c>
      <c r="E7" s="682">
        <f>D7/(B7+C7)*100</f>
        <v>89.682731896342943</v>
      </c>
    </row>
    <row r="8" spans="1:5" ht="12.75" customHeight="1" x14ac:dyDescent="0.25">
      <c r="A8" s="463" t="s">
        <v>69</v>
      </c>
      <c r="B8" s="107">
        <v>1374</v>
      </c>
      <c r="C8" s="107"/>
      <c r="D8" s="107">
        <v>1052</v>
      </c>
      <c r="E8" s="683">
        <v>76.564774381368267</v>
      </c>
    </row>
    <row r="9" spans="1:5" ht="12.75" customHeight="1" x14ac:dyDescent="0.25">
      <c r="A9" s="464" t="s">
        <v>79</v>
      </c>
      <c r="B9" s="75">
        <v>1597</v>
      </c>
      <c r="C9" s="75"/>
      <c r="D9" s="75">
        <v>1486</v>
      </c>
      <c r="E9" s="684">
        <v>93.049467752035071</v>
      </c>
    </row>
    <row r="10" spans="1:5" ht="12.75" customHeight="1" x14ac:dyDescent="0.25">
      <c r="A10" s="464" t="s">
        <v>81</v>
      </c>
      <c r="B10" s="75">
        <v>357</v>
      </c>
      <c r="C10" s="75"/>
      <c r="D10" s="75">
        <v>345</v>
      </c>
      <c r="E10" s="684">
        <v>96.638655462184872</v>
      </c>
    </row>
    <row r="11" spans="1:5" ht="12.75" customHeight="1" x14ac:dyDescent="0.25">
      <c r="A11" s="465" t="s">
        <v>80</v>
      </c>
      <c r="B11" s="75">
        <v>313</v>
      </c>
      <c r="C11" s="75"/>
      <c r="D11" s="75">
        <v>284</v>
      </c>
      <c r="E11" s="684">
        <v>90.734824281150168</v>
      </c>
    </row>
    <row r="12" spans="1:5" ht="12.75" customHeight="1" x14ac:dyDescent="0.25">
      <c r="A12" s="465" t="s">
        <v>346</v>
      </c>
      <c r="B12" s="75">
        <v>1532</v>
      </c>
      <c r="C12" s="75"/>
      <c r="D12" s="75">
        <v>1416</v>
      </c>
      <c r="E12" s="684">
        <v>92.428198433420363</v>
      </c>
    </row>
    <row r="13" spans="1:5" ht="12.75" customHeight="1" x14ac:dyDescent="0.25">
      <c r="A13" s="465" t="s">
        <v>706</v>
      </c>
      <c r="B13" s="75">
        <v>490</v>
      </c>
      <c r="C13" s="75"/>
      <c r="D13" s="75">
        <v>466</v>
      </c>
      <c r="E13" s="684">
        <v>95.102040816326522</v>
      </c>
    </row>
    <row r="14" spans="1:5" ht="12.75" customHeight="1" x14ac:dyDescent="0.25">
      <c r="A14" s="465" t="s">
        <v>73</v>
      </c>
      <c r="B14" s="75">
        <v>701</v>
      </c>
      <c r="C14" s="75"/>
      <c r="D14" s="75">
        <v>647</v>
      </c>
      <c r="E14" s="684">
        <v>92.29671897289586</v>
      </c>
    </row>
    <row r="15" spans="1:5" ht="12.75" customHeight="1" x14ac:dyDescent="0.25">
      <c r="A15" s="465" t="s">
        <v>82</v>
      </c>
      <c r="B15" s="75">
        <v>654</v>
      </c>
      <c r="C15" s="75"/>
      <c r="D15" s="75">
        <v>537</v>
      </c>
      <c r="E15" s="684">
        <v>82.110091743119256</v>
      </c>
    </row>
    <row r="16" spans="1:5" ht="12.75" customHeight="1" x14ac:dyDescent="0.25">
      <c r="A16" s="467" t="s">
        <v>83</v>
      </c>
      <c r="B16" s="77">
        <v>1240</v>
      </c>
      <c r="C16" s="77"/>
      <c r="D16" s="77">
        <v>1173</v>
      </c>
      <c r="E16" s="684">
        <v>94.596774193548384</v>
      </c>
    </row>
    <row r="17" spans="1:11" ht="12.75" customHeight="1" x14ac:dyDescent="0.25">
      <c r="A17" s="446" t="s">
        <v>84</v>
      </c>
      <c r="B17" s="662">
        <f>SUM(B18:B30)</f>
        <v>8131</v>
      </c>
      <c r="C17" s="662">
        <f>SUM(C18:C30)</f>
        <v>0</v>
      </c>
      <c r="D17" s="662">
        <f>SUM(D18:D30)</f>
        <v>7377</v>
      </c>
      <c r="E17" s="685">
        <f>D17/(B17+C17)*100</f>
        <v>90.726847866191122</v>
      </c>
    </row>
    <row r="18" spans="1:11" ht="13.6" x14ac:dyDescent="0.25">
      <c r="A18" s="463" t="s">
        <v>85</v>
      </c>
      <c r="B18" s="75">
        <v>889</v>
      </c>
      <c r="C18" s="75"/>
      <c r="D18" s="75">
        <v>845</v>
      </c>
      <c r="E18" s="683">
        <v>95.050618672665919</v>
      </c>
      <c r="K18" s="108"/>
    </row>
    <row r="19" spans="1:11" ht="13.6" x14ac:dyDescent="0.25">
      <c r="A19" s="463" t="s">
        <v>86</v>
      </c>
      <c r="B19" s="75">
        <v>341</v>
      </c>
      <c r="C19" s="75"/>
      <c r="D19" s="75">
        <v>284</v>
      </c>
      <c r="E19" s="684">
        <v>83.284457478005862</v>
      </c>
    </row>
    <row r="20" spans="1:11" ht="13.6" x14ac:dyDescent="0.25">
      <c r="A20" s="463" t="s">
        <v>88</v>
      </c>
      <c r="B20" s="75">
        <v>406</v>
      </c>
      <c r="C20" s="75"/>
      <c r="D20" s="75">
        <v>365</v>
      </c>
      <c r="E20" s="684">
        <v>89.901477832512313</v>
      </c>
    </row>
    <row r="21" spans="1:11" ht="13.6" x14ac:dyDescent="0.25">
      <c r="A21" s="464" t="s">
        <v>89</v>
      </c>
      <c r="B21" s="75">
        <v>425</v>
      </c>
      <c r="C21" s="75"/>
      <c r="D21" s="75">
        <v>344</v>
      </c>
      <c r="E21" s="684">
        <v>80.941176470588232</v>
      </c>
    </row>
    <row r="22" spans="1:11" ht="13.6" x14ac:dyDescent="0.25">
      <c r="A22" s="464" t="s">
        <v>90</v>
      </c>
      <c r="B22" s="75">
        <v>413</v>
      </c>
      <c r="C22" s="75"/>
      <c r="D22" s="75">
        <v>353</v>
      </c>
      <c r="E22" s="684">
        <v>85.472154963680396</v>
      </c>
    </row>
    <row r="23" spans="1:11" ht="13.6" x14ac:dyDescent="0.25">
      <c r="A23" s="464" t="s">
        <v>91</v>
      </c>
      <c r="B23" s="75">
        <v>342</v>
      </c>
      <c r="C23" s="75"/>
      <c r="D23" s="75">
        <v>321</v>
      </c>
      <c r="E23" s="684">
        <v>93.859649122807014</v>
      </c>
    </row>
    <row r="24" spans="1:11" ht="13.6" x14ac:dyDescent="0.25">
      <c r="A24" s="464" t="s">
        <v>92</v>
      </c>
      <c r="B24" s="75">
        <v>412</v>
      </c>
      <c r="C24" s="75"/>
      <c r="D24" s="75">
        <v>364</v>
      </c>
      <c r="E24" s="684">
        <v>88.349514563106794</v>
      </c>
    </row>
    <row r="25" spans="1:11" ht="13.6" x14ac:dyDescent="0.25">
      <c r="A25" s="464" t="s">
        <v>93</v>
      </c>
      <c r="B25" s="75">
        <v>634</v>
      </c>
      <c r="C25" s="75"/>
      <c r="D25" s="75">
        <v>564</v>
      </c>
      <c r="E25" s="684">
        <v>88.958990536277611</v>
      </c>
    </row>
    <row r="26" spans="1:11" ht="13.6" x14ac:dyDescent="0.25">
      <c r="A26" s="464" t="s">
        <v>141</v>
      </c>
      <c r="B26" s="75">
        <v>283</v>
      </c>
      <c r="C26" s="75"/>
      <c r="D26" s="75">
        <v>248</v>
      </c>
      <c r="E26" s="684">
        <v>87.632508833922259</v>
      </c>
    </row>
    <row r="27" spans="1:11" ht="13.6" x14ac:dyDescent="0.25">
      <c r="A27" s="464" t="s">
        <v>94</v>
      </c>
      <c r="B27" s="75">
        <v>624</v>
      </c>
      <c r="C27" s="75"/>
      <c r="D27" s="75">
        <v>567</v>
      </c>
      <c r="E27" s="684">
        <v>90.865384615384613</v>
      </c>
    </row>
    <row r="28" spans="1:11" ht="13.6" x14ac:dyDescent="0.25">
      <c r="A28" s="464" t="s">
        <v>95</v>
      </c>
      <c r="B28" s="75">
        <v>862</v>
      </c>
      <c r="C28" s="75"/>
      <c r="D28" s="75">
        <v>816</v>
      </c>
      <c r="E28" s="684">
        <v>94.663573085846863</v>
      </c>
    </row>
    <row r="29" spans="1:11" ht="13.6" x14ac:dyDescent="0.25">
      <c r="A29" s="464" t="s">
        <v>96</v>
      </c>
      <c r="B29" s="75">
        <v>774</v>
      </c>
      <c r="C29" s="75"/>
      <c r="D29" s="75">
        <v>740</v>
      </c>
      <c r="E29" s="684">
        <v>95.607235142118867</v>
      </c>
    </row>
    <row r="30" spans="1:11" ht="13.6" x14ac:dyDescent="0.25">
      <c r="A30" s="464" t="s">
        <v>348</v>
      </c>
      <c r="B30" s="75">
        <v>1726</v>
      </c>
      <c r="C30" s="75"/>
      <c r="D30" s="75">
        <v>1566</v>
      </c>
      <c r="E30" s="684">
        <v>90.730011587485521</v>
      </c>
    </row>
    <row r="31" spans="1:11" ht="13.6" x14ac:dyDescent="0.25">
      <c r="A31" s="662" t="s">
        <v>98</v>
      </c>
      <c r="B31" s="662">
        <f>SUM(B32:B40)</f>
        <v>8437</v>
      </c>
      <c r="C31" s="662">
        <f>SUM(C32:C40)</f>
        <v>0</v>
      </c>
      <c r="D31" s="662">
        <f>SUM(D32:D40)</f>
        <v>7326</v>
      </c>
      <c r="E31" s="685">
        <f>D31/(B31+C31)*100</f>
        <v>86.831812255541081</v>
      </c>
    </row>
    <row r="32" spans="1:11" ht="13.6" x14ac:dyDescent="0.25">
      <c r="A32" s="464" t="s">
        <v>99</v>
      </c>
      <c r="B32" s="75">
        <v>1376</v>
      </c>
      <c r="C32" s="75"/>
      <c r="D32" s="75">
        <v>1024</v>
      </c>
      <c r="E32" s="683">
        <v>74.418604651162795</v>
      </c>
    </row>
    <row r="33" spans="1:5" ht="13.6" x14ac:dyDescent="0.25">
      <c r="A33" s="463" t="s">
        <v>100</v>
      </c>
      <c r="B33" s="75">
        <v>618</v>
      </c>
      <c r="C33" s="75"/>
      <c r="D33" s="75">
        <v>368</v>
      </c>
      <c r="E33" s="684">
        <v>59.546925566343049</v>
      </c>
    </row>
    <row r="34" spans="1:5" ht="12.75" customHeight="1" x14ac:dyDescent="0.25">
      <c r="A34" s="464" t="s">
        <v>165</v>
      </c>
      <c r="B34" s="75">
        <v>987</v>
      </c>
      <c r="C34" s="75"/>
      <c r="D34" s="75">
        <v>958</v>
      </c>
      <c r="E34" s="684">
        <v>97.061803444782171</v>
      </c>
    </row>
    <row r="35" spans="1:5" ht="12.75" customHeight="1" x14ac:dyDescent="0.25">
      <c r="A35" s="464" t="s">
        <v>102</v>
      </c>
      <c r="B35" s="75">
        <v>1773</v>
      </c>
      <c r="C35" s="75"/>
      <c r="D35" s="75">
        <v>1626</v>
      </c>
      <c r="E35" s="684">
        <v>91.708967851099828</v>
      </c>
    </row>
    <row r="36" spans="1:5" ht="12.75" customHeight="1" x14ac:dyDescent="0.25">
      <c r="A36" s="464" t="s">
        <v>166</v>
      </c>
      <c r="B36" s="75">
        <v>991</v>
      </c>
      <c r="C36" s="75"/>
      <c r="D36" s="75">
        <v>967</v>
      </c>
      <c r="E36" s="684">
        <v>97.578203834510589</v>
      </c>
    </row>
    <row r="37" spans="1:5" ht="12.75" customHeight="1" x14ac:dyDescent="0.25">
      <c r="A37" s="464" t="s">
        <v>167</v>
      </c>
      <c r="B37" s="75">
        <v>923</v>
      </c>
      <c r="C37" s="75"/>
      <c r="D37" s="75">
        <v>771</v>
      </c>
      <c r="E37" s="684">
        <v>83.531960996749731</v>
      </c>
    </row>
    <row r="38" spans="1:5" ht="12.75" customHeight="1" x14ac:dyDescent="0.25">
      <c r="A38" s="464" t="s">
        <v>169</v>
      </c>
      <c r="B38" s="75">
        <v>1008</v>
      </c>
      <c r="C38" s="75"/>
      <c r="D38" s="75">
        <v>970</v>
      </c>
      <c r="E38" s="684">
        <v>96.230158730158735</v>
      </c>
    </row>
    <row r="39" spans="1:5" ht="12.75" customHeight="1" x14ac:dyDescent="0.25">
      <c r="A39" s="464" t="s">
        <v>103</v>
      </c>
      <c r="B39" s="75">
        <v>264</v>
      </c>
      <c r="C39" s="75"/>
      <c r="D39" s="75">
        <v>164</v>
      </c>
      <c r="E39" s="684">
        <v>62.121212121212125</v>
      </c>
    </row>
    <row r="40" spans="1:5" ht="12.75" customHeight="1" x14ac:dyDescent="0.25">
      <c r="A40" s="467" t="s">
        <v>504</v>
      </c>
      <c r="B40" s="77">
        <v>497</v>
      </c>
      <c r="C40" s="77"/>
      <c r="D40" s="77">
        <v>478</v>
      </c>
      <c r="E40" s="686">
        <v>96.177062374245466</v>
      </c>
    </row>
    <row r="41" spans="1:5" ht="12.75" customHeight="1" x14ac:dyDescent="0.25">
      <c r="A41" s="446" t="s">
        <v>105</v>
      </c>
      <c r="B41" s="662">
        <f>SUM(B42:B48)</f>
        <v>5225</v>
      </c>
      <c r="C41" s="662">
        <f>SUM(C42:C48)</f>
        <v>0</v>
      </c>
      <c r="D41" s="662">
        <f>SUM(D42:D48)</f>
        <v>4737</v>
      </c>
      <c r="E41" s="685">
        <f t="shared" ref="E41" si="0">D41/(B41+C41)*100</f>
        <v>90.660287081339703</v>
      </c>
    </row>
    <row r="42" spans="1:5" ht="12.75" customHeight="1" x14ac:dyDescent="0.25">
      <c r="A42" s="464" t="s">
        <v>107</v>
      </c>
      <c r="B42" s="75">
        <v>932</v>
      </c>
      <c r="C42" s="75"/>
      <c r="D42" s="75">
        <v>816</v>
      </c>
      <c r="E42" s="684">
        <v>87.553648068669531</v>
      </c>
    </row>
    <row r="43" spans="1:5" ht="12.75" customHeight="1" x14ac:dyDescent="0.25">
      <c r="A43" s="464" t="s">
        <v>108</v>
      </c>
      <c r="B43" s="75">
        <v>437</v>
      </c>
      <c r="C43" s="75"/>
      <c r="D43" s="75">
        <v>399</v>
      </c>
      <c r="E43" s="684">
        <v>91.304347826086953</v>
      </c>
    </row>
    <row r="44" spans="1:5" ht="12.75" customHeight="1" x14ac:dyDescent="0.25">
      <c r="A44" s="464" t="s">
        <v>109</v>
      </c>
      <c r="B44" s="75">
        <v>615</v>
      </c>
      <c r="C44" s="75"/>
      <c r="D44" s="75">
        <v>571</v>
      </c>
      <c r="E44" s="684">
        <v>92.845528455284551</v>
      </c>
    </row>
    <row r="45" spans="1:5" ht="12.75" customHeight="1" x14ac:dyDescent="0.25">
      <c r="A45" s="463" t="s">
        <v>111</v>
      </c>
      <c r="B45" s="75">
        <v>1365</v>
      </c>
      <c r="C45" s="75"/>
      <c r="D45" s="75">
        <v>1226</v>
      </c>
      <c r="E45" s="684">
        <v>89.816849816849825</v>
      </c>
    </row>
    <row r="46" spans="1:5" ht="12.75" customHeight="1" x14ac:dyDescent="0.25">
      <c r="A46" s="464" t="s">
        <v>112</v>
      </c>
      <c r="B46" s="75">
        <v>296</v>
      </c>
      <c r="C46" s="75"/>
      <c r="D46" s="75">
        <v>270</v>
      </c>
      <c r="E46" s="684">
        <v>91.21621621621621</v>
      </c>
    </row>
    <row r="47" spans="1:5" ht="12.75" customHeight="1" x14ac:dyDescent="0.25">
      <c r="A47" s="464" t="s">
        <v>113</v>
      </c>
      <c r="B47" s="75">
        <v>307</v>
      </c>
      <c r="C47" s="75"/>
      <c r="D47" s="75">
        <v>278</v>
      </c>
      <c r="E47" s="684">
        <v>90.553745928338756</v>
      </c>
    </row>
    <row r="48" spans="1:5" ht="12.75" customHeight="1" x14ac:dyDescent="0.25">
      <c r="A48" s="692" t="s">
        <v>97</v>
      </c>
      <c r="B48" s="77">
        <v>1273</v>
      </c>
      <c r="C48" s="77"/>
      <c r="D48" s="77">
        <v>1177</v>
      </c>
      <c r="E48" s="686">
        <v>92.458758837391983</v>
      </c>
    </row>
  </sheetData>
  <printOptions horizontalCentered="1"/>
  <pageMargins left="0.62992125984251968" right="0.31496062992125984" top="0.39370078740157483" bottom="0.27559055118110237" header="0.19685039370078741" footer="0.23622047244094491"/>
  <pageSetup paperSize="9" orientation="portrait" r:id="rId1"/>
  <headerFooter>
    <oddHeader>&amp;C8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50"/>
  <sheetViews>
    <sheetView zoomScaleNormal="100" workbookViewId="0">
      <selection activeCell="H11" sqref="H11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990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62" t="s">
        <v>114</v>
      </c>
      <c r="B6" s="662">
        <f>SUM(B7:B16)</f>
        <v>6327</v>
      </c>
      <c r="C6" s="662">
        <f>SUM(C7:C16)</f>
        <v>0</v>
      </c>
      <c r="D6" s="662">
        <f>SUM(D7:D16)</f>
        <v>5408</v>
      </c>
      <c r="E6" s="685">
        <f t="shared" ref="E6:E38" si="0">D6/(B6+C6)*100</f>
        <v>85.474948632843379</v>
      </c>
    </row>
    <row r="7" spans="1:5" x14ac:dyDescent="0.25">
      <c r="A7" s="463" t="s">
        <v>115</v>
      </c>
      <c r="B7" s="75">
        <v>272</v>
      </c>
      <c r="C7" s="75"/>
      <c r="D7" s="75">
        <v>252</v>
      </c>
      <c r="E7" s="683">
        <v>92.64705882352942</v>
      </c>
    </row>
    <row r="8" spans="1:5" x14ac:dyDescent="0.25">
      <c r="A8" s="464" t="s">
        <v>116</v>
      </c>
      <c r="B8" s="75">
        <v>1004</v>
      </c>
      <c r="C8" s="75"/>
      <c r="D8" s="75">
        <v>897</v>
      </c>
      <c r="E8" s="684">
        <v>89.342629482071715</v>
      </c>
    </row>
    <row r="9" spans="1:5" x14ac:dyDescent="0.25">
      <c r="A9" s="464" t="s">
        <v>172</v>
      </c>
      <c r="B9" s="75">
        <v>994</v>
      </c>
      <c r="C9" s="75"/>
      <c r="D9" s="75">
        <v>852</v>
      </c>
      <c r="E9" s="684">
        <v>85.714285714285708</v>
      </c>
    </row>
    <row r="10" spans="1:5" x14ac:dyDescent="0.25">
      <c r="A10" s="464" t="s">
        <v>117</v>
      </c>
      <c r="B10" s="75">
        <v>391</v>
      </c>
      <c r="C10" s="75"/>
      <c r="D10" s="75">
        <v>235</v>
      </c>
      <c r="E10" s="684">
        <v>60.102301790281331</v>
      </c>
    </row>
    <row r="11" spans="1:5" x14ac:dyDescent="0.25">
      <c r="A11" s="464" t="s">
        <v>118</v>
      </c>
      <c r="B11" s="75">
        <v>484</v>
      </c>
      <c r="C11" s="75"/>
      <c r="D11" s="75">
        <v>438</v>
      </c>
      <c r="E11" s="684">
        <v>90.495867768595033</v>
      </c>
    </row>
    <row r="12" spans="1:5" x14ac:dyDescent="0.25">
      <c r="A12" s="464" t="s">
        <v>119</v>
      </c>
      <c r="B12" s="75">
        <v>620</v>
      </c>
      <c r="C12" s="75"/>
      <c r="D12" s="75">
        <v>520</v>
      </c>
      <c r="E12" s="684">
        <v>83.870967741935488</v>
      </c>
    </row>
    <row r="13" spans="1:5" x14ac:dyDescent="0.25">
      <c r="A13" s="464" t="s">
        <v>503</v>
      </c>
      <c r="B13" s="75">
        <v>620</v>
      </c>
      <c r="C13" s="75"/>
      <c r="D13" s="75">
        <v>567</v>
      </c>
      <c r="E13" s="684">
        <v>91.451612903225808</v>
      </c>
    </row>
    <row r="14" spans="1:5" x14ac:dyDescent="0.25">
      <c r="A14" s="464" t="s">
        <v>120</v>
      </c>
      <c r="B14" s="75">
        <v>755</v>
      </c>
      <c r="C14" s="75"/>
      <c r="D14" s="75">
        <v>563</v>
      </c>
      <c r="E14" s="684">
        <v>74.569536423841058</v>
      </c>
    </row>
    <row r="15" spans="1:5" x14ac:dyDescent="0.25">
      <c r="A15" s="464" t="s">
        <v>121</v>
      </c>
      <c r="B15" s="75">
        <v>632</v>
      </c>
      <c r="C15" s="75"/>
      <c r="D15" s="75">
        <v>572</v>
      </c>
      <c r="E15" s="684">
        <v>90.506329113924053</v>
      </c>
    </row>
    <row r="16" spans="1:5" x14ac:dyDescent="0.25">
      <c r="A16" s="464" t="s">
        <v>302</v>
      </c>
      <c r="B16" s="75">
        <v>555</v>
      </c>
      <c r="C16" s="75"/>
      <c r="D16" s="75">
        <v>512</v>
      </c>
      <c r="E16" s="684">
        <v>92.252252252252248</v>
      </c>
    </row>
    <row r="17" spans="1:5" x14ac:dyDescent="0.25">
      <c r="A17" s="661" t="s">
        <v>122</v>
      </c>
      <c r="B17" s="662">
        <f>SUM(B18:B26)</f>
        <v>7453</v>
      </c>
      <c r="C17" s="662">
        <f>SUM(C18:C26)</f>
        <v>14</v>
      </c>
      <c r="D17" s="662">
        <f>SUM(D18:D26)</f>
        <v>6673</v>
      </c>
      <c r="E17" s="685">
        <f t="shared" si="0"/>
        <v>89.366546136333199</v>
      </c>
    </row>
    <row r="18" spans="1:5" x14ac:dyDescent="0.25">
      <c r="A18" s="464" t="s">
        <v>123</v>
      </c>
      <c r="B18" s="75">
        <v>939</v>
      </c>
      <c r="C18" s="75"/>
      <c r="D18" s="75">
        <v>712</v>
      </c>
      <c r="E18" s="683">
        <v>75.825346112886052</v>
      </c>
    </row>
    <row r="19" spans="1:5" x14ac:dyDescent="0.25">
      <c r="A19" s="463" t="s">
        <v>145</v>
      </c>
      <c r="B19" s="75">
        <v>330</v>
      </c>
      <c r="C19" s="75">
        <v>14</v>
      </c>
      <c r="D19" s="75">
        <v>297</v>
      </c>
      <c r="E19" s="684">
        <v>86.337209302325576</v>
      </c>
    </row>
    <row r="20" spans="1:5" x14ac:dyDescent="0.25">
      <c r="A20" s="464" t="s">
        <v>124</v>
      </c>
      <c r="B20" s="75">
        <v>713</v>
      </c>
      <c r="C20" s="75"/>
      <c r="D20" s="75">
        <v>688</v>
      </c>
      <c r="E20" s="684">
        <v>96.493688639551195</v>
      </c>
    </row>
    <row r="21" spans="1:5" x14ac:dyDescent="0.25">
      <c r="A21" s="464" t="s">
        <v>127</v>
      </c>
      <c r="B21" s="75">
        <v>868</v>
      </c>
      <c r="C21" s="75"/>
      <c r="D21" s="75">
        <v>828</v>
      </c>
      <c r="E21" s="684">
        <v>95.391705069124427</v>
      </c>
    </row>
    <row r="22" spans="1:5" x14ac:dyDescent="0.25">
      <c r="A22" s="464" t="s">
        <v>142</v>
      </c>
      <c r="B22" s="75">
        <v>1039</v>
      </c>
      <c r="C22" s="75"/>
      <c r="D22" s="75">
        <v>964</v>
      </c>
      <c r="E22" s="684">
        <v>92.781520692974013</v>
      </c>
    </row>
    <row r="23" spans="1:5" x14ac:dyDescent="0.25">
      <c r="A23" s="464" t="s">
        <v>128</v>
      </c>
      <c r="B23" s="75">
        <v>703</v>
      </c>
      <c r="C23" s="75"/>
      <c r="D23" s="75">
        <v>647</v>
      </c>
      <c r="E23" s="684">
        <v>92.034139402560456</v>
      </c>
    </row>
    <row r="24" spans="1:5" x14ac:dyDescent="0.25">
      <c r="A24" s="464" t="s">
        <v>347</v>
      </c>
      <c r="B24" s="75">
        <v>718</v>
      </c>
      <c r="C24" s="75"/>
      <c r="D24" s="75">
        <v>617</v>
      </c>
      <c r="E24" s="684">
        <v>85.933147632311986</v>
      </c>
    </row>
    <row r="25" spans="1:5" x14ac:dyDescent="0.25">
      <c r="A25" s="463" t="s">
        <v>130</v>
      </c>
      <c r="B25" s="75">
        <v>872</v>
      </c>
      <c r="C25" s="75"/>
      <c r="D25" s="75">
        <v>706</v>
      </c>
      <c r="E25" s="684">
        <v>80.963302752293572</v>
      </c>
    </row>
    <row r="26" spans="1:5" x14ac:dyDescent="0.25">
      <c r="A26" s="467" t="s">
        <v>77</v>
      </c>
      <c r="B26" s="77">
        <v>1271</v>
      </c>
      <c r="C26" s="77"/>
      <c r="D26" s="77">
        <v>1214</v>
      </c>
      <c r="E26" s="686">
        <v>95.515342250196696</v>
      </c>
    </row>
    <row r="27" spans="1:5" x14ac:dyDescent="0.25">
      <c r="A27" s="446" t="s">
        <v>132</v>
      </c>
      <c r="B27" s="662">
        <f>SUM(B28:B37)</f>
        <v>8319</v>
      </c>
      <c r="C27" s="662">
        <f>SUM(C28:C37)</f>
        <v>0</v>
      </c>
      <c r="D27" s="662">
        <f>SUM(D28:D37)</f>
        <v>7299</v>
      </c>
      <c r="E27" s="685">
        <f t="shared" si="0"/>
        <v>87.738910926794091</v>
      </c>
    </row>
    <row r="28" spans="1:5" x14ac:dyDescent="0.25">
      <c r="A28" s="463" t="s">
        <v>65</v>
      </c>
      <c r="B28" s="75">
        <v>930</v>
      </c>
      <c r="C28" s="75"/>
      <c r="D28" s="75">
        <v>801</v>
      </c>
      <c r="E28" s="683">
        <v>86.129032258064512</v>
      </c>
    </row>
    <row r="29" spans="1:5" x14ac:dyDescent="0.25">
      <c r="A29" s="465" t="s">
        <v>78</v>
      </c>
      <c r="B29" s="75">
        <v>481</v>
      </c>
      <c r="C29" s="75"/>
      <c r="D29" s="75">
        <v>426</v>
      </c>
      <c r="E29" s="684">
        <v>88.565488565488565</v>
      </c>
    </row>
    <row r="30" spans="1:5" x14ac:dyDescent="0.25">
      <c r="A30" s="464" t="s">
        <v>66</v>
      </c>
      <c r="B30" s="75">
        <v>476</v>
      </c>
      <c r="C30" s="75"/>
      <c r="D30" s="75">
        <v>387</v>
      </c>
      <c r="E30" s="684">
        <v>81.30252100840336</v>
      </c>
    </row>
    <row r="31" spans="1:5" x14ac:dyDescent="0.25">
      <c r="A31" s="464" t="s">
        <v>133</v>
      </c>
      <c r="B31" s="75">
        <v>680</v>
      </c>
      <c r="C31" s="75"/>
      <c r="D31" s="75">
        <v>619</v>
      </c>
      <c r="E31" s="684">
        <v>91.029411764705884</v>
      </c>
    </row>
    <row r="32" spans="1:5" x14ac:dyDescent="0.25">
      <c r="A32" s="464" t="s">
        <v>67</v>
      </c>
      <c r="B32" s="75">
        <v>694</v>
      </c>
      <c r="C32" s="75"/>
      <c r="D32" s="75">
        <v>647</v>
      </c>
      <c r="E32" s="684">
        <v>93.22766570605188</v>
      </c>
    </row>
    <row r="33" spans="1:5" x14ac:dyDescent="0.25">
      <c r="A33" s="464" t="s">
        <v>135</v>
      </c>
      <c r="B33" s="75">
        <v>782</v>
      </c>
      <c r="C33" s="75"/>
      <c r="D33" s="75">
        <v>728</v>
      </c>
      <c r="E33" s="684">
        <v>93.094629156010228</v>
      </c>
    </row>
    <row r="34" spans="1:5" x14ac:dyDescent="0.25">
      <c r="A34" s="464" t="s">
        <v>412</v>
      </c>
      <c r="B34" s="75">
        <v>1164</v>
      </c>
      <c r="C34" s="75"/>
      <c r="D34" s="75">
        <v>902</v>
      </c>
      <c r="E34" s="684">
        <v>77.491408934707906</v>
      </c>
    </row>
    <row r="35" spans="1:5" x14ac:dyDescent="0.25">
      <c r="A35" s="464" t="s">
        <v>506</v>
      </c>
      <c r="B35" s="75">
        <v>452</v>
      </c>
      <c r="C35" s="75"/>
      <c r="D35" s="75">
        <v>288</v>
      </c>
      <c r="E35" s="684">
        <v>63.716814159292035</v>
      </c>
    </row>
    <row r="36" spans="1:5" x14ac:dyDescent="0.25">
      <c r="A36" s="464" t="s">
        <v>136</v>
      </c>
      <c r="B36" s="75">
        <v>1371</v>
      </c>
      <c r="C36" s="75"/>
      <c r="D36" s="75">
        <v>1255</v>
      </c>
      <c r="E36" s="684">
        <v>91.539022611232681</v>
      </c>
    </row>
    <row r="37" spans="1:5" x14ac:dyDescent="0.25">
      <c r="A37" s="467" t="s">
        <v>137</v>
      </c>
      <c r="B37" s="77">
        <v>1289</v>
      </c>
      <c r="C37" s="77"/>
      <c r="D37" s="77">
        <v>1246</v>
      </c>
      <c r="E37" s="686">
        <v>96.664080682699776</v>
      </c>
    </row>
    <row r="38" spans="1:5" x14ac:dyDescent="0.25">
      <c r="A38" s="446" t="s">
        <v>138</v>
      </c>
      <c r="B38" s="446">
        <f>SUM(B39:B50)</f>
        <v>8636</v>
      </c>
      <c r="C38" s="446">
        <f>SUM(C39:C50)</f>
        <v>0</v>
      </c>
      <c r="D38" s="446">
        <f>SUM(D39:D50)</f>
        <v>7758</v>
      </c>
      <c r="E38" s="685">
        <f t="shared" si="0"/>
        <v>89.83325613710052</v>
      </c>
    </row>
    <row r="39" spans="1:5" x14ac:dyDescent="0.25">
      <c r="A39" s="463" t="s">
        <v>178</v>
      </c>
      <c r="B39" s="75">
        <v>332</v>
      </c>
      <c r="C39" s="75"/>
      <c r="D39" s="75">
        <v>319</v>
      </c>
      <c r="E39" s="683">
        <v>96.084337349397586</v>
      </c>
    </row>
    <row r="40" spans="1:5" x14ac:dyDescent="0.25">
      <c r="A40" s="464" t="s">
        <v>179</v>
      </c>
      <c r="B40" s="75">
        <v>305</v>
      </c>
      <c r="C40" s="75"/>
      <c r="D40" s="75">
        <v>263</v>
      </c>
      <c r="E40" s="684">
        <v>86.229508196721312</v>
      </c>
    </row>
    <row r="41" spans="1:5" x14ac:dyDescent="0.25">
      <c r="A41" s="464" t="s">
        <v>139</v>
      </c>
      <c r="B41" s="75">
        <v>629</v>
      </c>
      <c r="C41" s="75"/>
      <c r="D41" s="75">
        <v>458</v>
      </c>
      <c r="E41" s="684">
        <v>72.813990461049286</v>
      </c>
    </row>
    <row r="42" spans="1:5" x14ac:dyDescent="0.25">
      <c r="A42" s="464" t="s">
        <v>180</v>
      </c>
      <c r="B42" s="75">
        <v>283</v>
      </c>
      <c r="C42" s="75"/>
      <c r="D42" s="75">
        <v>248</v>
      </c>
      <c r="E42" s="684">
        <v>87.632508833922259</v>
      </c>
    </row>
    <row r="43" spans="1:5" x14ac:dyDescent="0.25">
      <c r="A43" s="464" t="s">
        <v>343</v>
      </c>
      <c r="B43" s="75">
        <v>1361</v>
      </c>
      <c r="C43" s="75"/>
      <c r="D43" s="75">
        <v>1259</v>
      </c>
      <c r="E43" s="684">
        <v>92.505510653930941</v>
      </c>
    </row>
    <row r="44" spans="1:5" x14ac:dyDescent="0.25">
      <c r="A44" s="464" t="s">
        <v>140</v>
      </c>
      <c r="B44" s="75">
        <v>447</v>
      </c>
      <c r="C44" s="75"/>
      <c r="D44" s="75">
        <v>420</v>
      </c>
      <c r="E44" s="684">
        <v>93.959731543624159</v>
      </c>
    </row>
    <row r="45" spans="1:5" x14ac:dyDescent="0.25">
      <c r="A45" s="464" t="s">
        <v>182</v>
      </c>
      <c r="B45" s="75">
        <v>644</v>
      </c>
      <c r="C45" s="75"/>
      <c r="D45" s="75">
        <v>617</v>
      </c>
      <c r="E45" s="684">
        <v>95.807453416149073</v>
      </c>
    </row>
    <row r="46" spans="1:5" x14ac:dyDescent="0.25">
      <c r="A46" s="464" t="s">
        <v>143</v>
      </c>
      <c r="B46" s="75">
        <v>880</v>
      </c>
      <c r="C46" s="75"/>
      <c r="D46" s="75">
        <v>792</v>
      </c>
      <c r="E46" s="684">
        <v>90</v>
      </c>
    </row>
    <row r="47" spans="1:5" x14ac:dyDescent="0.25">
      <c r="A47" s="464" t="s">
        <v>183</v>
      </c>
      <c r="B47" s="75">
        <v>783</v>
      </c>
      <c r="C47" s="75"/>
      <c r="D47" s="75">
        <v>685</v>
      </c>
      <c r="E47" s="684">
        <v>87.484035759897822</v>
      </c>
    </row>
    <row r="48" spans="1:5" x14ac:dyDescent="0.25">
      <c r="A48" s="464" t="s">
        <v>184</v>
      </c>
      <c r="B48" s="75">
        <v>978</v>
      </c>
      <c r="C48" s="75"/>
      <c r="D48" s="75">
        <v>923</v>
      </c>
      <c r="E48" s="684">
        <v>94.376278118609406</v>
      </c>
    </row>
    <row r="49" spans="1:5" x14ac:dyDescent="0.25">
      <c r="A49" s="464" t="s">
        <v>349</v>
      </c>
      <c r="B49" s="75">
        <v>1532</v>
      </c>
      <c r="C49" s="75"/>
      <c r="D49" s="75">
        <v>1347</v>
      </c>
      <c r="E49" s="684">
        <v>87.924281984334201</v>
      </c>
    </row>
    <row r="50" spans="1:5" x14ac:dyDescent="0.25">
      <c r="A50" s="467" t="s">
        <v>505</v>
      </c>
      <c r="B50" s="77">
        <v>462</v>
      </c>
      <c r="C50" s="77"/>
      <c r="D50" s="77">
        <v>427</v>
      </c>
      <c r="E50" s="686">
        <v>92.424242424242422</v>
      </c>
    </row>
  </sheetData>
  <printOptions horizontalCentered="1"/>
  <pageMargins left="0.51181102362204722" right="0.39370078740157483" top="0.47244094488188981" bottom="0.31496062992125984" header="0.23622047244094491" footer="0.19685039370078741"/>
  <pageSetup paperSize="9" orientation="portrait" r:id="rId1"/>
  <headerFooter>
    <oddHeader>&amp;C9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34"/>
  <sheetViews>
    <sheetView zoomScaleNormal="100" workbookViewId="0">
      <selection activeCell="H14" sqref="H14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989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62" t="s">
        <v>144</v>
      </c>
      <c r="B6" s="446">
        <f>SUM(B7:B15)</f>
        <v>7446</v>
      </c>
      <c r="C6" s="446">
        <f>SUM(C7:C15)</f>
        <v>11</v>
      </c>
      <c r="D6" s="446">
        <f>SUM(D7:D15)</f>
        <v>6681</v>
      </c>
      <c r="E6" s="685">
        <f t="shared" ref="E6:E25" si="0">D6/(B6+C6)*100</f>
        <v>89.593670376827134</v>
      </c>
    </row>
    <row r="7" spans="1:5" x14ac:dyDescent="0.25">
      <c r="A7" s="463" t="s">
        <v>164</v>
      </c>
      <c r="B7" s="75">
        <v>399</v>
      </c>
      <c r="C7" s="75"/>
      <c r="D7" s="75">
        <v>376</v>
      </c>
      <c r="E7" s="684">
        <v>94.235588972431074</v>
      </c>
    </row>
    <row r="8" spans="1:5" x14ac:dyDescent="0.25">
      <c r="A8" s="464" t="s">
        <v>146</v>
      </c>
      <c r="B8" s="75">
        <v>1380</v>
      </c>
      <c r="C8" s="75">
        <v>11</v>
      </c>
      <c r="D8" s="75">
        <v>1186</v>
      </c>
      <c r="E8" s="684">
        <v>85.26240115025162</v>
      </c>
    </row>
    <row r="9" spans="1:5" x14ac:dyDescent="0.25">
      <c r="A9" s="465" t="s">
        <v>149</v>
      </c>
      <c r="B9" s="75">
        <v>321</v>
      </c>
      <c r="C9" s="75"/>
      <c r="D9" s="75">
        <v>300</v>
      </c>
      <c r="E9" s="684">
        <v>93.45794392523365</v>
      </c>
    </row>
    <row r="10" spans="1:5" x14ac:dyDescent="0.25">
      <c r="A10" s="465" t="s">
        <v>150</v>
      </c>
      <c r="B10" s="75">
        <v>831</v>
      </c>
      <c r="C10" s="75"/>
      <c r="D10" s="75">
        <v>760</v>
      </c>
      <c r="E10" s="684">
        <v>91.4560770156438</v>
      </c>
    </row>
    <row r="11" spans="1:5" x14ac:dyDescent="0.25">
      <c r="A11" s="465" t="s">
        <v>181</v>
      </c>
      <c r="B11" s="75">
        <v>303</v>
      </c>
      <c r="C11" s="75"/>
      <c r="D11" s="75">
        <v>258</v>
      </c>
      <c r="E11" s="684">
        <v>85.148514851485146</v>
      </c>
    </row>
    <row r="12" spans="1:5" x14ac:dyDescent="0.25">
      <c r="A12" s="465" t="s">
        <v>151</v>
      </c>
      <c r="B12" s="75">
        <v>1010</v>
      </c>
      <c r="C12" s="75"/>
      <c r="D12" s="75">
        <v>858</v>
      </c>
      <c r="E12" s="684">
        <v>84.950495049504951</v>
      </c>
    </row>
    <row r="13" spans="1:5" x14ac:dyDescent="0.25">
      <c r="A13" s="465" t="s">
        <v>74</v>
      </c>
      <c r="B13" s="75">
        <v>1214</v>
      </c>
      <c r="C13" s="75"/>
      <c r="D13" s="75">
        <v>1041</v>
      </c>
      <c r="E13" s="684">
        <v>85.749588138385505</v>
      </c>
    </row>
    <row r="14" spans="1:5" x14ac:dyDescent="0.25">
      <c r="A14" s="464" t="s">
        <v>152</v>
      </c>
      <c r="B14" s="75">
        <v>540</v>
      </c>
      <c r="C14" s="75"/>
      <c r="D14" s="75">
        <v>508</v>
      </c>
      <c r="E14" s="684">
        <v>94.074074074074076</v>
      </c>
    </row>
    <row r="15" spans="1:5" x14ac:dyDescent="0.25">
      <c r="A15" s="467" t="s">
        <v>153</v>
      </c>
      <c r="B15" s="77">
        <v>1448</v>
      </c>
      <c r="C15" s="77"/>
      <c r="D15" s="77">
        <v>1394</v>
      </c>
      <c r="E15" s="686">
        <v>96.270718232044189</v>
      </c>
    </row>
    <row r="16" spans="1:5" x14ac:dyDescent="0.25">
      <c r="A16" s="446" t="s">
        <v>154</v>
      </c>
      <c r="B16" s="662">
        <f>SUM(B17:B24)</f>
        <v>5461</v>
      </c>
      <c r="C16" s="662">
        <f>SUM(C17:C24)</f>
        <v>0</v>
      </c>
      <c r="D16" s="662">
        <f>SUM(D17:D24)</f>
        <v>4783</v>
      </c>
      <c r="E16" s="685">
        <f t="shared" si="0"/>
        <v>87.584691448452674</v>
      </c>
    </row>
    <row r="17" spans="1:5" x14ac:dyDescent="0.25">
      <c r="A17" s="463" t="s">
        <v>106</v>
      </c>
      <c r="B17" s="75">
        <v>1057</v>
      </c>
      <c r="C17" s="75"/>
      <c r="D17" s="75">
        <v>1002</v>
      </c>
      <c r="E17" s="684">
        <v>94.796594134342484</v>
      </c>
    </row>
    <row r="18" spans="1:5" x14ac:dyDescent="0.25">
      <c r="A18" s="463" t="s">
        <v>156</v>
      </c>
      <c r="B18" s="75">
        <v>756</v>
      </c>
      <c r="C18" s="75"/>
      <c r="D18" s="75">
        <v>701</v>
      </c>
      <c r="E18" s="684">
        <v>92.724867724867721</v>
      </c>
    </row>
    <row r="19" spans="1:5" x14ac:dyDescent="0.25">
      <c r="A19" s="464" t="s">
        <v>157</v>
      </c>
      <c r="B19" s="75">
        <v>219</v>
      </c>
      <c r="C19" s="75"/>
      <c r="D19" s="75">
        <v>196</v>
      </c>
      <c r="E19" s="684">
        <v>89.49771689497716</v>
      </c>
    </row>
    <row r="20" spans="1:5" x14ac:dyDescent="0.25">
      <c r="A20" s="464" t="s">
        <v>158</v>
      </c>
      <c r="B20" s="75">
        <v>593</v>
      </c>
      <c r="C20" s="75"/>
      <c r="D20" s="75">
        <v>542</v>
      </c>
      <c r="E20" s="684">
        <v>91.399662731871828</v>
      </c>
    </row>
    <row r="21" spans="1:5" x14ac:dyDescent="0.25">
      <c r="A21" s="464" t="s">
        <v>110</v>
      </c>
      <c r="B21" s="75">
        <v>744</v>
      </c>
      <c r="C21" s="75"/>
      <c r="D21" s="75">
        <v>637</v>
      </c>
      <c r="E21" s="684">
        <v>85.618279569892479</v>
      </c>
    </row>
    <row r="22" spans="1:5" x14ac:dyDescent="0.25">
      <c r="A22" s="464" t="s">
        <v>160</v>
      </c>
      <c r="B22" s="75">
        <v>226</v>
      </c>
      <c r="C22" s="75"/>
      <c r="D22" s="75">
        <v>198</v>
      </c>
      <c r="E22" s="684">
        <v>87.610619469026545</v>
      </c>
    </row>
    <row r="23" spans="1:5" x14ac:dyDescent="0.25">
      <c r="A23" s="464" t="s">
        <v>161</v>
      </c>
      <c r="B23" s="75">
        <v>1477</v>
      </c>
      <c r="C23" s="75"/>
      <c r="D23" s="75">
        <v>1153</v>
      </c>
      <c r="E23" s="684">
        <v>78.063642518618821</v>
      </c>
    </row>
    <row r="24" spans="1:5" x14ac:dyDescent="0.25">
      <c r="A24" s="464" t="s">
        <v>437</v>
      </c>
      <c r="B24" s="75">
        <v>389</v>
      </c>
      <c r="C24" s="75"/>
      <c r="D24" s="75">
        <v>354</v>
      </c>
      <c r="E24" s="684">
        <v>91.00257069408741</v>
      </c>
    </row>
    <row r="25" spans="1:5" x14ac:dyDescent="0.25">
      <c r="A25" s="662" t="s">
        <v>170</v>
      </c>
      <c r="B25" s="662">
        <f>SUM(B26:B32)</f>
        <v>6668</v>
      </c>
      <c r="C25" s="662">
        <f>SUM(C26:C32)</f>
        <v>0</v>
      </c>
      <c r="D25" s="662">
        <f>SUM(D26:D32)</f>
        <v>5306</v>
      </c>
      <c r="E25" s="685">
        <f t="shared" si="0"/>
        <v>79.574085182963401</v>
      </c>
    </row>
    <row r="26" spans="1:5" x14ac:dyDescent="0.25">
      <c r="A26" s="464" t="s">
        <v>171</v>
      </c>
      <c r="B26" s="75">
        <v>390</v>
      </c>
      <c r="C26" s="75"/>
      <c r="D26" s="75">
        <v>266</v>
      </c>
      <c r="E26" s="684">
        <v>68.205128205128204</v>
      </c>
    </row>
    <row r="27" spans="1:5" x14ac:dyDescent="0.25">
      <c r="A27" s="463" t="s">
        <v>360</v>
      </c>
      <c r="B27" s="75">
        <v>1501</v>
      </c>
      <c r="C27" s="75"/>
      <c r="D27" s="75">
        <v>1420</v>
      </c>
      <c r="E27" s="684">
        <v>94.603597601598935</v>
      </c>
    </row>
    <row r="28" spans="1:5" x14ac:dyDescent="0.25">
      <c r="A28" s="464" t="s">
        <v>174</v>
      </c>
      <c r="B28" s="75">
        <v>765</v>
      </c>
      <c r="C28" s="75"/>
      <c r="D28" s="75">
        <v>669</v>
      </c>
      <c r="E28" s="684">
        <v>87.450980392156865</v>
      </c>
    </row>
    <row r="29" spans="1:5" x14ac:dyDescent="0.25">
      <c r="A29" s="464" t="s">
        <v>175</v>
      </c>
      <c r="B29" s="75">
        <v>1157</v>
      </c>
      <c r="C29" s="75"/>
      <c r="D29" s="75">
        <v>969</v>
      </c>
      <c r="E29" s="684">
        <v>83.751080380293857</v>
      </c>
    </row>
    <row r="30" spans="1:5" x14ac:dyDescent="0.25">
      <c r="A30" s="464" t="s">
        <v>129</v>
      </c>
      <c r="B30" s="75">
        <v>767</v>
      </c>
      <c r="C30" s="75"/>
      <c r="D30" s="75">
        <v>684</v>
      </c>
      <c r="E30" s="684">
        <v>89.178617992177308</v>
      </c>
    </row>
    <row r="31" spans="1:5" x14ac:dyDescent="0.25">
      <c r="A31" s="464" t="s">
        <v>668</v>
      </c>
      <c r="B31" s="75">
        <v>1238</v>
      </c>
      <c r="C31" s="75"/>
      <c r="D31" s="75">
        <v>571</v>
      </c>
      <c r="E31" s="684">
        <v>46.122778675282717</v>
      </c>
    </row>
    <row r="32" spans="1:5" x14ac:dyDescent="0.25">
      <c r="A32" s="467" t="s">
        <v>176</v>
      </c>
      <c r="B32" s="77">
        <v>850</v>
      </c>
      <c r="C32" s="77"/>
      <c r="D32" s="77">
        <v>727</v>
      </c>
      <c r="E32" s="686">
        <v>85.529411764705884</v>
      </c>
    </row>
    <row r="34" spans="1:1" x14ac:dyDescent="0.25">
      <c r="A34" s="92"/>
    </row>
  </sheetData>
  <printOptions horizontalCentered="1"/>
  <pageMargins left="0.70866141732283472" right="0.59055118110236227" top="0.59055118110236227" bottom="0.47244094488188981" header="0.31496062992125984" footer="0.31496062992125984"/>
  <pageSetup paperSize="9" scale="97" orientation="portrait" r:id="rId1"/>
  <headerFooter>
    <oddHeader>&amp;C10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7"/>
  <sheetViews>
    <sheetView zoomScaleNormal="100" workbookViewId="0">
      <selection activeCell="F19" sqref="F19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916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7" spans="1:5" x14ac:dyDescent="0.25">
      <c r="A7" s="92"/>
    </row>
  </sheetData>
  <printOptions horizontalCentered="1"/>
  <pageMargins left="0.6692913385826772" right="0.47244094488188981" top="0.74803149606299213" bottom="0.74803149606299213" header="0.31496062992125984" footer="0.31496062992125984"/>
  <pageSetup paperSize="9" orientation="portrait" r:id="rId1"/>
  <headerFooter>
    <oddHeader>&amp;C11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"/>
  <sheetViews>
    <sheetView zoomScaleNormal="100" workbookViewId="0">
      <selection activeCell="K11" sqref="K11"/>
    </sheetView>
  </sheetViews>
  <sheetFormatPr defaultColWidth="9.125" defaultRowHeight="13.6" x14ac:dyDescent="0.25"/>
  <cols>
    <col min="1" max="4" width="9.125" style="56"/>
    <col min="5" max="5" width="8.125" style="56" customWidth="1"/>
    <col min="6" max="8" width="12.75" style="56" customWidth="1"/>
    <col min="9" max="16384" width="9.125" style="56"/>
  </cols>
  <sheetData>
    <row r="1" spans="1:8" ht="14.3" x14ac:dyDescent="0.25">
      <c r="A1" s="78" t="s">
        <v>315</v>
      </c>
      <c r="B1" s="78" t="s">
        <v>336</v>
      </c>
    </row>
    <row r="2" spans="1:8" ht="16.5" customHeight="1" x14ac:dyDescent="0.25"/>
    <row r="3" spans="1:8" ht="20.05" customHeight="1" x14ac:dyDescent="0.25">
      <c r="A3" s="438" t="s">
        <v>20</v>
      </c>
      <c r="B3" s="425"/>
      <c r="C3" s="425"/>
      <c r="D3" s="425"/>
      <c r="E3" s="425"/>
      <c r="F3" s="899" t="s">
        <v>474</v>
      </c>
      <c r="G3" s="900"/>
      <c r="H3" s="855" t="s">
        <v>21</v>
      </c>
    </row>
    <row r="4" spans="1:8" ht="27.7" customHeight="1" x14ac:dyDescent="0.25">
      <c r="A4" s="435"/>
      <c r="B4" s="427"/>
      <c r="C4" s="427"/>
      <c r="D4" s="427"/>
      <c r="E4" s="427"/>
      <c r="F4" s="687" t="s">
        <v>958</v>
      </c>
      <c r="G4" s="687" t="s">
        <v>991</v>
      </c>
      <c r="H4" s="467"/>
    </row>
    <row r="5" spans="1:8" ht="20.05" customHeight="1" x14ac:dyDescent="0.25">
      <c r="A5" s="688" t="s">
        <v>186</v>
      </c>
      <c r="B5" s="470"/>
      <c r="C5" s="430"/>
      <c r="D5" s="430"/>
      <c r="E5" s="430"/>
      <c r="F5" s="689">
        <v>6927</v>
      </c>
      <c r="G5" s="689">
        <v>6748</v>
      </c>
      <c r="H5" s="690">
        <v>-179</v>
      </c>
    </row>
    <row r="6" spans="1:8" ht="20.05" customHeight="1" x14ac:dyDescent="0.25">
      <c r="A6" s="432" t="s">
        <v>187</v>
      </c>
      <c r="B6" s="433"/>
      <c r="C6" s="433"/>
      <c r="D6" s="433"/>
      <c r="E6" s="433"/>
      <c r="F6" s="74">
        <v>1380</v>
      </c>
      <c r="G6" s="74">
        <v>1298</v>
      </c>
      <c r="H6" s="75">
        <v>-82</v>
      </c>
    </row>
    <row r="7" spans="1:8" ht="20.05" customHeight="1" x14ac:dyDescent="0.25">
      <c r="A7" s="432" t="s">
        <v>188</v>
      </c>
      <c r="B7" s="433"/>
      <c r="C7" s="433"/>
      <c r="D7" s="433"/>
      <c r="E7" s="433"/>
      <c r="F7" s="74">
        <v>4693</v>
      </c>
      <c r="G7" s="74">
        <v>4584</v>
      </c>
      <c r="H7" s="75">
        <v>-109</v>
      </c>
    </row>
    <row r="8" spans="1:8" ht="20.05" customHeight="1" x14ac:dyDescent="0.25">
      <c r="A8" s="435" t="s">
        <v>189</v>
      </c>
      <c r="B8" s="427"/>
      <c r="C8" s="427"/>
      <c r="D8" s="427"/>
      <c r="E8" s="427"/>
      <c r="F8" s="76">
        <v>854</v>
      </c>
      <c r="G8" s="76">
        <v>866</v>
      </c>
      <c r="H8" s="77">
        <v>12</v>
      </c>
    </row>
    <row r="9" spans="1:8" ht="20.05" customHeight="1" x14ac:dyDescent="0.25">
      <c r="A9" s="688" t="s">
        <v>190</v>
      </c>
      <c r="B9" s="470"/>
      <c r="C9" s="430"/>
      <c r="D9" s="430"/>
      <c r="E9" s="430"/>
      <c r="F9" s="689">
        <v>7411</v>
      </c>
      <c r="G9" s="689">
        <v>7106</v>
      </c>
      <c r="H9" s="690">
        <v>-305</v>
      </c>
    </row>
    <row r="10" spans="1:8" ht="20.05" customHeight="1" x14ac:dyDescent="0.25">
      <c r="A10" s="432" t="s">
        <v>187</v>
      </c>
      <c r="B10" s="433"/>
      <c r="C10" s="433"/>
      <c r="D10" s="433"/>
      <c r="E10" s="433"/>
      <c r="F10" s="74">
        <v>1145</v>
      </c>
      <c r="G10" s="74">
        <v>1012</v>
      </c>
      <c r="H10" s="75">
        <v>-133</v>
      </c>
    </row>
    <row r="11" spans="1:8" ht="20.05" customHeight="1" x14ac:dyDescent="0.25">
      <c r="A11" s="432" t="s">
        <v>188</v>
      </c>
      <c r="B11" s="433"/>
      <c r="C11" s="433"/>
      <c r="D11" s="433"/>
      <c r="E11" s="433"/>
      <c r="F11" s="74">
        <v>4963</v>
      </c>
      <c r="G11" s="74">
        <v>4843</v>
      </c>
      <c r="H11" s="75">
        <v>-120</v>
      </c>
    </row>
    <row r="12" spans="1:8" ht="20.05" customHeight="1" x14ac:dyDescent="0.25">
      <c r="A12" s="435" t="s">
        <v>189</v>
      </c>
      <c r="B12" s="427"/>
      <c r="C12" s="427"/>
      <c r="D12" s="427"/>
      <c r="E12" s="427"/>
      <c r="F12" s="76">
        <v>1303</v>
      </c>
      <c r="G12" s="76">
        <v>1251</v>
      </c>
      <c r="H12" s="77">
        <v>-52</v>
      </c>
    </row>
    <row r="14" spans="1:8" ht="14.3" x14ac:dyDescent="0.25">
      <c r="A14" s="72" t="s">
        <v>992</v>
      </c>
      <c r="B14" s="72"/>
    </row>
  </sheetData>
  <mergeCells count="1">
    <mergeCell ref="F3:G3"/>
  </mergeCells>
  <phoneticPr fontId="2" type="noConversion"/>
  <printOptions horizontalCentered="1"/>
  <pageMargins left="0.9055118110236221" right="0.62992125984251968" top="0.98425196850393704" bottom="0.98425196850393704" header="0.31496062992125984" footer="0.51181102362204722"/>
  <pageSetup paperSize="9" orientation="portrait" r:id="rId1"/>
  <headerFooter alignWithMargins="0">
    <oddHeader>&amp;C11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19"/>
  <sheetViews>
    <sheetView zoomScaleNormal="100" workbookViewId="0">
      <selection activeCell="J7" sqref="J7"/>
    </sheetView>
  </sheetViews>
  <sheetFormatPr defaultColWidth="9.125" defaultRowHeight="13.6" x14ac:dyDescent="0.25"/>
  <cols>
    <col min="1" max="1" width="14.125" style="56" customWidth="1"/>
    <col min="2" max="8" width="12.75" style="56" customWidth="1"/>
    <col min="9" max="16384" width="9.125" style="56"/>
  </cols>
  <sheetData>
    <row r="1" spans="1:8" ht="14.3" x14ac:dyDescent="0.25">
      <c r="A1" s="78" t="s">
        <v>477</v>
      </c>
      <c r="B1" s="78" t="s">
        <v>440</v>
      </c>
    </row>
    <row r="2" spans="1:8" ht="18" customHeight="1" x14ac:dyDescent="0.25"/>
    <row r="3" spans="1:8" ht="18" customHeight="1" x14ac:dyDescent="0.25">
      <c r="A3" s="901" t="s">
        <v>27</v>
      </c>
      <c r="B3" s="904" t="s">
        <v>31</v>
      </c>
      <c r="C3" s="905"/>
      <c r="D3" s="909" t="s">
        <v>21</v>
      </c>
      <c r="E3" s="883" t="s">
        <v>442</v>
      </c>
      <c r="F3" s="908"/>
      <c r="G3" s="908"/>
      <c r="H3" s="884"/>
    </row>
    <row r="4" spans="1:8" ht="18" customHeight="1" x14ac:dyDescent="0.25">
      <c r="A4" s="902"/>
      <c r="B4" s="906"/>
      <c r="C4" s="907"/>
      <c r="D4" s="910"/>
      <c r="E4" s="883" t="s">
        <v>443</v>
      </c>
      <c r="F4" s="884"/>
      <c r="G4" s="883" t="s">
        <v>307</v>
      </c>
      <c r="H4" s="884"/>
    </row>
    <row r="5" spans="1:8" ht="18" customHeight="1" x14ac:dyDescent="0.25">
      <c r="A5" s="903"/>
      <c r="B5" s="644">
        <v>44742</v>
      </c>
      <c r="C5" s="644">
        <v>44773</v>
      </c>
      <c r="D5" s="471"/>
      <c r="E5" s="644">
        <v>44742</v>
      </c>
      <c r="F5" s="644">
        <v>44773</v>
      </c>
      <c r="G5" s="644">
        <v>44742</v>
      </c>
      <c r="H5" s="644">
        <v>44773</v>
      </c>
    </row>
    <row r="6" spans="1:8" ht="18" customHeight="1" x14ac:dyDescent="0.25">
      <c r="A6" s="691" t="s">
        <v>31</v>
      </c>
      <c r="B6" s="445">
        <v>8382</v>
      </c>
      <c r="C6" s="445">
        <v>7675</v>
      </c>
      <c r="D6" s="662">
        <v>-707</v>
      </c>
      <c r="E6" s="445">
        <v>7130</v>
      </c>
      <c r="F6" s="445">
        <v>6638</v>
      </c>
      <c r="G6" s="446">
        <v>1252</v>
      </c>
      <c r="H6" s="446">
        <v>1037</v>
      </c>
    </row>
    <row r="7" spans="1:8" ht="18" customHeight="1" x14ac:dyDescent="0.25">
      <c r="A7" s="463" t="s">
        <v>33</v>
      </c>
      <c r="B7" s="630">
        <v>842</v>
      </c>
      <c r="C7" s="635">
        <v>758</v>
      </c>
      <c r="D7" s="109">
        <v>-84</v>
      </c>
      <c r="E7" s="74">
        <v>650</v>
      </c>
      <c r="F7" s="74">
        <v>593</v>
      </c>
      <c r="G7" s="74">
        <v>192</v>
      </c>
      <c r="H7" s="75">
        <v>165</v>
      </c>
    </row>
    <row r="8" spans="1:8" ht="18" customHeight="1" x14ac:dyDescent="0.25">
      <c r="A8" s="464" t="s">
        <v>35</v>
      </c>
      <c r="B8" s="630">
        <v>911</v>
      </c>
      <c r="C8" s="635">
        <v>881</v>
      </c>
      <c r="D8" s="109">
        <v>-30</v>
      </c>
      <c r="E8" s="74">
        <v>786</v>
      </c>
      <c r="F8" s="74">
        <v>785</v>
      </c>
      <c r="G8" s="74">
        <v>125</v>
      </c>
      <c r="H8" s="75">
        <v>96</v>
      </c>
    </row>
    <row r="9" spans="1:8" ht="18" customHeight="1" x14ac:dyDescent="0.25">
      <c r="A9" s="464" t="s">
        <v>36</v>
      </c>
      <c r="B9" s="630">
        <v>887</v>
      </c>
      <c r="C9" s="635">
        <v>723</v>
      </c>
      <c r="D9" s="109">
        <v>-164</v>
      </c>
      <c r="E9" s="74">
        <v>727</v>
      </c>
      <c r="F9" s="74">
        <v>603</v>
      </c>
      <c r="G9" s="74">
        <v>160</v>
      </c>
      <c r="H9" s="75">
        <v>120</v>
      </c>
    </row>
    <row r="10" spans="1:8" ht="18" customHeight="1" x14ac:dyDescent="0.25">
      <c r="A10" s="464" t="s">
        <v>37</v>
      </c>
      <c r="B10" s="630">
        <v>516</v>
      </c>
      <c r="C10" s="635">
        <v>511</v>
      </c>
      <c r="D10" s="109">
        <v>-5</v>
      </c>
      <c r="E10" s="74">
        <v>438</v>
      </c>
      <c r="F10" s="74">
        <v>435</v>
      </c>
      <c r="G10" s="74">
        <v>78</v>
      </c>
      <c r="H10" s="75">
        <v>76</v>
      </c>
    </row>
    <row r="11" spans="1:8" ht="18" customHeight="1" x14ac:dyDescent="0.25">
      <c r="A11" s="464" t="s">
        <v>38</v>
      </c>
      <c r="B11" s="630">
        <v>655</v>
      </c>
      <c r="C11" s="635">
        <v>586</v>
      </c>
      <c r="D11" s="109">
        <v>-69</v>
      </c>
      <c r="E11" s="74">
        <v>584</v>
      </c>
      <c r="F11" s="74">
        <v>518</v>
      </c>
      <c r="G11" s="74">
        <v>71</v>
      </c>
      <c r="H11" s="75">
        <v>68</v>
      </c>
    </row>
    <row r="12" spans="1:8" ht="18" customHeight="1" x14ac:dyDescent="0.25">
      <c r="A12" s="464" t="s">
        <v>39</v>
      </c>
      <c r="B12" s="630">
        <v>789</v>
      </c>
      <c r="C12" s="635">
        <v>698</v>
      </c>
      <c r="D12" s="109">
        <v>-91</v>
      </c>
      <c r="E12" s="74">
        <v>684</v>
      </c>
      <c r="F12" s="74">
        <v>616</v>
      </c>
      <c r="G12" s="74">
        <v>105</v>
      </c>
      <c r="H12" s="75">
        <v>82</v>
      </c>
    </row>
    <row r="13" spans="1:8" ht="18" customHeight="1" x14ac:dyDescent="0.25">
      <c r="A13" s="464" t="s">
        <v>40</v>
      </c>
      <c r="B13" s="630">
        <v>658</v>
      </c>
      <c r="C13" s="635">
        <v>623</v>
      </c>
      <c r="D13" s="109">
        <v>-35</v>
      </c>
      <c r="E13" s="74">
        <v>543</v>
      </c>
      <c r="F13" s="74">
        <v>510</v>
      </c>
      <c r="G13" s="74">
        <v>115</v>
      </c>
      <c r="H13" s="75">
        <v>113</v>
      </c>
    </row>
    <row r="14" spans="1:8" ht="18" customHeight="1" x14ac:dyDescent="0.25">
      <c r="A14" s="464" t="s">
        <v>41</v>
      </c>
      <c r="B14" s="630">
        <v>1004</v>
      </c>
      <c r="C14" s="635">
        <v>811</v>
      </c>
      <c r="D14" s="109">
        <v>-193</v>
      </c>
      <c r="E14" s="74">
        <v>877</v>
      </c>
      <c r="F14" s="74">
        <v>726</v>
      </c>
      <c r="G14" s="74">
        <v>127</v>
      </c>
      <c r="H14" s="75">
        <v>85</v>
      </c>
    </row>
    <row r="15" spans="1:8" ht="18" customHeight="1" x14ac:dyDescent="0.25">
      <c r="A15" s="464" t="s">
        <v>42</v>
      </c>
      <c r="B15" s="630">
        <v>760</v>
      </c>
      <c r="C15" s="635">
        <v>731</v>
      </c>
      <c r="D15" s="109">
        <v>-29</v>
      </c>
      <c r="E15" s="74">
        <v>642</v>
      </c>
      <c r="F15" s="74">
        <v>646</v>
      </c>
      <c r="G15" s="74">
        <v>118</v>
      </c>
      <c r="H15" s="75">
        <v>85</v>
      </c>
    </row>
    <row r="16" spans="1:8" ht="18" customHeight="1" x14ac:dyDescent="0.25">
      <c r="A16" s="464" t="s">
        <v>43</v>
      </c>
      <c r="B16" s="630">
        <v>434</v>
      </c>
      <c r="C16" s="635">
        <v>423</v>
      </c>
      <c r="D16" s="109">
        <v>-11</v>
      </c>
      <c r="E16" s="74">
        <v>396</v>
      </c>
      <c r="F16" s="74">
        <v>387</v>
      </c>
      <c r="G16" s="74">
        <v>38</v>
      </c>
      <c r="H16" s="75">
        <v>36</v>
      </c>
    </row>
    <row r="17" spans="1:8" ht="18" customHeight="1" x14ac:dyDescent="0.25">
      <c r="A17" s="692" t="s">
        <v>45</v>
      </c>
      <c r="B17" s="110">
        <v>926</v>
      </c>
      <c r="C17" s="445">
        <v>930</v>
      </c>
      <c r="D17" s="111">
        <v>4</v>
      </c>
      <c r="E17" s="76">
        <v>803</v>
      </c>
      <c r="F17" s="76">
        <v>819</v>
      </c>
      <c r="G17" s="76">
        <v>123</v>
      </c>
      <c r="H17" s="77">
        <v>111</v>
      </c>
    </row>
    <row r="18" spans="1:8" ht="17.350000000000001" customHeight="1" x14ac:dyDescent="0.25"/>
    <row r="19" spans="1:8" ht="17.350000000000001" customHeight="1" x14ac:dyDescent="0.25">
      <c r="A19" s="112" t="s">
        <v>993</v>
      </c>
    </row>
  </sheetData>
  <mergeCells count="6">
    <mergeCell ref="A3:A5"/>
    <mergeCell ref="B3:C4"/>
    <mergeCell ref="E3:H3"/>
    <mergeCell ref="E4:F4"/>
    <mergeCell ref="G4:H4"/>
    <mergeCell ref="D3:D4"/>
  </mergeCells>
  <phoneticPr fontId="2" type="noConversion"/>
  <printOptions horizontalCentered="1"/>
  <pageMargins left="0.47244094488188981" right="0.47244094488188981" top="0.98425196850393704" bottom="0.98425196850393704" header="0.39370078740157483" footer="0.51181102362204722"/>
  <pageSetup paperSize="9" scale="92" orientation="portrait" r:id="rId1"/>
  <headerFooter alignWithMargins="0">
    <oddHeader>&amp;C12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"/>
  <sheetViews>
    <sheetView zoomScaleNormal="100" workbookViewId="0">
      <selection activeCell="O12" sqref="O12"/>
    </sheetView>
  </sheetViews>
  <sheetFormatPr defaultColWidth="9.125" defaultRowHeight="13.6" x14ac:dyDescent="0.25"/>
  <cols>
    <col min="1" max="2" width="9.125" style="56"/>
    <col min="3" max="10" width="10.75" style="56" customWidth="1"/>
    <col min="11" max="16384" width="9.125" style="56"/>
  </cols>
  <sheetData>
    <row r="1" spans="1:10" ht="14.3" x14ac:dyDescent="0.25">
      <c r="A1" s="78" t="s">
        <v>458</v>
      </c>
      <c r="B1" s="78" t="s">
        <v>316</v>
      </c>
    </row>
    <row r="2" spans="1:10" ht="18" customHeight="1" x14ac:dyDescent="0.25"/>
    <row r="3" spans="1:10" ht="33.799999999999997" customHeight="1" x14ac:dyDescent="0.25">
      <c r="A3" s="438" t="s">
        <v>20</v>
      </c>
      <c r="B3" s="426"/>
      <c r="C3" s="911" t="s">
        <v>31</v>
      </c>
      <c r="D3" s="912"/>
      <c r="E3" s="913" t="s">
        <v>24</v>
      </c>
      <c r="F3" s="914"/>
      <c r="G3" s="915" t="s">
        <v>25</v>
      </c>
      <c r="H3" s="916"/>
      <c r="I3" s="915" t="s">
        <v>26</v>
      </c>
      <c r="J3" s="916"/>
    </row>
    <row r="4" spans="1:10" ht="18" customHeight="1" x14ac:dyDescent="0.25">
      <c r="A4" s="432"/>
      <c r="B4" s="434"/>
      <c r="C4" s="693">
        <v>44742</v>
      </c>
      <c r="D4" s="644">
        <v>44773</v>
      </c>
      <c r="E4" s="693">
        <v>44742</v>
      </c>
      <c r="F4" s="644">
        <v>44773</v>
      </c>
      <c r="G4" s="693">
        <v>44742</v>
      </c>
      <c r="H4" s="644">
        <v>44773</v>
      </c>
      <c r="I4" s="693">
        <v>44742</v>
      </c>
      <c r="J4" s="644">
        <v>44773</v>
      </c>
    </row>
    <row r="5" spans="1:10" ht="18" customHeight="1" x14ac:dyDescent="0.25">
      <c r="A5" s="694" t="s">
        <v>22</v>
      </c>
      <c r="B5" s="695"/>
      <c r="C5" s="113">
        <v>72892</v>
      </c>
      <c r="D5" s="113">
        <v>72542</v>
      </c>
      <c r="E5" s="113">
        <v>8357</v>
      </c>
      <c r="F5" s="113">
        <v>8364</v>
      </c>
      <c r="G5" s="113">
        <v>63755</v>
      </c>
      <c r="H5" s="113">
        <v>63456</v>
      </c>
      <c r="I5" s="113">
        <v>780</v>
      </c>
      <c r="J5" s="113">
        <v>722</v>
      </c>
    </row>
    <row r="6" spans="1:10" ht="18" customHeight="1" x14ac:dyDescent="0.25">
      <c r="A6" s="649" t="s">
        <v>317</v>
      </c>
      <c r="B6" s="431"/>
      <c r="C6" s="696">
        <v>69406</v>
      </c>
      <c r="D6" s="696">
        <v>69081</v>
      </c>
      <c r="E6" s="696">
        <v>7867</v>
      </c>
      <c r="F6" s="696">
        <v>7867</v>
      </c>
      <c r="G6" s="696">
        <v>60823</v>
      </c>
      <c r="H6" s="696">
        <v>60544</v>
      </c>
      <c r="I6" s="696">
        <v>716</v>
      </c>
      <c r="J6" s="696">
        <v>670</v>
      </c>
    </row>
    <row r="7" spans="1:10" ht="18" customHeight="1" x14ac:dyDescent="0.25">
      <c r="A7" s="697" t="s">
        <v>311</v>
      </c>
      <c r="B7" s="434"/>
      <c r="C7" s="698">
        <v>978</v>
      </c>
      <c r="D7" s="698">
        <v>977</v>
      </c>
      <c r="E7" s="663">
        <v>386</v>
      </c>
      <c r="F7" s="663">
        <v>390</v>
      </c>
      <c r="G7" s="663">
        <v>576</v>
      </c>
      <c r="H7" s="663">
        <v>572</v>
      </c>
      <c r="I7" s="663">
        <v>16</v>
      </c>
      <c r="J7" s="663">
        <v>15</v>
      </c>
    </row>
    <row r="8" spans="1:10" ht="18" customHeight="1" x14ac:dyDescent="0.25">
      <c r="A8" s="697" t="s">
        <v>312</v>
      </c>
      <c r="B8" s="434"/>
      <c r="C8" s="91">
        <v>68428</v>
      </c>
      <c r="D8" s="91">
        <v>68104</v>
      </c>
      <c r="E8" s="663">
        <v>7481</v>
      </c>
      <c r="F8" s="663">
        <v>7477</v>
      </c>
      <c r="G8" s="663">
        <v>60247</v>
      </c>
      <c r="H8" s="663">
        <v>59972</v>
      </c>
      <c r="I8" s="663">
        <v>700</v>
      </c>
      <c r="J8" s="663">
        <v>655</v>
      </c>
    </row>
    <row r="9" spans="1:10" ht="18" customHeight="1" x14ac:dyDescent="0.25">
      <c r="A9" s="699" t="s">
        <v>310</v>
      </c>
      <c r="B9" s="695"/>
      <c r="C9" s="696">
        <v>3486</v>
      </c>
      <c r="D9" s="696">
        <v>3461</v>
      </c>
      <c r="E9" s="696">
        <v>490</v>
      </c>
      <c r="F9" s="696">
        <v>497</v>
      </c>
      <c r="G9" s="696">
        <v>2932</v>
      </c>
      <c r="H9" s="696">
        <v>2912</v>
      </c>
      <c r="I9" s="696">
        <v>64</v>
      </c>
      <c r="J9" s="696">
        <v>52</v>
      </c>
    </row>
    <row r="10" spans="1:10" ht="18" customHeight="1" x14ac:dyDescent="0.25">
      <c r="A10" s="697" t="s">
        <v>313</v>
      </c>
      <c r="B10" s="434"/>
      <c r="C10" s="698">
        <v>38</v>
      </c>
      <c r="D10" s="698">
        <v>45</v>
      </c>
      <c r="E10" s="663">
        <v>21</v>
      </c>
      <c r="F10" s="663">
        <v>25</v>
      </c>
      <c r="G10" s="663">
        <v>17</v>
      </c>
      <c r="H10" s="663">
        <v>19</v>
      </c>
      <c r="I10" s="663">
        <v>0</v>
      </c>
      <c r="J10" s="663">
        <v>1</v>
      </c>
    </row>
    <row r="11" spans="1:10" ht="18" customHeight="1" x14ac:dyDescent="0.25">
      <c r="A11" s="700" t="s">
        <v>314</v>
      </c>
      <c r="B11" s="428"/>
      <c r="C11" s="91">
        <v>3448</v>
      </c>
      <c r="D11" s="91">
        <v>3416</v>
      </c>
      <c r="E11" s="91">
        <v>469</v>
      </c>
      <c r="F11" s="91">
        <v>472</v>
      </c>
      <c r="G11" s="91">
        <v>2915</v>
      </c>
      <c r="H11" s="91">
        <v>2893</v>
      </c>
      <c r="I11" s="91">
        <v>64</v>
      </c>
      <c r="J11" s="91">
        <v>51</v>
      </c>
    </row>
    <row r="14" spans="1:10" ht="14.3" x14ac:dyDescent="0.25">
      <c r="A14" s="72" t="s">
        <v>832</v>
      </c>
      <c r="B14" s="72"/>
    </row>
    <row r="15" spans="1:10" ht="14.3" x14ac:dyDescent="0.25">
      <c r="A15" s="72"/>
      <c r="B15" s="72" t="s">
        <v>994</v>
      </c>
    </row>
    <row r="18" ht="13.6" customHeight="1" x14ac:dyDescent="0.25"/>
  </sheetData>
  <mergeCells count="4">
    <mergeCell ref="C3:D3"/>
    <mergeCell ref="E3:F3"/>
    <mergeCell ref="G3:H3"/>
    <mergeCell ref="I3:J3"/>
  </mergeCells>
  <phoneticPr fontId="2" type="noConversion"/>
  <printOptions horizontalCentered="1"/>
  <pageMargins left="0.59055118110236227" right="0.43307086614173229" top="1.1417322834645669" bottom="0.98425196850393704" header="0.35433070866141736" footer="0.51181102362204722"/>
  <pageSetup paperSize="9" scale="90" orientation="portrait" r:id="rId1"/>
  <headerFooter alignWithMargins="0">
    <oddHeader>&amp;C13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61"/>
  <sheetViews>
    <sheetView zoomScaleNormal="100" workbookViewId="0">
      <selection activeCell="M27" sqref="M27"/>
    </sheetView>
  </sheetViews>
  <sheetFormatPr defaultColWidth="9.125" defaultRowHeight="13.6" x14ac:dyDescent="0.25"/>
  <cols>
    <col min="1" max="1" width="11" style="56" customWidth="1"/>
    <col min="2" max="2" width="18.25" style="56" customWidth="1"/>
    <col min="3" max="7" width="11.75" style="56" customWidth="1"/>
    <col min="8" max="8" width="12.875" style="56" customWidth="1"/>
    <col min="9" max="9" width="12.625" style="56" customWidth="1"/>
    <col min="10" max="10" width="9.75" style="56" customWidth="1"/>
    <col min="11" max="16384" width="9.125" style="56"/>
  </cols>
  <sheetData>
    <row r="1" spans="1:9" ht="14.3" x14ac:dyDescent="0.25">
      <c r="A1" s="78" t="s">
        <v>459</v>
      </c>
      <c r="B1" s="78" t="s">
        <v>520</v>
      </c>
      <c r="C1" s="114"/>
    </row>
    <row r="2" spans="1:9" ht="14.95" customHeight="1" x14ac:dyDescent="0.25"/>
    <row r="3" spans="1:9" ht="16.3" x14ac:dyDescent="0.3">
      <c r="A3" s="424" t="s">
        <v>447</v>
      </c>
      <c r="B3" s="701"/>
      <c r="C3" s="917" t="s">
        <v>31</v>
      </c>
      <c r="D3" s="918"/>
      <c r="E3" s="855" t="s">
        <v>51</v>
      </c>
      <c r="F3" s="919" t="s">
        <v>448</v>
      </c>
      <c r="G3" s="920"/>
      <c r="H3" s="920"/>
      <c r="I3" s="921"/>
    </row>
    <row r="4" spans="1:9" ht="16.3" x14ac:dyDescent="0.3">
      <c r="A4" s="472" t="s">
        <v>449</v>
      </c>
      <c r="B4" s="702"/>
      <c r="C4" s="693">
        <v>44742</v>
      </c>
      <c r="D4" s="693">
        <v>44773</v>
      </c>
      <c r="E4" s="444" t="s">
        <v>340</v>
      </c>
      <c r="F4" s="854" t="s">
        <v>450</v>
      </c>
      <c r="G4" s="854" t="s">
        <v>451</v>
      </c>
      <c r="H4" s="854" t="s">
        <v>452</v>
      </c>
      <c r="I4" s="854" t="s">
        <v>675</v>
      </c>
    </row>
    <row r="5" spans="1:9" ht="17" thickBot="1" x14ac:dyDescent="0.35">
      <c r="A5" s="703" t="s">
        <v>4</v>
      </c>
      <c r="B5" s="704"/>
      <c r="C5" s="705">
        <v>64535</v>
      </c>
      <c r="D5" s="706">
        <v>64178</v>
      </c>
      <c r="E5" s="707">
        <v>1</v>
      </c>
      <c r="F5" s="708">
        <v>34200</v>
      </c>
      <c r="G5" s="705">
        <v>27490</v>
      </c>
      <c r="H5" s="709">
        <v>1248</v>
      </c>
      <c r="I5" s="706">
        <v>1240</v>
      </c>
    </row>
    <row r="6" spans="1:9" ht="14.95" thickTop="1" x14ac:dyDescent="0.25">
      <c r="A6" s="438"/>
      <c r="B6" s="710" t="s">
        <v>453</v>
      </c>
      <c r="C6" s="711">
        <v>30900</v>
      </c>
      <c r="D6" s="712">
        <v>30581</v>
      </c>
      <c r="E6" s="713">
        <v>0.47650285144442023</v>
      </c>
      <c r="F6" s="472">
        <v>17968</v>
      </c>
      <c r="G6" s="712">
        <v>12402</v>
      </c>
      <c r="H6" s="714">
        <v>211</v>
      </c>
      <c r="I6" s="715"/>
    </row>
    <row r="7" spans="1:9" ht="14.3" x14ac:dyDescent="0.25">
      <c r="A7" s="432" t="s">
        <v>454</v>
      </c>
      <c r="B7" s="714" t="s">
        <v>455</v>
      </c>
      <c r="C7" s="115">
        <v>27400</v>
      </c>
      <c r="D7" s="712">
        <v>27338</v>
      </c>
      <c r="E7" s="713">
        <v>0.42597151671912492</v>
      </c>
      <c r="F7" s="472">
        <v>12519</v>
      </c>
      <c r="G7" s="712">
        <v>13787</v>
      </c>
      <c r="H7" s="714">
        <v>1032</v>
      </c>
      <c r="I7" s="715"/>
    </row>
    <row r="8" spans="1:9" ht="14.3" x14ac:dyDescent="0.25">
      <c r="A8" s="432"/>
      <c r="B8" s="714" t="s">
        <v>456</v>
      </c>
      <c r="C8" s="115">
        <v>5103</v>
      </c>
      <c r="D8" s="712">
        <v>5019</v>
      </c>
      <c r="E8" s="713">
        <v>7.8204369098444956E-2</v>
      </c>
      <c r="F8" s="472">
        <v>3713</v>
      </c>
      <c r="G8" s="712">
        <v>1301</v>
      </c>
      <c r="H8" s="714">
        <v>5</v>
      </c>
      <c r="I8" s="715"/>
    </row>
    <row r="9" spans="1:9" ht="14.95" thickBot="1" x14ac:dyDescent="0.3">
      <c r="A9" s="716"/>
      <c r="B9" s="717" t="s">
        <v>674</v>
      </c>
      <c r="C9" s="718">
        <v>1132</v>
      </c>
      <c r="D9" s="719">
        <v>1240</v>
      </c>
      <c r="E9" s="720">
        <v>1.9321262738009909E-2</v>
      </c>
      <c r="F9" s="721"/>
      <c r="G9" s="722"/>
      <c r="H9" s="723"/>
      <c r="I9" s="724"/>
    </row>
    <row r="10" spans="1:9" ht="14.3" x14ac:dyDescent="0.25">
      <c r="A10" s="725" t="s">
        <v>337</v>
      </c>
      <c r="B10" s="726"/>
      <c r="C10" s="727">
        <v>579</v>
      </c>
      <c r="D10" s="727">
        <v>586</v>
      </c>
      <c r="E10" s="728"/>
      <c r="F10" s="727">
        <v>386</v>
      </c>
      <c r="G10" s="727">
        <v>197</v>
      </c>
      <c r="H10" s="727">
        <v>3</v>
      </c>
      <c r="I10" s="729"/>
    </row>
    <row r="11" spans="1:9" ht="14.3" x14ac:dyDescent="0.25">
      <c r="A11" s="438"/>
      <c r="B11" s="710" t="s">
        <v>453</v>
      </c>
      <c r="C11" s="711">
        <v>26</v>
      </c>
      <c r="D11" s="730">
        <v>31</v>
      </c>
      <c r="E11" s="731" t="s">
        <v>11</v>
      </c>
      <c r="F11" s="730">
        <v>18</v>
      </c>
      <c r="G11" s="730">
        <v>13</v>
      </c>
      <c r="H11" s="730">
        <v>0</v>
      </c>
      <c r="I11" s="715"/>
    </row>
    <row r="12" spans="1:9" ht="14.3" x14ac:dyDescent="0.25">
      <c r="A12" s="432" t="s">
        <v>454</v>
      </c>
      <c r="B12" s="714" t="s">
        <v>455</v>
      </c>
      <c r="C12" s="115">
        <v>509</v>
      </c>
      <c r="D12" s="712">
        <v>503</v>
      </c>
      <c r="E12" s="713">
        <v>9.1308548100595219E-3</v>
      </c>
      <c r="F12" s="712">
        <v>324</v>
      </c>
      <c r="G12" s="712">
        <v>176</v>
      </c>
      <c r="H12" s="712">
        <v>3</v>
      </c>
      <c r="I12" s="715"/>
    </row>
    <row r="13" spans="1:9" ht="14.95" thickBot="1" x14ac:dyDescent="0.3">
      <c r="A13" s="432"/>
      <c r="B13" s="714" t="s">
        <v>456</v>
      </c>
      <c r="C13" s="115">
        <v>44</v>
      </c>
      <c r="D13" s="732">
        <v>52</v>
      </c>
      <c r="E13" s="733"/>
      <c r="F13" s="732">
        <v>44</v>
      </c>
      <c r="G13" s="732">
        <v>8</v>
      </c>
      <c r="H13" s="732">
        <v>0</v>
      </c>
      <c r="I13" s="734"/>
    </row>
    <row r="14" spans="1:9" ht="14.95" thickTop="1" x14ac:dyDescent="0.25">
      <c r="A14" s="735" t="s">
        <v>339</v>
      </c>
      <c r="B14" s="736"/>
      <c r="C14" s="737">
        <v>24576</v>
      </c>
      <c r="D14" s="737">
        <v>24346</v>
      </c>
      <c r="E14" s="738"/>
      <c r="F14" s="737">
        <v>12156</v>
      </c>
      <c r="G14" s="737">
        <v>11494</v>
      </c>
      <c r="H14" s="737">
        <v>696</v>
      </c>
      <c r="I14" s="739"/>
    </row>
    <row r="15" spans="1:9" ht="14.3" x14ac:dyDescent="0.25">
      <c r="A15" s="438"/>
      <c r="B15" s="710" t="s">
        <v>453</v>
      </c>
      <c r="C15" s="711">
        <v>10587</v>
      </c>
      <c r="D15" s="730">
        <v>10474</v>
      </c>
      <c r="E15" s="731" t="s">
        <v>12</v>
      </c>
      <c r="F15" s="730">
        <v>5597</v>
      </c>
      <c r="G15" s="730">
        <v>4717</v>
      </c>
      <c r="H15" s="730">
        <v>160</v>
      </c>
      <c r="I15" s="715"/>
    </row>
    <row r="16" spans="1:9" ht="14.3" x14ac:dyDescent="0.25">
      <c r="A16" s="432" t="s">
        <v>454</v>
      </c>
      <c r="B16" s="714" t="s">
        <v>455</v>
      </c>
      <c r="C16" s="115">
        <v>11837</v>
      </c>
      <c r="D16" s="712">
        <v>11709</v>
      </c>
      <c r="E16" s="713">
        <v>0.37935117953192682</v>
      </c>
      <c r="F16" s="712">
        <v>5057</v>
      </c>
      <c r="G16" s="712">
        <v>6118</v>
      </c>
      <c r="H16" s="712">
        <v>534</v>
      </c>
      <c r="I16" s="715"/>
    </row>
    <row r="17" spans="1:9" ht="14.95" thickBot="1" x14ac:dyDescent="0.3">
      <c r="A17" s="432"/>
      <c r="B17" s="714" t="s">
        <v>456</v>
      </c>
      <c r="C17" s="115">
        <v>2152</v>
      </c>
      <c r="D17" s="732">
        <v>2163</v>
      </c>
      <c r="E17" s="740"/>
      <c r="F17" s="732">
        <v>1502</v>
      </c>
      <c r="G17" s="732">
        <v>659</v>
      </c>
      <c r="H17" s="732">
        <v>2</v>
      </c>
      <c r="I17" s="734"/>
    </row>
    <row r="18" spans="1:9" ht="14.95" thickTop="1" x14ac:dyDescent="0.25">
      <c r="A18" s="741" t="s">
        <v>338</v>
      </c>
      <c r="B18" s="736"/>
      <c r="C18" s="737">
        <v>38248</v>
      </c>
      <c r="D18" s="737">
        <v>38006</v>
      </c>
      <c r="E18" s="738"/>
      <c r="F18" s="737">
        <v>21658</v>
      </c>
      <c r="G18" s="737">
        <v>15799</v>
      </c>
      <c r="H18" s="737">
        <v>549</v>
      </c>
      <c r="I18" s="739"/>
    </row>
    <row r="19" spans="1:9" ht="14.3" x14ac:dyDescent="0.25">
      <c r="A19" s="438"/>
      <c r="B19" s="710" t="s">
        <v>453</v>
      </c>
      <c r="C19" s="711">
        <v>20287</v>
      </c>
      <c r="D19" s="730">
        <v>20076</v>
      </c>
      <c r="E19" s="731" t="s">
        <v>13</v>
      </c>
      <c r="F19" s="730">
        <v>12353</v>
      </c>
      <c r="G19" s="730">
        <v>7672</v>
      </c>
      <c r="H19" s="730">
        <v>51</v>
      </c>
      <c r="I19" s="715"/>
    </row>
    <row r="20" spans="1:9" ht="14.3" x14ac:dyDescent="0.25">
      <c r="A20" s="432" t="s">
        <v>454</v>
      </c>
      <c r="B20" s="714" t="s">
        <v>455</v>
      </c>
      <c r="C20" s="115">
        <v>15054</v>
      </c>
      <c r="D20" s="712">
        <v>15126</v>
      </c>
      <c r="E20" s="713">
        <v>0.5921967029200037</v>
      </c>
      <c r="F20" s="712">
        <v>7138</v>
      </c>
      <c r="G20" s="712">
        <v>7493</v>
      </c>
      <c r="H20" s="712">
        <v>495</v>
      </c>
      <c r="I20" s="715"/>
    </row>
    <row r="21" spans="1:9" ht="14.95" thickBot="1" x14ac:dyDescent="0.3">
      <c r="A21" s="742"/>
      <c r="B21" s="743" t="s">
        <v>456</v>
      </c>
      <c r="C21" s="744">
        <v>2907</v>
      </c>
      <c r="D21" s="745">
        <v>2804</v>
      </c>
      <c r="E21" s="746"/>
      <c r="F21" s="745">
        <v>2167</v>
      </c>
      <c r="G21" s="745">
        <v>634</v>
      </c>
      <c r="H21" s="745">
        <v>3</v>
      </c>
      <c r="I21" s="734"/>
    </row>
    <row r="22" spans="1:9" ht="30.1" customHeight="1" thickTop="1" x14ac:dyDescent="0.25">
      <c r="A22" s="924" t="s">
        <v>676</v>
      </c>
      <c r="B22" s="925"/>
      <c r="C22" s="747">
        <v>1132</v>
      </c>
      <c r="D22" s="747">
        <v>1240</v>
      </c>
      <c r="E22" s="748">
        <v>1.9321262738009909E-2</v>
      </c>
      <c r="F22" s="926"/>
      <c r="G22" s="927"/>
      <c r="H22" s="928"/>
      <c r="I22" s="749">
        <v>1240</v>
      </c>
    </row>
    <row r="24" spans="1:9" x14ac:dyDescent="0.25">
      <c r="A24" s="56" t="s">
        <v>677</v>
      </c>
    </row>
    <row r="26" spans="1:9" ht="14.3" x14ac:dyDescent="0.25">
      <c r="A26" s="78" t="s">
        <v>15</v>
      </c>
      <c r="B26" s="78" t="s">
        <v>457</v>
      </c>
    </row>
    <row r="27" spans="1:9" ht="14.3" x14ac:dyDescent="0.25">
      <c r="B27" s="78" t="s">
        <v>407</v>
      </c>
    </row>
    <row r="29" spans="1:9" ht="20.25" customHeight="1" x14ac:dyDescent="0.25">
      <c r="A29" s="424" t="s">
        <v>20</v>
      </c>
      <c r="B29" s="425"/>
      <c r="C29" s="425"/>
      <c r="D29" s="425"/>
      <c r="E29" s="426"/>
      <c r="F29" s="929" t="s">
        <v>326</v>
      </c>
      <c r="G29" s="930"/>
      <c r="H29" s="904" t="s">
        <v>21</v>
      </c>
      <c r="I29" s="905"/>
    </row>
    <row r="30" spans="1:9" ht="21.1" customHeight="1" x14ac:dyDescent="0.25">
      <c r="A30" s="750"/>
      <c r="B30" s="427"/>
      <c r="C30" s="427"/>
      <c r="D30" s="427"/>
      <c r="E30" s="428"/>
      <c r="F30" s="622" t="s">
        <v>958</v>
      </c>
      <c r="G30" s="622" t="s">
        <v>991</v>
      </c>
      <c r="H30" s="906"/>
      <c r="I30" s="907"/>
    </row>
    <row r="31" spans="1:9" ht="18" customHeight="1" x14ac:dyDescent="0.25">
      <c r="A31" s="472" t="s">
        <v>410</v>
      </c>
      <c r="B31" s="433"/>
      <c r="C31" s="433"/>
      <c r="D31" s="433"/>
      <c r="E31" s="434"/>
      <c r="F31" s="751">
        <v>3461</v>
      </c>
      <c r="G31" s="751">
        <v>3463</v>
      </c>
      <c r="H31" s="931">
        <v>2</v>
      </c>
      <c r="I31" s="932"/>
    </row>
    <row r="32" spans="1:9" ht="16.5" customHeight="1" x14ac:dyDescent="0.25">
      <c r="A32" s="752" t="s">
        <v>411</v>
      </c>
      <c r="B32" s="427"/>
      <c r="C32" s="427"/>
      <c r="D32" s="427"/>
      <c r="E32" s="428"/>
      <c r="F32" s="753">
        <v>437</v>
      </c>
      <c r="G32" s="753">
        <v>438</v>
      </c>
      <c r="H32" s="922">
        <v>1</v>
      </c>
      <c r="I32" s="923"/>
    </row>
    <row r="35" spans="1:9" ht="14.3" x14ac:dyDescent="0.25">
      <c r="A35" s="72" t="s">
        <v>833</v>
      </c>
      <c r="I35" s="103"/>
    </row>
    <row r="61" spans="1:1" x14ac:dyDescent="0.25">
      <c r="A61" s="56" t="s">
        <v>677</v>
      </c>
    </row>
  </sheetData>
  <mergeCells count="8">
    <mergeCell ref="C3:D3"/>
    <mergeCell ref="F3:I3"/>
    <mergeCell ref="H32:I32"/>
    <mergeCell ref="A22:B22"/>
    <mergeCell ref="F22:H22"/>
    <mergeCell ref="F29:G29"/>
    <mergeCell ref="H29:I30"/>
    <mergeCell ref="H31:I31"/>
  </mergeCells>
  <phoneticPr fontId="2" type="noConversion"/>
  <printOptions horizontalCentered="1"/>
  <pageMargins left="0.74803149606299213" right="0.43307086614173229" top="0.70866141732283472" bottom="0.59055118110236227" header="0.35433070866141736" footer="0.39370078740157483"/>
  <pageSetup paperSize="9" scale="81" orientation="portrait" r:id="rId1"/>
  <headerFooter alignWithMargins="0">
    <oddHeader>&amp;C14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50"/>
  <sheetViews>
    <sheetView zoomScaleNormal="100" workbookViewId="0">
      <selection activeCell="A30" sqref="A30:H50"/>
    </sheetView>
  </sheetViews>
  <sheetFormatPr defaultColWidth="9.125" defaultRowHeight="13.6" x14ac:dyDescent="0.25"/>
  <cols>
    <col min="1" max="1" width="12.25" style="56" customWidth="1"/>
    <col min="2" max="2" width="9.25" style="56" customWidth="1"/>
    <col min="3" max="3" width="11.25" style="56" customWidth="1"/>
    <col min="4" max="4" width="10.25" style="56" customWidth="1"/>
    <col min="5" max="5" width="9.625" style="56" customWidth="1"/>
    <col min="6" max="8" width="9.25" style="56" customWidth="1"/>
    <col min="9" max="10" width="8.75" style="56" customWidth="1"/>
    <col min="11" max="11" width="9" style="56" customWidth="1"/>
    <col min="12" max="12" width="0" style="56" hidden="1" customWidth="1"/>
    <col min="13" max="16384" width="9.125" style="56"/>
  </cols>
  <sheetData>
    <row r="1" spans="1:8" x14ac:dyDescent="0.25">
      <c r="A1" s="56" t="s">
        <v>834</v>
      </c>
    </row>
    <row r="3" spans="1:8" ht="14.1" customHeight="1" x14ac:dyDescent="0.25">
      <c r="A3" s="438" t="s">
        <v>20</v>
      </c>
      <c r="B3" s="425"/>
      <c r="C3" s="426"/>
      <c r="D3" s="933" t="s">
        <v>31</v>
      </c>
      <c r="E3" s="934"/>
      <c r="F3" s="754" t="s">
        <v>323</v>
      </c>
      <c r="G3" s="755"/>
      <c r="H3" s="859"/>
    </row>
    <row r="4" spans="1:8" ht="14.1" customHeight="1" x14ac:dyDescent="0.25">
      <c r="A4" s="432"/>
      <c r="B4" s="433"/>
      <c r="C4" s="434"/>
      <c r="D4" s="693">
        <v>44742</v>
      </c>
      <c r="E4" s="693">
        <v>44773</v>
      </c>
      <c r="F4" s="852">
        <v>1</v>
      </c>
      <c r="G4" s="756">
        <v>2</v>
      </c>
      <c r="H4" s="853">
        <v>3</v>
      </c>
    </row>
    <row r="5" spans="1:8" ht="14.1" customHeight="1" x14ac:dyDescent="0.25">
      <c r="A5" s="694" t="s">
        <v>22</v>
      </c>
      <c r="B5" s="757"/>
      <c r="C5" s="695"/>
      <c r="D5" s="470">
        <v>579</v>
      </c>
      <c r="E5" s="662">
        <v>586</v>
      </c>
      <c r="F5" s="662">
        <v>386</v>
      </c>
      <c r="G5" s="662">
        <v>197</v>
      </c>
      <c r="H5" s="662">
        <v>3</v>
      </c>
    </row>
    <row r="6" spans="1:8" ht="14.1" customHeight="1" x14ac:dyDescent="0.25">
      <c r="A6" s="646" t="s">
        <v>320</v>
      </c>
      <c r="B6" s="758"/>
      <c r="C6" s="759"/>
      <c r="D6" s="113">
        <v>568</v>
      </c>
      <c r="E6" s="662">
        <v>573</v>
      </c>
      <c r="F6" s="113">
        <v>379</v>
      </c>
      <c r="G6" s="113">
        <v>191</v>
      </c>
      <c r="H6" s="113">
        <v>3</v>
      </c>
    </row>
    <row r="7" spans="1:8" ht="14.1" customHeight="1" x14ac:dyDescent="0.25">
      <c r="A7" s="760"/>
      <c r="B7" s="649" t="s">
        <v>317</v>
      </c>
      <c r="C7" s="431"/>
      <c r="D7" s="696">
        <v>553</v>
      </c>
      <c r="E7" s="696">
        <v>555</v>
      </c>
      <c r="F7" s="696">
        <v>369</v>
      </c>
      <c r="G7" s="696">
        <v>183</v>
      </c>
      <c r="H7" s="696">
        <v>3</v>
      </c>
    </row>
    <row r="8" spans="1:8" ht="14.1" customHeight="1" x14ac:dyDescent="0.25">
      <c r="A8" s="432"/>
      <c r="B8" s="697" t="s">
        <v>322</v>
      </c>
      <c r="C8" s="434"/>
      <c r="D8" s="89">
        <v>19</v>
      </c>
      <c r="E8" s="464">
        <v>23</v>
      </c>
      <c r="F8" s="663">
        <v>14</v>
      </c>
      <c r="G8" s="663">
        <v>9</v>
      </c>
      <c r="H8" s="663">
        <v>0</v>
      </c>
    </row>
    <row r="9" spans="1:8" ht="14.1" customHeight="1" x14ac:dyDescent="0.25">
      <c r="A9" s="432" t="s">
        <v>329</v>
      </c>
      <c r="B9" s="697" t="s">
        <v>318</v>
      </c>
      <c r="C9" s="434"/>
      <c r="D9" s="89">
        <v>493</v>
      </c>
      <c r="E9" s="464">
        <v>483</v>
      </c>
      <c r="F9" s="663">
        <v>313</v>
      </c>
      <c r="G9" s="663">
        <v>167</v>
      </c>
      <c r="H9" s="663">
        <v>3</v>
      </c>
    </row>
    <row r="10" spans="1:8" ht="14.1" customHeight="1" x14ac:dyDescent="0.25">
      <c r="A10" s="432" t="s">
        <v>330</v>
      </c>
      <c r="B10" s="697" t="s">
        <v>319</v>
      </c>
      <c r="C10" s="434"/>
      <c r="D10" s="89">
        <v>41</v>
      </c>
      <c r="E10" s="464">
        <v>49</v>
      </c>
      <c r="F10" s="663">
        <v>42</v>
      </c>
      <c r="G10" s="663">
        <v>7</v>
      </c>
      <c r="H10" s="663">
        <v>0</v>
      </c>
    </row>
    <row r="11" spans="1:8" ht="14.1" customHeight="1" x14ac:dyDescent="0.25">
      <c r="A11" s="432" t="s">
        <v>321</v>
      </c>
      <c r="B11" s="699" t="s">
        <v>310</v>
      </c>
      <c r="C11" s="695"/>
      <c r="D11" s="430">
        <v>15</v>
      </c>
      <c r="E11" s="696">
        <v>18</v>
      </c>
      <c r="F11" s="696">
        <v>10</v>
      </c>
      <c r="G11" s="696">
        <v>8</v>
      </c>
      <c r="H11" s="696">
        <v>0</v>
      </c>
    </row>
    <row r="12" spans="1:8" ht="14.1" customHeight="1" x14ac:dyDescent="0.25">
      <c r="A12" s="432"/>
      <c r="B12" s="697" t="s">
        <v>322</v>
      </c>
      <c r="C12" s="761"/>
      <c r="D12" s="89">
        <v>2</v>
      </c>
      <c r="E12" s="464">
        <v>3</v>
      </c>
      <c r="F12" s="663">
        <v>1</v>
      </c>
      <c r="G12" s="663">
        <v>2</v>
      </c>
      <c r="H12" s="663">
        <v>0</v>
      </c>
    </row>
    <row r="13" spans="1:8" ht="14.1" customHeight="1" x14ac:dyDescent="0.25">
      <c r="A13" s="432"/>
      <c r="B13" s="697" t="s">
        <v>318</v>
      </c>
      <c r="C13" s="434"/>
      <c r="D13" s="89">
        <v>11</v>
      </c>
      <c r="E13" s="464">
        <v>14</v>
      </c>
      <c r="F13" s="663">
        <v>8</v>
      </c>
      <c r="G13" s="663">
        <v>6</v>
      </c>
      <c r="H13" s="663">
        <v>0</v>
      </c>
    </row>
    <row r="14" spans="1:8" ht="14.1" customHeight="1" x14ac:dyDescent="0.25">
      <c r="A14" s="432"/>
      <c r="B14" s="700" t="s">
        <v>319</v>
      </c>
      <c r="C14" s="434"/>
      <c r="D14" s="89">
        <v>2</v>
      </c>
      <c r="E14" s="464">
        <v>1</v>
      </c>
      <c r="F14" s="663">
        <v>1</v>
      </c>
      <c r="G14" s="663">
        <v>0</v>
      </c>
      <c r="H14" s="663">
        <v>0</v>
      </c>
    </row>
    <row r="15" spans="1:8" ht="14.1" customHeight="1" x14ac:dyDescent="0.25">
      <c r="A15" s="649" t="s">
        <v>324</v>
      </c>
      <c r="B15" s="757"/>
      <c r="C15" s="695"/>
      <c r="D15" s="762">
        <v>11</v>
      </c>
      <c r="E15" s="662">
        <v>13</v>
      </c>
      <c r="F15" s="113">
        <v>7</v>
      </c>
      <c r="G15" s="113">
        <v>6</v>
      </c>
      <c r="H15" s="113">
        <v>0</v>
      </c>
    </row>
    <row r="16" spans="1:8" ht="14.1" customHeight="1" x14ac:dyDescent="0.25">
      <c r="A16" s="432"/>
      <c r="B16" s="649" t="s">
        <v>317</v>
      </c>
      <c r="C16" s="431"/>
      <c r="D16" s="430">
        <v>11</v>
      </c>
      <c r="E16" s="696">
        <v>13</v>
      </c>
      <c r="F16" s="696">
        <v>7</v>
      </c>
      <c r="G16" s="696">
        <v>6</v>
      </c>
      <c r="H16" s="696">
        <v>0</v>
      </c>
    </row>
    <row r="17" spans="1:8" ht="14.1" customHeight="1" x14ac:dyDescent="0.25">
      <c r="A17" s="432"/>
      <c r="B17" s="697" t="s">
        <v>322</v>
      </c>
      <c r="C17" s="434"/>
      <c r="D17" s="89">
        <v>5</v>
      </c>
      <c r="E17" s="464">
        <v>5</v>
      </c>
      <c r="F17" s="663">
        <v>3</v>
      </c>
      <c r="G17" s="663">
        <v>2</v>
      </c>
      <c r="H17" s="663">
        <v>0</v>
      </c>
    </row>
    <row r="18" spans="1:8" ht="14.1" customHeight="1" x14ac:dyDescent="0.25">
      <c r="A18" s="432" t="s">
        <v>329</v>
      </c>
      <c r="B18" s="697" t="s">
        <v>318</v>
      </c>
      <c r="C18" s="434"/>
      <c r="D18" s="89">
        <v>5</v>
      </c>
      <c r="E18" s="464">
        <v>6</v>
      </c>
      <c r="F18" s="663">
        <v>3</v>
      </c>
      <c r="G18" s="663">
        <v>3</v>
      </c>
      <c r="H18" s="663">
        <v>0</v>
      </c>
    </row>
    <row r="19" spans="1:8" ht="14.1" customHeight="1" x14ac:dyDescent="0.25">
      <c r="A19" s="432" t="s">
        <v>330</v>
      </c>
      <c r="B19" s="697" t="s">
        <v>319</v>
      </c>
      <c r="C19" s="434"/>
      <c r="D19" s="89">
        <v>1</v>
      </c>
      <c r="E19" s="464">
        <v>2</v>
      </c>
      <c r="F19" s="663">
        <v>1</v>
      </c>
      <c r="G19" s="663">
        <v>1</v>
      </c>
      <c r="H19" s="663">
        <v>0</v>
      </c>
    </row>
    <row r="20" spans="1:8" ht="14.1" customHeight="1" x14ac:dyDescent="0.25">
      <c r="A20" s="432" t="s">
        <v>321</v>
      </c>
      <c r="B20" s="699" t="s">
        <v>310</v>
      </c>
      <c r="C20" s="695"/>
      <c r="D20" s="430">
        <v>0</v>
      </c>
      <c r="E20" s="696">
        <v>0</v>
      </c>
      <c r="F20" s="696">
        <v>0</v>
      </c>
      <c r="G20" s="696">
        <v>0</v>
      </c>
      <c r="H20" s="696">
        <v>0</v>
      </c>
    </row>
    <row r="21" spans="1:8" ht="14.1" customHeight="1" x14ac:dyDescent="0.25">
      <c r="A21" s="432"/>
      <c r="B21" s="697" t="s">
        <v>322</v>
      </c>
      <c r="C21" s="761"/>
      <c r="D21" s="89">
        <v>0</v>
      </c>
      <c r="E21" s="464">
        <v>0</v>
      </c>
      <c r="F21" s="663">
        <v>0</v>
      </c>
      <c r="G21" s="663">
        <v>0</v>
      </c>
      <c r="H21" s="663">
        <v>0</v>
      </c>
    </row>
    <row r="22" spans="1:8" x14ac:dyDescent="0.25">
      <c r="A22" s="432"/>
      <c r="B22" s="697" t="s">
        <v>318</v>
      </c>
      <c r="C22" s="434"/>
      <c r="D22" s="89">
        <v>0</v>
      </c>
      <c r="E22" s="464">
        <v>0</v>
      </c>
      <c r="F22" s="663">
        <v>0</v>
      </c>
      <c r="G22" s="663">
        <v>0</v>
      </c>
      <c r="H22" s="663">
        <v>0</v>
      </c>
    </row>
    <row r="23" spans="1:8" x14ac:dyDescent="0.25">
      <c r="A23" s="467"/>
      <c r="B23" s="700" t="s">
        <v>319</v>
      </c>
      <c r="C23" s="428"/>
      <c r="D23" s="116">
        <v>0</v>
      </c>
      <c r="E23" s="467">
        <v>0</v>
      </c>
      <c r="F23" s="91">
        <v>0</v>
      </c>
      <c r="G23" s="91">
        <v>0</v>
      </c>
      <c r="H23" s="91">
        <v>0</v>
      </c>
    </row>
    <row r="28" spans="1:8" ht="14.1" customHeight="1" x14ac:dyDescent="0.25">
      <c r="A28" s="56" t="s">
        <v>835</v>
      </c>
    </row>
    <row r="29" spans="1:8" ht="14.1" customHeight="1" x14ac:dyDescent="0.25"/>
    <row r="30" spans="1:8" ht="14.1" customHeight="1" x14ac:dyDescent="0.25">
      <c r="A30" s="438" t="s">
        <v>20</v>
      </c>
      <c r="B30" s="425"/>
      <c r="C30" s="426"/>
      <c r="D30" s="933" t="s">
        <v>31</v>
      </c>
      <c r="E30" s="934"/>
      <c r="F30" s="754" t="s">
        <v>325</v>
      </c>
      <c r="G30" s="755"/>
      <c r="H30" s="859"/>
    </row>
    <row r="31" spans="1:8" ht="14.1" customHeight="1" x14ac:dyDescent="0.25">
      <c r="A31" s="432"/>
      <c r="B31" s="433"/>
      <c r="C31" s="434"/>
      <c r="D31" s="693">
        <v>44742</v>
      </c>
      <c r="E31" s="693">
        <v>44773</v>
      </c>
      <c r="F31" s="852">
        <v>1</v>
      </c>
      <c r="G31" s="756">
        <v>2</v>
      </c>
      <c r="H31" s="853">
        <v>3</v>
      </c>
    </row>
    <row r="32" spans="1:8" ht="14.1" customHeight="1" x14ac:dyDescent="0.25">
      <c r="A32" s="694" t="s">
        <v>22</v>
      </c>
      <c r="B32" s="757"/>
      <c r="C32" s="695"/>
      <c r="D32" s="662">
        <v>24576</v>
      </c>
      <c r="E32" s="662">
        <v>24346</v>
      </c>
      <c r="F32" s="662">
        <v>12156</v>
      </c>
      <c r="G32" s="662">
        <v>11494</v>
      </c>
      <c r="H32" s="662">
        <v>696</v>
      </c>
    </row>
    <row r="33" spans="1:8" ht="14.1" customHeight="1" x14ac:dyDescent="0.25">
      <c r="A33" s="646" t="s">
        <v>320</v>
      </c>
      <c r="B33" s="758"/>
      <c r="C33" s="759"/>
      <c r="D33" s="662">
        <v>24388</v>
      </c>
      <c r="E33" s="662">
        <v>24228</v>
      </c>
      <c r="F33" s="113">
        <v>12115</v>
      </c>
      <c r="G33" s="113">
        <v>11419</v>
      </c>
      <c r="H33" s="113">
        <v>694</v>
      </c>
    </row>
    <row r="34" spans="1:8" ht="14.1" customHeight="1" x14ac:dyDescent="0.25">
      <c r="A34" s="760"/>
      <c r="B34" s="649" t="s">
        <v>317</v>
      </c>
      <c r="C34" s="431"/>
      <c r="D34" s="696">
        <v>22605</v>
      </c>
      <c r="E34" s="696">
        <v>22454</v>
      </c>
      <c r="F34" s="696">
        <v>11502</v>
      </c>
      <c r="G34" s="696">
        <v>10295</v>
      </c>
      <c r="H34" s="696">
        <v>657</v>
      </c>
    </row>
    <row r="35" spans="1:8" ht="14.1" customHeight="1" x14ac:dyDescent="0.25">
      <c r="A35" s="432"/>
      <c r="B35" s="697" t="s">
        <v>322</v>
      </c>
      <c r="C35" s="434"/>
      <c r="D35" s="464">
        <v>9874</v>
      </c>
      <c r="E35" s="464">
        <v>9808</v>
      </c>
      <c r="F35" s="663">
        <v>5370</v>
      </c>
      <c r="G35" s="663">
        <v>4280</v>
      </c>
      <c r="H35" s="663">
        <v>158</v>
      </c>
    </row>
    <row r="36" spans="1:8" ht="14.1" customHeight="1" x14ac:dyDescent="0.25">
      <c r="A36" s="432" t="s">
        <v>329</v>
      </c>
      <c r="B36" s="697" t="s">
        <v>318</v>
      </c>
      <c r="C36" s="434"/>
      <c r="D36" s="464">
        <v>10722</v>
      </c>
      <c r="E36" s="464">
        <v>10641</v>
      </c>
      <c r="F36" s="663">
        <v>4727</v>
      </c>
      <c r="G36" s="663">
        <v>5417</v>
      </c>
      <c r="H36" s="663">
        <v>497</v>
      </c>
    </row>
    <row r="37" spans="1:8" ht="14.1" customHeight="1" x14ac:dyDescent="0.25">
      <c r="A37" s="432" t="s">
        <v>330</v>
      </c>
      <c r="B37" s="697" t="s">
        <v>319</v>
      </c>
      <c r="C37" s="434"/>
      <c r="D37" s="464">
        <v>2009</v>
      </c>
      <c r="E37" s="464">
        <v>2005</v>
      </c>
      <c r="F37" s="663">
        <v>1405</v>
      </c>
      <c r="G37" s="663">
        <v>598</v>
      </c>
      <c r="H37" s="663">
        <v>2</v>
      </c>
    </row>
    <row r="38" spans="1:8" ht="14.1" customHeight="1" x14ac:dyDescent="0.25">
      <c r="A38" s="432" t="s">
        <v>321</v>
      </c>
      <c r="B38" s="699" t="s">
        <v>310</v>
      </c>
      <c r="C38" s="695"/>
      <c r="D38" s="696">
        <v>1783</v>
      </c>
      <c r="E38" s="696">
        <v>1774</v>
      </c>
      <c r="F38" s="696">
        <v>613</v>
      </c>
      <c r="G38" s="696">
        <v>1124</v>
      </c>
      <c r="H38" s="696">
        <v>37</v>
      </c>
    </row>
    <row r="39" spans="1:8" ht="14.1" customHeight="1" x14ac:dyDescent="0.25">
      <c r="A39" s="432"/>
      <c r="B39" s="697" t="s">
        <v>322</v>
      </c>
      <c r="C39" s="761"/>
      <c r="D39" s="464">
        <v>568</v>
      </c>
      <c r="E39" s="464">
        <v>574</v>
      </c>
      <c r="F39" s="663">
        <v>196</v>
      </c>
      <c r="G39" s="663">
        <v>378</v>
      </c>
      <c r="H39" s="663">
        <v>0</v>
      </c>
    </row>
    <row r="40" spans="1:8" ht="14.1" customHeight="1" x14ac:dyDescent="0.25">
      <c r="A40" s="432"/>
      <c r="B40" s="697" t="s">
        <v>318</v>
      </c>
      <c r="C40" s="434"/>
      <c r="D40" s="464">
        <v>1073</v>
      </c>
      <c r="E40" s="464">
        <v>1043</v>
      </c>
      <c r="F40" s="663">
        <v>321</v>
      </c>
      <c r="G40" s="663">
        <v>685</v>
      </c>
      <c r="H40" s="663">
        <v>37</v>
      </c>
    </row>
    <row r="41" spans="1:8" ht="14.1" customHeight="1" x14ac:dyDescent="0.25">
      <c r="A41" s="432"/>
      <c r="B41" s="700" t="s">
        <v>319</v>
      </c>
      <c r="C41" s="434"/>
      <c r="D41" s="464">
        <v>142</v>
      </c>
      <c r="E41" s="464">
        <v>157</v>
      </c>
      <c r="F41" s="663">
        <v>96</v>
      </c>
      <c r="G41" s="663">
        <v>61</v>
      </c>
      <c r="H41" s="663">
        <v>0</v>
      </c>
    </row>
    <row r="42" spans="1:8" ht="14.1" customHeight="1" x14ac:dyDescent="0.25">
      <c r="A42" s="649" t="s">
        <v>324</v>
      </c>
      <c r="B42" s="757"/>
      <c r="C42" s="695"/>
      <c r="D42" s="662">
        <v>188</v>
      </c>
      <c r="E42" s="662">
        <v>118</v>
      </c>
      <c r="F42" s="113">
        <v>41</v>
      </c>
      <c r="G42" s="113">
        <v>75</v>
      </c>
      <c r="H42" s="113">
        <v>2</v>
      </c>
    </row>
    <row r="43" spans="1:8" ht="14.1" customHeight="1" x14ac:dyDescent="0.25">
      <c r="A43" s="432"/>
      <c r="B43" s="649" t="s">
        <v>317</v>
      </c>
      <c r="C43" s="431"/>
      <c r="D43" s="696">
        <v>160</v>
      </c>
      <c r="E43" s="696">
        <v>109</v>
      </c>
      <c r="F43" s="696">
        <v>36</v>
      </c>
      <c r="G43" s="696">
        <v>71</v>
      </c>
      <c r="H43" s="696">
        <v>2</v>
      </c>
    </row>
    <row r="44" spans="1:8" ht="14.1" customHeight="1" x14ac:dyDescent="0.25">
      <c r="A44" s="432"/>
      <c r="B44" s="697" t="s">
        <v>322</v>
      </c>
      <c r="C44" s="434"/>
      <c r="D44" s="464">
        <v>119</v>
      </c>
      <c r="E44" s="464">
        <v>85</v>
      </c>
      <c r="F44" s="663">
        <v>28</v>
      </c>
      <c r="G44" s="663">
        <v>55</v>
      </c>
      <c r="H44" s="663">
        <v>2</v>
      </c>
    </row>
    <row r="45" spans="1:8" ht="14.1" customHeight="1" x14ac:dyDescent="0.25">
      <c r="A45" s="432" t="s">
        <v>329</v>
      </c>
      <c r="B45" s="697" t="s">
        <v>318</v>
      </c>
      <c r="C45" s="434"/>
      <c r="D45" s="464">
        <v>40</v>
      </c>
      <c r="E45" s="464">
        <v>24</v>
      </c>
      <c r="F45" s="663">
        <v>8</v>
      </c>
      <c r="G45" s="663">
        <v>16</v>
      </c>
      <c r="H45" s="663">
        <v>0</v>
      </c>
    </row>
    <row r="46" spans="1:8" ht="14.1" customHeight="1" x14ac:dyDescent="0.25">
      <c r="A46" s="432" t="s">
        <v>330</v>
      </c>
      <c r="B46" s="697" t="s">
        <v>319</v>
      </c>
      <c r="C46" s="434"/>
      <c r="D46" s="464">
        <v>1</v>
      </c>
      <c r="E46" s="464">
        <v>0</v>
      </c>
      <c r="F46" s="663">
        <v>0</v>
      </c>
      <c r="G46" s="663">
        <v>0</v>
      </c>
      <c r="H46" s="663">
        <v>0</v>
      </c>
    </row>
    <row r="47" spans="1:8" ht="14.1" customHeight="1" x14ac:dyDescent="0.25">
      <c r="A47" s="432" t="s">
        <v>321</v>
      </c>
      <c r="B47" s="699" t="s">
        <v>310</v>
      </c>
      <c r="C47" s="695"/>
      <c r="D47" s="696">
        <v>28</v>
      </c>
      <c r="E47" s="696">
        <v>9</v>
      </c>
      <c r="F47" s="696">
        <v>5</v>
      </c>
      <c r="G47" s="696">
        <v>4</v>
      </c>
      <c r="H47" s="696">
        <v>0</v>
      </c>
    </row>
    <row r="48" spans="1:8" ht="14.1" customHeight="1" x14ac:dyDescent="0.25">
      <c r="A48" s="432"/>
      <c r="B48" s="697" t="s">
        <v>322</v>
      </c>
      <c r="C48" s="761"/>
      <c r="D48" s="464">
        <v>26</v>
      </c>
      <c r="E48" s="464">
        <v>7</v>
      </c>
      <c r="F48" s="663">
        <v>3</v>
      </c>
      <c r="G48" s="663">
        <v>4</v>
      </c>
      <c r="H48" s="663">
        <v>0</v>
      </c>
    </row>
    <row r="49" spans="1:8" x14ac:dyDescent="0.25">
      <c r="A49" s="432"/>
      <c r="B49" s="697" t="s">
        <v>318</v>
      </c>
      <c r="C49" s="434"/>
      <c r="D49" s="464">
        <v>2</v>
      </c>
      <c r="E49" s="464">
        <v>1</v>
      </c>
      <c r="F49" s="663">
        <v>1</v>
      </c>
      <c r="G49" s="663">
        <v>0</v>
      </c>
      <c r="H49" s="663">
        <v>0</v>
      </c>
    </row>
    <row r="50" spans="1:8" x14ac:dyDescent="0.25">
      <c r="A50" s="467"/>
      <c r="B50" s="700" t="s">
        <v>319</v>
      </c>
      <c r="C50" s="428"/>
      <c r="D50" s="467">
        <v>0</v>
      </c>
      <c r="E50" s="467">
        <v>1</v>
      </c>
      <c r="F50" s="91">
        <v>1</v>
      </c>
      <c r="G50" s="91">
        <v>0</v>
      </c>
      <c r="H50" s="91">
        <v>0</v>
      </c>
    </row>
  </sheetData>
  <mergeCells count="2">
    <mergeCell ref="D30:E30"/>
    <mergeCell ref="D3:E3"/>
  </mergeCells>
  <phoneticPr fontId="2" type="noConversion"/>
  <printOptions horizontalCentered="1"/>
  <pageMargins left="1.2204724409448819" right="0.43307086614173229" top="0.98425196850393704" bottom="0.74803149606299213" header="0.35433070866141736" footer="0.51181102362204722"/>
  <pageSetup paperSize="9" scale="99" orientation="portrait" r:id="rId1"/>
  <headerFooter alignWithMargins="0">
    <oddHeader>&amp;C15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4"/>
  <sheetViews>
    <sheetView zoomScaleNormal="100" workbookViewId="0">
      <selection activeCell="J21" sqref="J21"/>
    </sheetView>
  </sheetViews>
  <sheetFormatPr defaultColWidth="9.125" defaultRowHeight="13.6" x14ac:dyDescent="0.25"/>
  <cols>
    <col min="1" max="1" width="12.375" style="56" customWidth="1"/>
    <col min="2" max="2" width="9.125" style="56"/>
    <col min="3" max="3" width="11" style="56" customWidth="1"/>
    <col min="4" max="4" width="10.25" style="56" customWidth="1"/>
    <col min="5" max="5" width="9.75" style="56" customWidth="1"/>
    <col min="6" max="16384" width="9.125" style="56"/>
  </cols>
  <sheetData>
    <row r="1" spans="1:8" x14ac:dyDescent="0.25">
      <c r="A1" s="103" t="s">
        <v>836</v>
      </c>
    </row>
    <row r="2" spans="1:8" ht="16.5" customHeight="1" x14ac:dyDescent="0.25"/>
    <row r="3" spans="1:8" ht="14.1" customHeight="1" x14ac:dyDescent="0.25">
      <c r="A3" s="438" t="s">
        <v>20</v>
      </c>
      <c r="B3" s="425"/>
      <c r="C3" s="426"/>
      <c r="D3" s="883" t="s">
        <v>31</v>
      </c>
      <c r="E3" s="884"/>
      <c r="F3" s="754" t="s">
        <v>328</v>
      </c>
      <c r="G3" s="755"/>
      <c r="H3" s="859"/>
    </row>
    <row r="4" spans="1:8" ht="14.1" customHeight="1" x14ac:dyDescent="0.25">
      <c r="A4" s="432"/>
      <c r="B4" s="433"/>
      <c r="C4" s="434"/>
      <c r="D4" s="693">
        <v>44742</v>
      </c>
      <c r="E4" s="693">
        <v>44773</v>
      </c>
      <c r="F4" s="852">
        <v>1</v>
      </c>
      <c r="G4" s="756">
        <v>2</v>
      </c>
      <c r="H4" s="853">
        <v>3</v>
      </c>
    </row>
    <row r="5" spans="1:8" ht="14.1" customHeight="1" x14ac:dyDescent="0.25">
      <c r="A5" s="694" t="s">
        <v>22</v>
      </c>
      <c r="B5" s="757"/>
      <c r="C5" s="695"/>
      <c r="D5" s="470">
        <v>38248</v>
      </c>
      <c r="E5" s="662">
        <v>38006</v>
      </c>
      <c r="F5" s="662">
        <v>21658</v>
      </c>
      <c r="G5" s="662">
        <v>15799</v>
      </c>
      <c r="H5" s="662">
        <v>549</v>
      </c>
    </row>
    <row r="6" spans="1:8" ht="14.1" customHeight="1" x14ac:dyDescent="0.25">
      <c r="A6" s="646" t="s">
        <v>320</v>
      </c>
      <c r="B6" s="758"/>
      <c r="C6" s="759"/>
      <c r="D6" s="762">
        <v>37814</v>
      </c>
      <c r="E6" s="662">
        <v>37608</v>
      </c>
      <c r="F6" s="113">
        <v>21452</v>
      </c>
      <c r="G6" s="113">
        <v>15609</v>
      </c>
      <c r="H6" s="113">
        <v>547</v>
      </c>
    </row>
    <row r="7" spans="1:8" ht="14.1" customHeight="1" x14ac:dyDescent="0.25">
      <c r="A7" s="760"/>
      <c r="B7" s="649" t="s">
        <v>317</v>
      </c>
      <c r="C7" s="431"/>
      <c r="D7" s="430">
        <v>36757</v>
      </c>
      <c r="E7" s="696">
        <v>36555</v>
      </c>
      <c r="F7" s="696">
        <v>21048</v>
      </c>
      <c r="G7" s="696">
        <v>14982</v>
      </c>
      <c r="H7" s="696">
        <v>525</v>
      </c>
    </row>
    <row r="8" spans="1:8" ht="14.1" customHeight="1" x14ac:dyDescent="0.25">
      <c r="A8" s="432"/>
      <c r="B8" s="697" t="s">
        <v>322</v>
      </c>
      <c r="C8" s="434"/>
      <c r="D8" s="89">
        <v>19586</v>
      </c>
      <c r="E8" s="464">
        <v>19418</v>
      </c>
      <c r="F8" s="663">
        <v>12057</v>
      </c>
      <c r="G8" s="663">
        <v>7312</v>
      </c>
      <c r="H8" s="663">
        <v>49</v>
      </c>
    </row>
    <row r="9" spans="1:8" ht="14.1" customHeight="1" x14ac:dyDescent="0.25">
      <c r="A9" s="432" t="s">
        <v>329</v>
      </c>
      <c r="B9" s="697" t="s">
        <v>318</v>
      </c>
      <c r="C9" s="434"/>
      <c r="D9" s="89">
        <v>14440</v>
      </c>
      <c r="E9" s="464">
        <v>14512</v>
      </c>
      <c r="F9" s="663">
        <v>6950</v>
      </c>
      <c r="G9" s="663">
        <v>7089</v>
      </c>
      <c r="H9" s="663">
        <v>473</v>
      </c>
    </row>
    <row r="10" spans="1:8" ht="14.1" customHeight="1" x14ac:dyDescent="0.25">
      <c r="A10" s="432" t="s">
        <v>330</v>
      </c>
      <c r="B10" s="697" t="s">
        <v>319</v>
      </c>
      <c r="C10" s="434"/>
      <c r="D10" s="89">
        <v>2731</v>
      </c>
      <c r="E10" s="464">
        <v>2625</v>
      </c>
      <c r="F10" s="663">
        <v>2041</v>
      </c>
      <c r="G10" s="663">
        <v>581</v>
      </c>
      <c r="H10" s="663">
        <v>3</v>
      </c>
    </row>
    <row r="11" spans="1:8" ht="14.1" customHeight="1" x14ac:dyDescent="0.25">
      <c r="A11" s="432" t="s">
        <v>321</v>
      </c>
      <c r="B11" s="699" t="s">
        <v>310</v>
      </c>
      <c r="C11" s="695"/>
      <c r="D11" s="430">
        <v>1057</v>
      </c>
      <c r="E11" s="696">
        <v>1053</v>
      </c>
      <c r="F11" s="696">
        <v>404</v>
      </c>
      <c r="G11" s="696">
        <v>627</v>
      </c>
      <c r="H11" s="696">
        <v>22</v>
      </c>
    </row>
    <row r="12" spans="1:8" ht="14.1" customHeight="1" x14ac:dyDescent="0.25">
      <c r="A12" s="432"/>
      <c r="B12" s="697" t="s">
        <v>322</v>
      </c>
      <c r="C12" s="761"/>
      <c r="D12" s="89">
        <v>362</v>
      </c>
      <c r="E12" s="464">
        <v>332</v>
      </c>
      <c r="F12" s="663">
        <v>128</v>
      </c>
      <c r="G12" s="663">
        <v>203</v>
      </c>
      <c r="H12" s="663">
        <v>1</v>
      </c>
    </row>
    <row r="13" spans="1:8" ht="14.1" customHeight="1" x14ac:dyDescent="0.25">
      <c r="A13" s="432"/>
      <c r="B13" s="697" t="s">
        <v>318</v>
      </c>
      <c r="C13" s="434"/>
      <c r="D13" s="89">
        <v>532</v>
      </c>
      <c r="E13" s="464">
        <v>557</v>
      </c>
      <c r="F13" s="663">
        <v>163</v>
      </c>
      <c r="G13" s="663">
        <v>373</v>
      </c>
      <c r="H13" s="663">
        <v>21</v>
      </c>
    </row>
    <row r="14" spans="1:8" ht="14.1" customHeight="1" x14ac:dyDescent="0.25">
      <c r="A14" s="432"/>
      <c r="B14" s="700" t="s">
        <v>319</v>
      </c>
      <c r="C14" s="434"/>
      <c r="D14" s="89">
        <v>163</v>
      </c>
      <c r="E14" s="464">
        <v>164</v>
      </c>
      <c r="F14" s="663">
        <v>113</v>
      </c>
      <c r="G14" s="663">
        <v>51</v>
      </c>
      <c r="H14" s="663">
        <v>0</v>
      </c>
    </row>
    <row r="15" spans="1:8" ht="14.1" customHeight="1" x14ac:dyDescent="0.25">
      <c r="A15" s="649" t="s">
        <v>324</v>
      </c>
      <c r="B15" s="757"/>
      <c r="C15" s="695"/>
      <c r="D15" s="762">
        <v>434</v>
      </c>
      <c r="E15" s="662">
        <v>398</v>
      </c>
      <c r="F15" s="113">
        <v>206</v>
      </c>
      <c r="G15" s="113">
        <v>190</v>
      </c>
      <c r="H15" s="113">
        <v>2</v>
      </c>
    </row>
    <row r="16" spans="1:8" ht="14.1" customHeight="1" x14ac:dyDescent="0.25">
      <c r="A16" s="432"/>
      <c r="B16" s="649" t="s">
        <v>317</v>
      </c>
      <c r="C16" s="431"/>
      <c r="D16" s="430">
        <v>409</v>
      </c>
      <c r="E16" s="696">
        <v>374</v>
      </c>
      <c r="F16" s="696">
        <v>195</v>
      </c>
      <c r="G16" s="696">
        <v>177</v>
      </c>
      <c r="H16" s="696">
        <v>2</v>
      </c>
    </row>
    <row r="17" spans="1:9" ht="14.1" customHeight="1" x14ac:dyDescent="0.25">
      <c r="A17" s="432"/>
      <c r="B17" s="697" t="s">
        <v>322</v>
      </c>
      <c r="C17" s="434"/>
      <c r="D17" s="89">
        <v>322</v>
      </c>
      <c r="E17" s="464">
        <v>306</v>
      </c>
      <c r="F17" s="663">
        <v>159</v>
      </c>
      <c r="G17" s="663">
        <v>146</v>
      </c>
      <c r="H17" s="663">
        <v>1</v>
      </c>
    </row>
    <row r="18" spans="1:9" ht="14.1" customHeight="1" x14ac:dyDescent="0.25">
      <c r="A18" s="432" t="s">
        <v>329</v>
      </c>
      <c r="B18" s="697" t="s">
        <v>318</v>
      </c>
      <c r="C18" s="434"/>
      <c r="D18" s="89">
        <v>76</v>
      </c>
      <c r="E18" s="464">
        <v>54</v>
      </c>
      <c r="F18" s="663">
        <v>24</v>
      </c>
      <c r="G18" s="663">
        <v>29</v>
      </c>
      <c r="H18" s="663">
        <v>1</v>
      </c>
    </row>
    <row r="19" spans="1:9" ht="14.1" customHeight="1" x14ac:dyDescent="0.25">
      <c r="A19" s="432" t="s">
        <v>330</v>
      </c>
      <c r="B19" s="697" t="s">
        <v>319</v>
      </c>
      <c r="C19" s="434"/>
      <c r="D19" s="89">
        <v>11</v>
      </c>
      <c r="E19" s="464">
        <v>14</v>
      </c>
      <c r="F19" s="663">
        <v>12</v>
      </c>
      <c r="G19" s="663">
        <v>2</v>
      </c>
      <c r="H19" s="663">
        <v>0</v>
      </c>
    </row>
    <row r="20" spans="1:9" ht="14.1" customHeight="1" x14ac:dyDescent="0.25">
      <c r="A20" s="432" t="s">
        <v>321</v>
      </c>
      <c r="B20" s="699" t="s">
        <v>310</v>
      </c>
      <c r="C20" s="695"/>
      <c r="D20" s="430">
        <v>25</v>
      </c>
      <c r="E20" s="696">
        <v>24</v>
      </c>
      <c r="F20" s="696">
        <v>11</v>
      </c>
      <c r="G20" s="696">
        <v>13</v>
      </c>
      <c r="H20" s="696">
        <v>0</v>
      </c>
    </row>
    <row r="21" spans="1:9" ht="14.1" customHeight="1" x14ac:dyDescent="0.25">
      <c r="A21" s="432"/>
      <c r="B21" s="697" t="s">
        <v>322</v>
      </c>
      <c r="C21" s="761"/>
      <c r="D21" s="89">
        <v>17</v>
      </c>
      <c r="E21" s="464">
        <v>20</v>
      </c>
      <c r="F21" s="663">
        <v>9</v>
      </c>
      <c r="G21" s="663">
        <v>11</v>
      </c>
      <c r="H21" s="663">
        <v>0</v>
      </c>
    </row>
    <row r="22" spans="1:9" ht="14.1" customHeight="1" x14ac:dyDescent="0.25">
      <c r="A22" s="432"/>
      <c r="B22" s="697" t="s">
        <v>318</v>
      </c>
      <c r="C22" s="434"/>
      <c r="D22" s="89">
        <v>6</v>
      </c>
      <c r="E22" s="464">
        <v>3</v>
      </c>
      <c r="F22" s="663">
        <v>1</v>
      </c>
      <c r="G22" s="663">
        <v>2</v>
      </c>
      <c r="H22" s="663">
        <v>0</v>
      </c>
    </row>
    <row r="23" spans="1:9" ht="14.1" customHeight="1" x14ac:dyDescent="0.25">
      <c r="A23" s="467"/>
      <c r="B23" s="700" t="s">
        <v>319</v>
      </c>
      <c r="C23" s="428"/>
      <c r="D23" s="116">
        <v>2</v>
      </c>
      <c r="E23" s="467">
        <v>1</v>
      </c>
      <c r="F23" s="91">
        <v>1</v>
      </c>
      <c r="G23" s="91">
        <v>0</v>
      </c>
      <c r="H23" s="91">
        <v>0</v>
      </c>
    </row>
    <row r="25" spans="1:9" ht="14.3" x14ac:dyDescent="0.25">
      <c r="A25" s="72" t="s">
        <v>837</v>
      </c>
    </row>
    <row r="27" spans="1:9" x14ac:dyDescent="0.25">
      <c r="I27" s="103"/>
    </row>
    <row r="28" spans="1:9" x14ac:dyDescent="0.25">
      <c r="I28" s="103"/>
    </row>
    <row r="29" spans="1:9" x14ac:dyDescent="0.25">
      <c r="I29" s="103"/>
    </row>
    <row r="30" spans="1:9" x14ac:dyDescent="0.25">
      <c r="I30" s="103"/>
    </row>
    <row r="31" spans="1:9" x14ac:dyDescent="0.25">
      <c r="I31" s="103"/>
    </row>
    <row r="32" spans="1:9" x14ac:dyDescent="0.25">
      <c r="I32" s="103"/>
    </row>
    <row r="33" spans="9:9" x14ac:dyDescent="0.25">
      <c r="I33" s="103"/>
    </row>
    <row r="34" spans="9:9" x14ac:dyDescent="0.25">
      <c r="I34" s="103"/>
    </row>
    <row r="35" spans="9:9" x14ac:dyDescent="0.25">
      <c r="I35" s="103"/>
    </row>
    <row r="36" spans="9:9" x14ac:dyDescent="0.25">
      <c r="I36" s="103"/>
    </row>
    <row r="37" spans="9:9" x14ac:dyDescent="0.25">
      <c r="I37" s="103"/>
    </row>
    <row r="38" spans="9:9" x14ac:dyDescent="0.25">
      <c r="I38" s="103"/>
    </row>
    <row r="39" spans="9:9" x14ac:dyDescent="0.25">
      <c r="I39" s="103"/>
    </row>
    <row r="40" spans="9:9" x14ac:dyDescent="0.25">
      <c r="I40" s="103"/>
    </row>
    <row r="41" spans="9:9" x14ac:dyDescent="0.25">
      <c r="I41" s="103"/>
    </row>
    <row r="42" spans="9:9" x14ac:dyDescent="0.25">
      <c r="I42" s="103"/>
    </row>
    <row r="43" spans="9:9" x14ac:dyDescent="0.25">
      <c r="I43" s="103"/>
    </row>
    <row r="44" spans="9:9" x14ac:dyDescent="0.25">
      <c r="I44" s="103"/>
    </row>
    <row r="45" spans="9:9" x14ac:dyDescent="0.25">
      <c r="I45" s="103"/>
    </row>
    <row r="46" spans="9:9" x14ac:dyDescent="0.25">
      <c r="I46" s="103"/>
    </row>
    <row r="47" spans="9:9" x14ac:dyDescent="0.25">
      <c r="I47" s="103"/>
    </row>
    <row r="48" spans="9:9" x14ac:dyDescent="0.25">
      <c r="I48" s="103"/>
    </row>
    <row r="49" spans="1:9" x14ac:dyDescent="0.25">
      <c r="I49" s="103"/>
    </row>
    <row r="50" spans="1:9" x14ac:dyDescent="0.25">
      <c r="I50" s="103"/>
    </row>
    <row r="51" spans="1:9" x14ac:dyDescent="0.25">
      <c r="I51" s="103"/>
    </row>
    <row r="52" spans="1:9" x14ac:dyDescent="0.25">
      <c r="I52" s="103"/>
    </row>
    <row r="54" spans="1:9" x14ac:dyDescent="0.25">
      <c r="A54" s="56" t="s">
        <v>677</v>
      </c>
    </row>
  </sheetData>
  <mergeCells count="1">
    <mergeCell ref="D3:E3"/>
  </mergeCells>
  <phoneticPr fontId="2" type="noConversion"/>
  <printOptions horizontalCentered="1"/>
  <pageMargins left="1.1023622047244095" right="0.27559055118110237" top="0.82677165354330717" bottom="0.43307086614173229" header="0.51181102362204722" footer="0.23622047244094491"/>
  <pageSetup paperSize="9" orientation="portrait" r:id="rId1"/>
  <headerFooter alignWithMargins="0">
    <oddHeader>&amp;C16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workbookViewId="0">
      <selection activeCell="C5" sqref="C5:G5"/>
    </sheetView>
  </sheetViews>
  <sheetFormatPr defaultColWidth="9.125" defaultRowHeight="12.9" x14ac:dyDescent="0.2"/>
  <cols>
    <col min="1" max="1" width="5.75" style="2" customWidth="1"/>
    <col min="2" max="2" width="6.25" style="2" customWidth="1"/>
    <col min="3" max="5" width="9.125" style="2"/>
    <col min="6" max="6" width="12.25" style="2" customWidth="1"/>
    <col min="7" max="7" width="20.25" style="2" customWidth="1"/>
    <col min="8" max="8" width="10.625" style="2" customWidth="1"/>
    <col min="9" max="16384" width="9.125" style="2"/>
  </cols>
  <sheetData>
    <row r="1" spans="1:9" ht="8.15" customHeight="1" x14ac:dyDescent="0.2"/>
    <row r="2" spans="1:9" ht="15.65" x14ac:dyDescent="0.25">
      <c r="A2" s="37" t="s">
        <v>554</v>
      </c>
      <c r="H2" s="38" t="s">
        <v>555</v>
      </c>
    </row>
    <row r="5" spans="1:9" ht="12.9" customHeight="1" x14ac:dyDescent="0.2">
      <c r="A5" s="49" t="s">
        <v>556</v>
      </c>
      <c r="B5" s="50">
        <v>1</v>
      </c>
      <c r="C5" s="875" t="s">
        <v>557</v>
      </c>
      <c r="D5" s="875"/>
      <c r="E5" s="875"/>
      <c r="F5" s="875"/>
      <c r="G5" s="875"/>
      <c r="H5" s="51"/>
      <c r="I5" s="51">
        <v>1</v>
      </c>
    </row>
    <row r="6" spans="1:9" ht="8.15" customHeight="1" x14ac:dyDescent="0.2"/>
    <row r="7" spans="1:9" ht="12.9" customHeight="1" x14ac:dyDescent="0.2">
      <c r="A7" s="49" t="s">
        <v>558</v>
      </c>
      <c r="B7" s="50">
        <v>2</v>
      </c>
      <c r="C7" s="51" t="s">
        <v>559</v>
      </c>
      <c r="D7" s="51"/>
      <c r="E7" s="51"/>
      <c r="F7" s="51"/>
      <c r="G7" s="51"/>
      <c r="H7" s="51"/>
      <c r="I7" s="51">
        <v>2</v>
      </c>
    </row>
    <row r="8" spans="1:9" ht="8.15" customHeight="1" x14ac:dyDescent="0.2">
      <c r="B8" s="38"/>
    </row>
    <row r="9" spans="1:9" ht="12.9" customHeight="1" x14ac:dyDescent="0.2">
      <c r="A9" s="49" t="s">
        <v>560</v>
      </c>
      <c r="B9" s="50">
        <v>3</v>
      </c>
      <c r="C9" s="51" t="s">
        <v>561</v>
      </c>
      <c r="D9" s="51"/>
      <c r="E9" s="51"/>
      <c r="F9" s="51"/>
      <c r="G9" s="51"/>
      <c r="H9" s="51"/>
      <c r="I9" s="52"/>
    </row>
    <row r="10" spans="1:9" ht="12.9" customHeight="1" x14ac:dyDescent="0.2">
      <c r="A10" s="49"/>
      <c r="B10" s="50"/>
      <c r="C10" s="51" t="s">
        <v>562</v>
      </c>
      <c r="D10" s="51"/>
      <c r="E10" s="51"/>
      <c r="F10" s="51"/>
      <c r="G10" s="51"/>
      <c r="H10" s="51"/>
      <c r="I10" s="52" t="s">
        <v>563</v>
      </c>
    </row>
    <row r="11" spans="1:9" ht="8.15" customHeight="1" x14ac:dyDescent="0.2">
      <c r="B11" s="38"/>
    </row>
    <row r="12" spans="1:9" ht="12.9" customHeight="1" x14ac:dyDescent="0.2">
      <c r="A12" s="49" t="s">
        <v>564</v>
      </c>
      <c r="B12" s="50">
        <v>4</v>
      </c>
      <c r="C12" s="51" t="s">
        <v>565</v>
      </c>
      <c r="D12" s="51"/>
      <c r="E12" s="51"/>
      <c r="F12" s="51"/>
      <c r="G12" s="51"/>
      <c r="H12" s="51"/>
      <c r="I12" s="52" t="s">
        <v>566</v>
      </c>
    </row>
    <row r="13" spans="1:9" ht="7.5" customHeight="1" x14ac:dyDescent="0.2">
      <c r="A13" s="1"/>
      <c r="B13" s="39"/>
      <c r="I13" s="40"/>
    </row>
    <row r="14" spans="1:9" ht="12.25" customHeight="1" x14ac:dyDescent="0.2">
      <c r="A14" s="53" t="s">
        <v>567</v>
      </c>
      <c r="B14" s="50">
        <v>5</v>
      </c>
      <c r="C14" s="51" t="s">
        <v>568</v>
      </c>
      <c r="D14" s="51"/>
      <c r="E14" s="51"/>
      <c r="F14" s="51"/>
      <c r="G14" s="51" t="s">
        <v>929</v>
      </c>
      <c r="H14" s="51"/>
      <c r="I14" s="52" t="s">
        <v>928</v>
      </c>
    </row>
    <row r="15" spans="1:9" ht="8.15" customHeight="1" x14ac:dyDescent="0.2">
      <c r="B15" s="38"/>
      <c r="I15" s="40"/>
    </row>
    <row r="16" spans="1:9" ht="12.9" customHeight="1" x14ac:dyDescent="0.2">
      <c r="A16" s="625" t="s">
        <v>569</v>
      </c>
      <c r="B16" s="626">
        <v>6</v>
      </c>
      <c r="C16" s="624" t="s">
        <v>336</v>
      </c>
      <c r="D16" s="624"/>
      <c r="E16" s="624"/>
      <c r="F16" s="624"/>
      <c r="G16" s="624"/>
      <c r="H16" s="624"/>
      <c r="I16" s="625">
        <v>11</v>
      </c>
    </row>
    <row r="17" spans="1:9" x14ac:dyDescent="0.2">
      <c r="B17" s="38"/>
    </row>
    <row r="18" spans="1:9" x14ac:dyDescent="0.2">
      <c r="A18" s="625" t="s">
        <v>569</v>
      </c>
      <c r="B18" s="624">
        <v>7</v>
      </c>
      <c r="C18" s="624" t="s">
        <v>440</v>
      </c>
      <c r="D18" s="624"/>
      <c r="E18" s="624"/>
      <c r="F18" s="624"/>
      <c r="G18" s="624"/>
      <c r="H18" s="624"/>
      <c r="I18" s="624">
        <v>12</v>
      </c>
    </row>
    <row r="19" spans="1:9" x14ac:dyDescent="0.2">
      <c r="B19" s="38"/>
    </row>
    <row r="20" spans="1:9" x14ac:dyDescent="0.2">
      <c r="A20" s="625" t="s">
        <v>570</v>
      </c>
      <c r="B20" s="625">
        <v>8</v>
      </c>
      <c r="C20" s="624" t="s">
        <v>316</v>
      </c>
      <c r="D20" s="624"/>
      <c r="E20" s="624"/>
      <c r="F20" s="624"/>
      <c r="G20" s="624"/>
      <c r="H20" s="624"/>
      <c r="I20" s="624">
        <v>13</v>
      </c>
    </row>
    <row r="21" spans="1:9" x14ac:dyDescent="0.2">
      <c r="B21" s="38"/>
    </row>
    <row r="22" spans="1:9" x14ac:dyDescent="0.2">
      <c r="A22" s="625" t="s">
        <v>570</v>
      </c>
      <c r="B22" s="624">
        <v>9</v>
      </c>
      <c r="C22" s="624" t="s">
        <v>635</v>
      </c>
      <c r="D22" s="624"/>
      <c r="E22" s="624"/>
      <c r="F22" s="624"/>
      <c r="G22" s="624"/>
      <c r="H22" s="624"/>
      <c r="I22" s="624">
        <v>14</v>
      </c>
    </row>
    <row r="23" spans="1:9" x14ac:dyDescent="0.2">
      <c r="B23" s="38"/>
    </row>
    <row r="24" spans="1:9" x14ac:dyDescent="0.2">
      <c r="A24" s="625" t="s">
        <v>570</v>
      </c>
      <c r="B24" s="624">
        <v>10</v>
      </c>
      <c r="C24" s="624" t="s">
        <v>571</v>
      </c>
      <c r="D24" s="624"/>
      <c r="E24" s="624"/>
      <c r="F24" s="624"/>
      <c r="G24" s="624"/>
      <c r="H24" s="624"/>
      <c r="I24" s="624"/>
    </row>
    <row r="25" spans="1:9" x14ac:dyDescent="0.2">
      <c r="A25" s="624"/>
      <c r="B25" s="624"/>
      <c r="C25" s="624" t="s">
        <v>407</v>
      </c>
      <c r="D25" s="624"/>
      <c r="E25" s="624"/>
      <c r="F25" s="624"/>
      <c r="G25" s="624"/>
      <c r="H25" s="624"/>
      <c r="I25" s="624">
        <v>14</v>
      </c>
    </row>
    <row r="26" spans="1:9" x14ac:dyDescent="0.2">
      <c r="B26" s="38"/>
    </row>
    <row r="27" spans="1:9" x14ac:dyDescent="0.2">
      <c r="A27" s="625" t="s">
        <v>572</v>
      </c>
      <c r="B27" s="625">
        <v>11</v>
      </c>
      <c r="C27" s="624" t="s">
        <v>573</v>
      </c>
      <c r="D27" s="624"/>
      <c r="E27" s="624"/>
      <c r="F27" s="624"/>
      <c r="G27" s="624"/>
      <c r="H27" s="624"/>
      <c r="I27" s="624">
        <v>15</v>
      </c>
    </row>
    <row r="28" spans="1:9" x14ac:dyDescent="0.2">
      <c r="A28" s="1"/>
      <c r="B28" s="39"/>
    </row>
    <row r="29" spans="1:9" x14ac:dyDescent="0.2">
      <c r="A29" s="624" t="s">
        <v>574</v>
      </c>
      <c r="B29" s="624">
        <v>12</v>
      </c>
      <c r="C29" s="624" t="s">
        <v>575</v>
      </c>
      <c r="D29" s="624"/>
      <c r="E29" s="624"/>
      <c r="F29" s="624"/>
      <c r="G29" s="624"/>
      <c r="H29" s="624"/>
      <c r="I29" s="624">
        <v>15</v>
      </c>
    </row>
    <row r="30" spans="1:9" x14ac:dyDescent="0.2">
      <c r="B30" s="38"/>
    </row>
    <row r="31" spans="1:9" x14ac:dyDescent="0.2">
      <c r="A31" s="625" t="s">
        <v>576</v>
      </c>
      <c r="B31" s="625">
        <v>13</v>
      </c>
      <c r="C31" s="624" t="s">
        <v>577</v>
      </c>
      <c r="D31" s="624"/>
      <c r="E31" s="624"/>
      <c r="F31" s="624"/>
      <c r="G31" s="624"/>
      <c r="H31" s="624"/>
      <c r="I31" s="624">
        <v>16</v>
      </c>
    </row>
    <row r="32" spans="1:9" x14ac:dyDescent="0.2">
      <c r="A32" s="1"/>
      <c r="B32" s="39"/>
    </row>
    <row r="33" spans="1:9" x14ac:dyDescent="0.2">
      <c r="A33" s="624" t="s">
        <v>15</v>
      </c>
      <c r="B33" s="624">
        <v>14</v>
      </c>
      <c r="C33" s="624" t="s">
        <v>578</v>
      </c>
      <c r="D33" s="624"/>
      <c r="E33" s="624"/>
      <c r="F33" s="624"/>
      <c r="G33" s="624"/>
      <c r="H33" s="624"/>
      <c r="I33" s="624">
        <v>17</v>
      </c>
    </row>
    <row r="34" spans="1:9" x14ac:dyDescent="0.2">
      <c r="B34" s="38"/>
    </row>
    <row r="35" spans="1:9" x14ac:dyDescent="0.2">
      <c r="A35" s="624" t="s">
        <v>567</v>
      </c>
      <c r="B35" s="624">
        <v>15</v>
      </c>
      <c r="C35" s="624" t="s">
        <v>660</v>
      </c>
      <c r="D35" s="624"/>
      <c r="E35" s="624"/>
      <c r="F35" s="624"/>
      <c r="G35" s="624"/>
      <c r="H35" s="624"/>
      <c r="I35" s="624">
        <v>18</v>
      </c>
    </row>
    <row r="36" spans="1:9" x14ac:dyDescent="0.2">
      <c r="B36" s="38"/>
    </row>
    <row r="37" spans="1:9" x14ac:dyDescent="0.2">
      <c r="A37" s="624" t="s">
        <v>567</v>
      </c>
      <c r="B37" s="624">
        <v>16</v>
      </c>
      <c r="C37" s="624" t="s">
        <v>661</v>
      </c>
      <c r="D37" s="624"/>
      <c r="E37" s="624"/>
      <c r="F37" s="624"/>
      <c r="G37" s="624"/>
      <c r="H37" s="624"/>
      <c r="I37" s="624"/>
    </row>
    <row r="38" spans="1:9" x14ac:dyDescent="0.2">
      <c r="A38" s="624"/>
      <c r="B38" s="624"/>
      <c r="C38" s="624" t="s">
        <v>662</v>
      </c>
      <c r="D38" s="624"/>
      <c r="E38" s="624"/>
      <c r="F38" s="624"/>
      <c r="G38" s="624"/>
      <c r="H38" s="624"/>
      <c r="I38" s="624">
        <v>19</v>
      </c>
    </row>
    <row r="39" spans="1:9" x14ac:dyDescent="0.2">
      <c r="B39" s="38"/>
    </row>
    <row r="40" spans="1:9" x14ac:dyDescent="0.2">
      <c r="A40" s="624" t="s">
        <v>579</v>
      </c>
      <c r="B40" s="624">
        <v>17</v>
      </c>
      <c r="C40" s="624" t="s">
        <v>580</v>
      </c>
      <c r="D40" s="624"/>
      <c r="E40" s="624"/>
      <c r="F40" s="624"/>
      <c r="G40" s="624"/>
      <c r="H40" s="624"/>
      <c r="I40" s="624">
        <v>20</v>
      </c>
    </row>
    <row r="41" spans="1:9" ht="13.6" x14ac:dyDescent="0.25">
      <c r="A41" s="12"/>
      <c r="B41" s="38"/>
    </row>
    <row r="42" spans="1:9" x14ac:dyDescent="0.2">
      <c r="A42" s="624" t="s">
        <v>581</v>
      </c>
      <c r="B42" s="624">
        <v>18</v>
      </c>
      <c r="C42" s="624" t="s">
        <v>582</v>
      </c>
      <c r="D42" s="624"/>
      <c r="E42" s="624"/>
      <c r="F42" s="624"/>
      <c r="G42" s="624"/>
      <c r="H42" s="624"/>
      <c r="I42" s="624">
        <v>21</v>
      </c>
    </row>
    <row r="43" spans="1:9" x14ac:dyDescent="0.2">
      <c r="B43" s="38"/>
    </row>
    <row r="44" spans="1:9" x14ac:dyDescent="0.2">
      <c r="A44" s="624" t="s">
        <v>583</v>
      </c>
      <c r="B44" s="624">
        <v>19</v>
      </c>
      <c r="C44" s="624" t="s">
        <v>584</v>
      </c>
      <c r="D44" s="624"/>
      <c r="E44" s="624"/>
      <c r="F44" s="624"/>
      <c r="G44" s="624"/>
      <c r="H44" s="624"/>
      <c r="I44" s="624"/>
    </row>
    <row r="45" spans="1:9" x14ac:dyDescent="0.2">
      <c r="A45" s="624"/>
      <c r="B45" s="624"/>
      <c r="C45" s="624" t="s">
        <v>408</v>
      </c>
      <c r="D45" s="624"/>
      <c r="E45" s="624"/>
      <c r="F45" s="624"/>
      <c r="G45" s="624"/>
      <c r="H45" s="624"/>
      <c r="I45" s="624">
        <v>22</v>
      </c>
    </row>
    <row r="46" spans="1:9" x14ac:dyDescent="0.2">
      <c r="B46" s="38"/>
    </row>
    <row r="47" spans="1:9" x14ac:dyDescent="0.2">
      <c r="A47" s="624" t="s">
        <v>567</v>
      </c>
      <c r="B47" s="624">
        <v>20</v>
      </c>
      <c r="C47" s="624" t="s">
        <v>585</v>
      </c>
      <c r="D47" s="624"/>
      <c r="E47" s="624"/>
      <c r="F47" s="624"/>
      <c r="G47" s="624"/>
      <c r="H47" s="624"/>
      <c r="I47" s="624">
        <v>22</v>
      </c>
    </row>
    <row r="48" spans="1:9" x14ac:dyDescent="0.2">
      <c r="B48" s="38"/>
    </row>
    <row r="49" spans="1:9" x14ac:dyDescent="0.2">
      <c r="A49" s="625" t="s">
        <v>570</v>
      </c>
      <c r="B49" s="624">
        <v>21</v>
      </c>
      <c r="C49" s="624" t="s">
        <v>586</v>
      </c>
      <c r="D49" s="624"/>
      <c r="E49" s="624"/>
      <c r="F49" s="624"/>
      <c r="G49" s="624"/>
      <c r="H49" s="624"/>
      <c r="I49" s="624"/>
    </row>
    <row r="50" spans="1:9" x14ac:dyDescent="0.2">
      <c r="A50" s="624"/>
      <c r="B50" s="624"/>
      <c r="C50" s="624" t="s">
        <v>441</v>
      </c>
      <c r="D50" s="624"/>
      <c r="E50" s="624"/>
      <c r="F50" s="624"/>
      <c r="G50" s="624"/>
      <c r="H50" s="624"/>
      <c r="I50" s="624"/>
    </row>
    <row r="51" spans="1:9" x14ac:dyDescent="0.2">
      <c r="A51" s="624"/>
      <c r="B51" s="624"/>
      <c r="C51" s="624" t="s">
        <v>587</v>
      </c>
      <c r="D51" s="624"/>
      <c r="E51" s="624"/>
      <c r="F51" s="624"/>
      <c r="G51" s="624"/>
      <c r="H51" s="624"/>
      <c r="I51" s="624"/>
    </row>
    <row r="52" spans="1:9" x14ac:dyDescent="0.2">
      <c r="A52" s="624"/>
      <c r="B52" s="624"/>
      <c r="C52" s="624" t="s">
        <v>588</v>
      </c>
      <c r="D52" s="624"/>
      <c r="E52" s="624"/>
      <c r="F52" s="624"/>
      <c r="G52" s="624"/>
      <c r="H52" s="624"/>
      <c r="I52" s="624">
        <v>22</v>
      </c>
    </row>
    <row r="53" spans="1:9" x14ac:dyDescent="0.2">
      <c r="B53" s="38"/>
    </row>
    <row r="54" spans="1:9" x14ac:dyDescent="0.2">
      <c r="A54" s="624" t="s">
        <v>680</v>
      </c>
      <c r="B54" s="624">
        <v>22</v>
      </c>
      <c r="C54" s="624" t="s">
        <v>589</v>
      </c>
      <c r="D54" s="624"/>
      <c r="E54" s="624"/>
      <c r="F54" s="624"/>
      <c r="G54" s="624"/>
      <c r="H54" s="624"/>
      <c r="I54" s="624">
        <v>22</v>
      </c>
    </row>
    <row r="55" spans="1:9" x14ac:dyDescent="0.2">
      <c r="B55" s="38"/>
    </row>
    <row r="56" spans="1:9" x14ac:dyDescent="0.2">
      <c r="A56" s="625" t="s">
        <v>570</v>
      </c>
      <c r="B56" s="624">
        <v>23</v>
      </c>
      <c r="C56" s="624" t="s">
        <v>718</v>
      </c>
      <c r="D56" s="624"/>
      <c r="E56" s="624"/>
      <c r="F56" s="624"/>
      <c r="G56" s="624"/>
      <c r="H56" s="624"/>
      <c r="I56" s="624"/>
    </row>
    <row r="57" spans="1:9" x14ac:dyDescent="0.2">
      <c r="A57" s="624"/>
      <c r="B57" s="624"/>
      <c r="C57" s="624" t="s">
        <v>719</v>
      </c>
      <c r="D57" s="624"/>
      <c r="E57" s="624"/>
      <c r="F57" s="624"/>
      <c r="G57" s="624"/>
      <c r="H57" s="624"/>
      <c r="I57" s="624"/>
    </row>
    <row r="58" spans="1:9" x14ac:dyDescent="0.2">
      <c r="A58" s="624"/>
      <c r="B58" s="624"/>
      <c r="C58" s="624" t="s">
        <v>732</v>
      </c>
      <c r="D58" s="624"/>
      <c r="E58" s="624"/>
      <c r="F58" s="624"/>
      <c r="G58" s="624"/>
      <c r="H58" s="624"/>
      <c r="I58" s="624"/>
    </row>
    <row r="59" spans="1:9" x14ac:dyDescent="0.2">
      <c r="A59" s="624"/>
      <c r="B59" s="624"/>
      <c r="C59" s="624" t="s">
        <v>733</v>
      </c>
      <c r="D59" s="624"/>
      <c r="E59" s="624"/>
      <c r="F59" s="624"/>
      <c r="G59" s="624"/>
      <c r="H59" s="624"/>
      <c r="I59" s="624"/>
    </row>
    <row r="60" spans="1:9" x14ac:dyDescent="0.2">
      <c r="A60" s="624"/>
      <c r="B60" s="624"/>
      <c r="C60" s="624" t="s">
        <v>722</v>
      </c>
      <c r="D60" s="624"/>
      <c r="E60" s="624"/>
      <c r="F60" s="624"/>
      <c r="G60" s="624"/>
      <c r="H60" s="624"/>
      <c r="I60" s="624">
        <v>23</v>
      </c>
    </row>
    <row r="61" spans="1:9" x14ac:dyDescent="0.2">
      <c r="B61" s="38"/>
    </row>
    <row r="62" spans="1:9" x14ac:dyDescent="0.2">
      <c r="A62" s="625" t="s">
        <v>570</v>
      </c>
      <c r="B62" s="624">
        <v>24</v>
      </c>
      <c r="C62" s="624" t="s">
        <v>629</v>
      </c>
      <c r="D62" s="624"/>
      <c r="E62" s="624"/>
      <c r="F62" s="624"/>
      <c r="G62" s="624"/>
      <c r="H62" s="624"/>
      <c r="I62" s="624"/>
    </row>
    <row r="63" spans="1:9" x14ac:dyDescent="0.2">
      <c r="A63" s="624"/>
      <c r="B63" s="624"/>
      <c r="C63" s="624" t="s">
        <v>636</v>
      </c>
      <c r="D63" s="624"/>
      <c r="E63" s="624"/>
      <c r="F63" s="624"/>
      <c r="G63" s="624"/>
      <c r="H63" s="624"/>
      <c r="I63" s="624">
        <v>23</v>
      </c>
    </row>
    <row r="64" spans="1:9" x14ac:dyDescent="0.2">
      <c r="B64" s="38"/>
    </row>
    <row r="65" spans="1:9" x14ac:dyDescent="0.2">
      <c r="A65" s="624" t="s">
        <v>590</v>
      </c>
      <c r="B65" s="624">
        <v>25</v>
      </c>
      <c r="C65" s="624" t="s">
        <v>591</v>
      </c>
      <c r="D65" s="624"/>
      <c r="E65" s="624"/>
      <c r="F65" s="624"/>
      <c r="G65" s="624"/>
      <c r="H65" s="624"/>
      <c r="I65" s="624">
        <v>24</v>
      </c>
    </row>
    <row r="66" spans="1:9" x14ac:dyDescent="0.2">
      <c r="B66" s="38"/>
    </row>
    <row r="67" spans="1:9" x14ac:dyDescent="0.2">
      <c r="A67" s="624" t="s">
        <v>331</v>
      </c>
      <c r="B67" s="624">
        <v>26</v>
      </c>
      <c r="C67" s="624" t="s">
        <v>592</v>
      </c>
      <c r="D67" s="624"/>
      <c r="E67" s="624"/>
      <c r="F67" s="624"/>
      <c r="G67" s="624"/>
      <c r="H67" s="624"/>
      <c r="I67" s="624">
        <v>24</v>
      </c>
    </row>
    <row r="68" spans="1:9" x14ac:dyDescent="0.2">
      <c r="B68" s="38"/>
    </row>
    <row r="69" spans="1:9" x14ac:dyDescent="0.2">
      <c r="A69" s="624" t="s">
        <v>332</v>
      </c>
      <c r="B69" s="624">
        <v>27</v>
      </c>
      <c r="C69" s="624" t="s">
        <v>593</v>
      </c>
      <c r="D69" s="624"/>
      <c r="E69" s="624"/>
      <c r="F69" s="624"/>
      <c r="G69" s="624"/>
      <c r="H69" s="624"/>
      <c r="I69" s="624">
        <v>24</v>
      </c>
    </row>
    <row r="70" spans="1:9" x14ac:dyDescent="0.2">
      <c r="B70" s="38"/>
    </row>
    <row r="71" spans="1:9" x14ac:dyDescent="0.2">
      <c r="A71" s="625" t="s">
        <v>333</v>
      </c>
      <c r="B71" s="625">
        <v>28</v>
      </c>
      <c r="C71" s="624" t="s">
        <v>594</v>
      </c>
      <c r="D71" s="624"/>
      <c r="E71" s="624"/>
      <c r="F71" s="624"/>
      <c r="G71" s="624"/>
      <c r="H71" s="624"/>
      <c r="I71" s="624">
        <v>25</v>
      </c>
    </row>
    <row r="72" spans="1:9" x14ac:dyDescent="0.2">
      <c r="B72" s="38"/>
    </row>
    <row r="73" spans="1:9" x14ac:dyDescent="0.2">
      <c r="A73" s="625" t="s">
        <v>335</v>
      </c>
      <c r="B73" s="625">
        <v>29</v>
      </c>
      <c r="C73" s="624" t="s">
        <v>595</v>
      </c>
      <c r="D73" s="624"/>
      <c r="E73" s="624"/>
      <c r="F73" s="624"/>
      <c r="G73" s="624"/>
      <c r="H73" s="624"/>
      <c r="I73" s="624">
        <v>26</v>
      </c>
    </row>
    <row r="74" spans="1:9" x14ac:dyDescent="0.2">
      <c r="B74" s="38"/>
    </row>
    <row r="75" spans="1:9" x14ac:dyDescent="0.2">
      <c r="A75" s="625" t="s">
        <v>350</v>
      </c>
      <c r="B75" s="625">
        <v>30</v>
      </c>
      <c r="C75" s="624" t="s">
        <v>596</v>
      </c>
      <c r="D75" s="624"/>
      <c r="E75" s="624"/>
      <c r="F75" s="624"/>
      <c r="G75" s="624"/>
      <c r="H75" s="624"/>
      <c r="I75" s="624">
        <v>27</v>
      </c>
    </row>
    <row r="76" spans="1:9" x14ac:dyDescent="0.2">
      <c r="B76" s="38"/>
    </row>
    <row r="77" spans="1:9" x14ac:dyDescent="0.2">
      <c r="A77" s="625" t="s">
        <v>351</v>
      </c>
      <c r="B77" s="625">
        <v>31</v>
      </c>
      <c r="C77" s="624" t="s">
        <v>597</v>
      </c>
      <c r="D77" s="624"/>
      <c r="E77" s="624"/>
      <c r="F77" s="624"/>
      <c r="G77" s="624"/>
      <c r="H77" s="624"/>
      <c r="I77" s="624">
        <v>27</v>
      </c>
    </row>
    <row r="78" spans="1:9" x14ac:dyDescent="0.2">
      <c r="A78" s="1"/>
      <c r="B78" s="39"/>
    </row>
    <row r="79" spans="1:9" x14ac:dyDescent="0.2">
      <c r="A79" s="624" t="s">
        <v>352</v>
      </c>
      <c r="B79" s="624">
        <v>32</v>
      </c>
      <c r="C79" s="624" t="s">
        <v>638</v>
      </c>
      <c r="D79" s="624"/>
      <c r="E79" s="624"/>
      <c r="F79" s="624"/>
      <c r="G79" s="624"/>
      <c r="H79" s="624"/>
      <c r="I79" s="624"/>
    </row>
    <row r="80" spans="1:9" x14ac:dyDescent="0.2">
      <c r="A80" s="624"/>
      <c r="B80" s="624"/>
      <c r="C80" s="624" t="s">
        <v>598</v>
      </c>
      <c r="D80" s="624"/>
      <c r="E80" s="624"/>
      <c r="F80" s="624"/>
      <c r="G80" s="624"/>
      <c r="H80" s="624"/>
      <c r="I80" s="624">
        <v>28</v>
      </c>
    </row>
    <row r="81" spans="1:9" x14ac:dyDescent="0.2">
      <c r="B81" s="38"/>
    </row>
    <row r="82" spans="1:9" x14ac:dyDescent="0.2">
      <c r="A82" s="624" t="s">
        <v>353</v>
      </c>
      <c r="B82" s="624">
        <v>33</v>
      </c>
      <c r="C82" s="624" t="s">
        <v>637</v>
      </c>
      <c r="D82" s="624"/>
      <c r="E82" s="624"/>
      <c r="F82" s="624"/>
      <c r="G82" s="624"/>
      <c r="H82" s="624"/>
      <c r="I82" s="624">
        <v>29</v>
      </c>
    </row>
    <row r="83" spans="1:9" x14ac:dyDescent="0.2">
      <c r="B83" s="38"/>
    </row>
    <row r="84" spans="1:9" x14ac:dyDescent="0.2">
      <c r="A84" s="624" t="s">
        <v>354</v>
      </c>
      <c r="B84" s="624">
        <v>34</v>
      </c>
      <c r="C84" s="625" t="s">
        <v>599</v>
      </c>
      <c r="D84" s="624"/>
      <c r="E84" s="624"/>
      <c r="F84" s="624"/>
      <c r="G84" s="624"/>
      <c r="H84" s="624"/>
      <c r="I84" s="624"/>
    </row>
    <row r="85" spans="1:9" x14ac:dyDescent="0.2">
      <c r="A85" s="624"/>
      <c r="B85" s="624"/>
      <c r="C85" s="624" t="s">
        <v>981</v>
      </c>
      <c r="D85" s="624"/>
      <c r="E85" s="624"/>
      <c r="F85" s="624"/>
      <c r="G85" s="624"/>
      <c r="H85" s="624"/>
      <c r="I85" s="624">
        <v>29</v>
      </c>
    </row>
    <row r="86" spans="1:9" x14ac:dyDescent="0.2">
      <c r="B86" s="38"/>
      <c r="C86" s="2" t="s">
        <v>14</v>
      </c>
    </row>
    <row r="87" spans="1:9" x14ac:dyDescent="0.2">
      <c r="A87" s="624" t="s">
        <v>600</v>
      </c>
      <c r="B87" s="624">
        <v>35</v>
      </c>
      <c r="C87" s="624" t="s">
        <v>601</v>
      </c>
      <c r="D87" s="624"/>
      <c r="E87" s="624"/>
      <c r="F87" s="624"/>
      <c r="G87" s="624"/>
      <c r="H87" s="624"/>
      <c r="I87" s="624">
        <v>30</v>
      </c>
    </row>
    <row r="88" spans="1:9" x14ac:dyDescent="0.2">
      <c r="B88" s="38"/>
    </row>
    <row r="89" spans="1:9" x14ac:dyDescent="0.2">
      <c r="A89" s="624" t="s">
        <v>602</v>
      </c>
      <c r="B89" s="624">
        <v>36</v>
      </c>
      <c r="C89" s="624" t="s">
        <v>16</v>
      </c>
      <c r="D89" s="624"/>
      <c r="E89" s="624"/>
      <c r="F89" s="624"/>
      <c r="G89" s="624"/>
      <c r="H89" s="624"/>
      <c r="I89" s="624">
        <v>30</v>
      </c>
    </row>
    <row r="90" spans="1:9" x14ac:dyDescent="0.2">
      <c r="B90" s="38"/>
    </row>
    <row r="91" spans="1:9" x14ac:dyDescent="0.2">
      <c r="A91" s="624" t="s">
        <v>603</v>
      </c>
      <c r="B91" s="624">
        <v>37</v>
      </c>
      <c r="C91" s="625" t="s">
        <v>17</v>
      </c>
      <c r="D91" s="624"/>
      <c r="E91" s="624"/>
      <c r="F91" s="624"/>
      <c r="G91" s="624"/>
      <c r="H91" s="624"/>
      <c r="I91" s="624">
        <v>30</v>
      </c>
    </row>
    <row r="92" spans="1:9" x14ac:dyDescent="0.2">
      <c r="B92" s="38"/>
    </row>
    <row r="93" spans="1:9" x14ac:dyDescent="0.2">
      <c r="A93" s="624" t="s">
        <v>604</v>
      </c>
      <c r="B93" s="624">
        <v>38</v>
      </c>
      <c r="C93" s="624" t="s">
        <v>605</v>
      </c>
      <c r="D93" s="624"/>
      <c r="E93" s="624"/>
      <c r="F93" s="624"/>
      <c r="G93" s="624"/>
      <c r="H93" s="624"/>
      <c r="I93" s="624">
        <v>30</v>
      </c>
    </row>
    <row r="94" spans="1:9" x14ac:dyDescent="0.2">
      <c r="B94" s="38"/>
    </row>
    <row r="95" spans="1:9" x14ac:dyDescent="0.2">
      <c r="A95" s="625" t="s">
        <v>606</v>
      </c>
      <c r="B95" s="625">
        <v>39</v>
      </c>
      <c r="C95" s="624" t="s">
        <v>334</v>
      </c>
      <c r="D95" s="624"/>
      <c r="E95" s="624"/>
      <c r="F95" s="624"/>
      <c r="G95" s="624"/>
      <c r="H95" s="624"/>
      <c r="I95" s="624">
        <v>31</v>
      </c>
    </row>
    <row r="96" spans="1:9" x14ac:dyDescent="0.2">
      <c r="B96" s="38"/>
    </row>
    <row r="97" spans="1:14" x14ac:dyDescent="0.2">
      <c r="A97" s="624" t="s">
        <v>607</v>
      </c>
      <c r="B97" s="624">
        <v>40</v>
      </c>
      <c r="C97" s="624" t="s">
        <v>608</v>
      </c>
      <c r="D97" s="624"/>
      <c r="E97" s="624"/>
      <c r="F97" s="624"/>
      <c r="G97" s="624"/>
      <c r="H97" s="624"/>
      <c r="I97" s="624"/>
    </row>
    <row r="98" spans="1:14" x14ac:dyDescent="0.2">
      <c r="A98" s="624"/>
      <c r="B98" s="624"/>
      <c r="C98" s="624" t="s">
        <v>609</v>
      </c>
      <c r="D98" s="624"/>
      <c r="E98" s="624"/>
      <c r="F98" s="624"/>
      <c r="G98" s="624"/>
      <c r="H98" s="624"/>
      <c r="I98" s="624">
        <v>31</v>
      </c>
    </row>
    <row r="99" spans="1:14" x14ac:dyDescent="0.2">
      <c r="B99" s="38"/>
    </row>
    <row r="100" spans="1:14" x14ac:dyDescent="0.2">
      <c r="A100" s="624" t="s">
        <v>610</v>
      </c>
      <c r="B100" s="624">
        <v>41</v>
      </c>
      <c r="C100" s="624" t="s">
        <v>613</v>
      </c>
      <c r="D100" s="624"/>
      <c r="E100" s="624"/>
      <c r="F100" s="624"/>
      <c r="G100" s="624"/>
      <c r="H100" s="624"/>
      <c r="I100" s="624">
        <v>31</v>
      </c>
    </row>
    <row r="101" spans="1:14" ht="15.65" x14ac:dyDescent="0.25">
      <c r="A101" s="37"/>
      <c r="B101" s="37"/>
      <c r="C101" s="37"/>
      <c r="D101" s="37"/>
      <c r="E101" s="37"/>
      <c r="F101" s="37"/>
      <c r="G101" s="37"/>
      <c r="H101" s="37"/>
    </row>
    <row r="102" spans="1:14" x14ac:dyDescent="0.2">
      <c r="B102" s="38"/>
      <c r="I102" s="41"/>
    </row>
    <row r="103" spans="1:14" ht="15.65" x14ac:dyDescent="0.25">
      <c r="A103" s="37"/>
      <c r="B103" s="37"/>
      <c r="C103" s="37"/>
      <c r="D103" s="37"/>
      <c r="E103" s="37"/>
      <c r="F103" s="37"/>
      <c r="G103" s="37"/>
      <c r="H103" s="37"/>
      <c r="N103" s="56"/>
    </row>
    <row r="104" spans="1:14" ht="15.65" x14ac:dyDescent="0.25">
      <c r="A104" s="37"/>
      <c r="B104" s="37"/>
      <c r="C104" s="37"/>
      <c r="D104" s="37"/>
      <c r="E104" s="37"/>
      <c r="F104" s="37"/>
      <c r="G104" s="37"/>
      <c r="H104" s="37"/>
    </row>
    <row r="105" spans="1:14" ht="15.65" x14ac:dyDescent="0.25">
      <c r="A105" s="37"/>
      <c r="B105" s="37"/>
      <c r="C105" s="37"/>
      <c r="D105" s="37"/>
      <c r="E105" s="37"/>
      <c r="F105" s="37"/>
      <c r="G105" s="37"/>
      <c r="H105" s="37"/>
    </row>
    <row r="106" spans="1:14" ht="15.65" x14ac:dyDescent="0.25">
      <c r="A106" s="37"/>
      <c r="B106" s="37"/>
      <c r="C106" s="37"/>
      <c r="D106" s="37"/>
      <c r="E106" s="37"/>
      <c r="F106" s="37"/>
      <c r="G106" s="37"/>
      <c r="H106" s="37"/>
    </row>
    <row r="107" spans="1:14" ht="15.65" x14ac:dyDescent="0.25">
      <c r="A107" s="37"/>
      <c r="B107" s="37"/>
      <c r="C107" s="37"/>
      <c r="D107" s="37"/>
      <c r="E107" s="37"/>
      <c r="F107" s="37"/>
      <c r="G107" s="37"/>
      <c r="H107" s="37"/>
    </row>
    <row r="108" spans="1:14" ht="15.65" x14ac:dyDescent="0.25">
      <c r="A108" s="37"/>
      <c r="B108" s="37"/>
      <c r="C108" s="37"/>
      <c r="D108" s="37"/>
      <c r="E108" s="37"/>
      <c r="F108" s="37"/>
      <c r="G108" s="37"/>
      <c r="H108" s="37"/>
    </row>
    <row r="109" spans="1:14" ht="15.65" x14ac:dyDescent="0.25">
      <c r="A109" s="37"/>
      <c r="B109" s="37"/>
      <c r="C109" s="37"/>
      <c r="D109" s="37"/>
      <c r="E109" s="37"/>
      <c r="F109" s="37"/>
      <c r="G109" s="37"/>
      <c r="H109" s="37"/>
    </row>
    <row r="110" spans="1:14" ht="15.65" x14ac:dyDescent="0.25">
      <c r="A110" s="37"/>
      <c r="B110" s="37"/>
      <c r="C110" s="37"/>
      <c r="D110" s="37"/>
      <c r="E110" s="37"/>
      <c r="F110" s="37"/>
      <c r="G110" s="37"/>
      <c r="H110" s="37"/>
    </row>
    <row r="111" spans="1:14" ht="15.65" x14ac:dyDescent="0.25">
      <c r="A111" s="37"/>
      <c r="B111" s="37"/>
      <c r="C111" s="37"/>
      <c r="D111" s="37"/>
      <c r="E111" s="37"/>
      <c r="F111" s="37"/>
      <c r="G111" s="37"/>
      <c r="H111" s="37"/>
    </row>
    <row r="112" spans="1:14" ht="15.65" x14ac:dyDescent="0.25">
      <c r="A112" s="37"/>
      <c r="B112" s="37"/>
      <c r="C112" s="37"/>
      <c r="D112" s="37"/>
      <c r="E112" s="37"/>
      <c r="F112" s="37"/>
      <c r="G112" s="37"/>
      <c r="H112" s="37"/>
    </row>
    <row r="113" spans="1:8" ht="15.65" x14ac:dyDescent="0.25">
      <c r="A113" s="37"/>
      <c r="B113" s="37"/>
      <c r="C113" s="37"/>
      <c r="D113" s="37"/>
      <c r="E113" s="37"/>
      <c r="F113" s="37"/>
      <c r="G113" s="37"/>
      <c r="H113" s="37"/>
    </row>
    <row r="114" spans="1:8" ht="15.65" x14ac:dyDescent="0.25">
      <c r="A114" s="37"/>
      <c r="B114" s="37"/>
      <c r="C114" s="37"/>
      <c r="D114" s="37"/>
      <c r="E114" s="37"/>
      <c r="F114" s="37"/>
      <c r="G114" s="37"/>
      <c r="H114" s="37"/>
    </row>
    <row r="115" spans="1:8" ht="15.65" x14ac:dyDescent="0.25">
      <c r="A115" s="37"/>
      <c r="B115" s="37"/>
      <c r="C115" s="37"/>
      <c r="D115" s="37"/>
      <c r="E115" s="37"/>
      <c r="F115" s="37"/>
      <c r="G115" s="37"/>
      <c r="H115" s="37"/>
    </row>
    <row r="116" spans="1:8" ht="15.65" x14ac:dyDescent="0.25">
      <c r="A116" s="37"/>
      <c r="B116" s="37"/>
      <c r="C116" s="37"/>
      <c r="D116" s="37"/>
      <c r="E116" s="37"/>
      <c r="F116" s="37"/>
      <c r="G116" s="37"/>
      <c r="H116" s="37"/>
    </row>
    <row r="117" spans="1:8" ht="15.65" x14ac:dyDescent="0.25">
      <c r="A117" s="37"/>
      <c r="B117" s="37"/>
      <c r="C117" s="37"/>
      <c r="D117" s="37"/>
      <c r="E117" s="37"/>
      <c r="F117" s="37"/>
      <c r="G117" s="37"/>
      <c r="H117" s="37"/>
    </row>
  </sheetData>
  <mergeCells count="1">
    <mergeCell ref="C5:G5"/>
  </mergeCells>
  <hyperlinks>
    <hyperlink ref="A7:I7" location="strona2!A1" display="TABL.   2" xr:uid="{00000000-0004-0000-0100-000001000000}"/>
    <hyperlink ref="C9:C10" location="strona3!A1" display="Liczba tymczasowo aresztowanych, skazanych i ukaranych w poszczególnych" xr:uid="{00000000-0004-0000-0100-000002000000}"/>
    <hyperlink ref="C12" location="strona7!A1" display="Ogólne informacje o zaludnieniu aresztów śledczych i zakładów karnych" xr:uid="{00000000-0004-0000-0100-000003000000}"/>
    <hyperlink ref="C14" location="strona8!A1" display="Zaludnienie oddziałów mieszkalnych w aresztach śledczych i zakładach karnych" xr:uid="{00000000-0004-0000-0100-000004000000}"/>
    <hyperlink ref="A9:I10" location="strona3!A1" display="TABL.   3" xr:uid="{00000000-0004-0000-0100-000006000000}"/>
    <hyperlink ref="A12:I12" location="strona7!A1" display="TABL.   4" xr:uid="{00000000-0004-0000-0100-000007000000}"/>
    <hyperlink ref="A14:I14" location="strona8!A1" display="TABL." xr:uid="{00000000-0004-0000-0100-000008000000}"/>
    <hyperlink ref="G14" location="strona8!A1" display="strona8!A1" xr:uid="{A18D125F-D671-45A3-856F-651F4578D756}"/>
    <hyperlink ref="A5:I5" location="strona1!A1" display="TABL.   1" xr:uid="{B5C7DA81-A8A3-4591-8201-2A20FAF3671B}"/>
    <hyperlink ref="A16:I16" location="strona11!A1" display="TABL.   5" xr:uid="{A196BB59-E42C-4B2D-B24C-DF2E26575813}"/>
    <hyperlink ref="A18:I18" location="Arkusz12!A1" display="TABL.   5" xr:uid="{0A3187EA-51BA-4451-8D37-594D0C030CBA}"/>
    <hyperlink ref="A20:I20" location="strona13!A1" display="TABL.   6" xr:uid="{73F9FED4-8C25-4A12-9E31-817B7278D5B4}"/>
    <hyperlink ref="A22:I22" location="strona14!A1" display="TABL.   6" xr:uid="{6DACCBEB-7A95-42F6-9DCA-33CE84210E0C}"/>
    <hyperlink ref="A24:I25" location="strona14!A1" display="TABL.   6" xr:uid="{F88DF86E-D7CF-44D4-8DFF-0A6B1A6C9764}"/>
    <hyperlink ref="A27:I27" location="'strona 15'!A1" display="TABL.   7" xr:uid="{458716CB-34A2-4320-BA2E-48956F59DA99}"/>
    <hyperlink ref="A29:I29" location="'strona 15'!A1" display="TABL.   8" xr:uid="{87081DAE-4632-4552-ACF0-24BB0917FA39}"/>
    <hyperlink ref="A31:I31" location="'strona 16'!A1" display="TABL.   9" xr:uid="{E68BA8AE-3ABD-424B-A3F9-D47398FCCB0B}"/>
    <hyperlink ref="A33:I33" location="'strona 17'!A1" display="TABL. 10" xr:uid="{EF243532-F9C1-4AE1-B990-5191EA631D23}"/>
    <hyperlink ref="A35:I35" location="Arkusz18!A1" display="TABL." xr:uid="{D31E11FF-FF62-4140-BEB9-EDFC31F9409B}"/>
    <hyperlink ref="A37:I38" location="Arkusz19!A1" display="TABL." xr:uid="{BE55F04E-4BBB-4D62-AAA7-9016978B28F6}"/>
    <hyperlink ref="A40:I40" location="strona20!A1" display="TABL. 29" xr:uid="{FC60BE2B-721C-488C-ADF3-F9A702D6DB7C}"/>
    <hyperlink ref="A42:I42" location="strona21!A1" display="TABL. 30" xr:uid="{734E83F3-98C7-401A-8D6F-2706DB526191}"/>
    <hyperlink ref="A44:I45" location="strona22!A1" display="TABL. 31" xr:uid="{1270B2E5-5CBB-4744-961D-5204FD925463}"/>
    <hyperlink ref="A47:I47" location="strona22!A1" display="TABL." xr:uid="{490B0748-F622-48E0-859C-DCD160A7ECE7}"/>
    <hyperlink ref="A49:I52" location="strona22!A1" display="TABL.   6" xr:uid="{E5DB0127-EBF6-4F20-AA9A-93D6FB4A882C}"/>
    <hyperlink ref="A54:I54" location="strona22!A1" display="TABL.   22" xr:uid="{31A815CE-76CA-441B-81C3-0DDB2FCA2783}"/>
    <hyperlink ref="A56:I60" location="Arkusz23!A1" display="TABL.   6" xr:uid="{7FB253EE-37A6-4375-AD15-85E220028163}"/>
    <hyperlink ref="A62:I63" location="Arkusz23!A1" display="TABL.   6" xr:uid="{6DFC06A3-7D8F-40B1-B208-975E6B081B05}"/>
    <hyperlink ref="A65:I65" location="strona24!A1" display="TABL. 32" xr:uid="{F5873A30-879A-4A86-9D31-F25CA931F01A}"/>
    <hyperlink ref="A67:I67" location="strona24!A1" display="TABL. 33" xr:uid="{BDF6108E-6905-4647-9247-D819E5645CA8}"/>
    <hyperlink ref="A69:I69" location="'spis treści'!A1" display="TABL. 34" xr:uid="{4A05ED8F-C8EB-4226-B581-63F200C316F0}"/>
    <hyperlink ref="A71:I71" location="strona25!A1" display="TABL. 35" xr:uid="{EF014E72-8F17-4A27-A3C5-B778794D0051}"/>
    <hyperlink ref="A73:I73" location="strona26!A1" display="TABL. 36" xr:uid="{74F623F5-472B-41DF-BFDD-7A717E3BAD67}"/>
    <hyperlink ref="A75:I75" location="strona27!A1" display="TABL. 37" xr:uid="{05D88DDF-4BC1-4226-BCEA-87A64FF25D91}"/>
    <hyperlink ref="A77:I77" location="strona27!A1" display="TABL. 38" xr:uid="{DF097217-6BBA-44F0-8769-F6FF6EB6B46C}"/>
    <hyperlink ref="A79:I80" location="strona28!A1" display="TABL. 39" xr:uid="{96E88B82-AE8F-4579-BBE1-E53297E00212}"/>
    <hyperlink ref="A82:I82" location="'strona 29'!A1" display="TABL. 40" xr:uid="{6E24CF84-1BB9-4173-8F37-4DB2CB468BE2}"/>
    <hyperlink ref="A84:I85" location="'strona 29'!A1" display="TABL. 41" xr:uid="{EF42BE03-5F30-4D3C-8EC4-B22117A3FBD5}"/>
    <hyperlink ref="A87:I87" location="'strona 30'!A1" display="TABL. 42" xr:uid="{E8CC0C14-CFBD-4408-ABD7-21C0F88CF0FB}"/>
    <hyperlink ref="A89:I89" location="'strona 30'!A1" display="TABL. 43" xr:uid="{B17B0C5E-FDF6-4CA9-A73E-A2E7A61CE55C}"/>
    <hyperlink ref="A91:I91" location="'strona 30'!A1" display="TABL. 44" xr:uid="{DB8B4D6D-A8FD-4D31-B798-5259721E21BD}"/>
    <hyperlink ref="A93:I93" location="'strona 30'!A1" display="TABL. 45" xr:uid="{442A692A-72FE-4311-8C79-2811BA58F6FC}"/>
    <hyperlink ref="A95:I95" location="'strona 31'!A1" display="TABL. 49" xr:uid="{E094BAA2-CD69-469E-9143-2F78A5F4502E}"/>
    <hyperlink ref="A97:I98" location="'strona 31'!A1" display="TABL. 50" xr:uid="{A0087002-85BE-440C-89DB-5AC00A706EE9}"/>
    <hyperlink ref="A100:I100" location="'strona 31'!A1" display="TABL. 51" xr:uid="{A3CF1E3F-D352-4E34-91B6-695773389FF0}"/>
  </hyperlinks>
  <pageMargins left="0.7" right="0.2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2"/>
  <sheetViews>
    <sheetView zoomScaleNormal="100" workbookViewId="0">
      <selection activeCell="J35" sqref="J35"/>
    </sheetView>
  </sheetViews>
  <sheetFormatPr defaultColWidth="9.125" defaultRowHeight="13.6" x14ac:dyDescent="0.25"/>
  <cols>
    <col min="1" max="1" width="9.125" style="56"/>
    <col min="2" max="2" width="8.75" style="56" customWidth="1"/>
    <col min="3" max="3" width="11.75" style="56" customWidth="1"/>
    <col min="4" max="4" width="14" style="56" customWidth="1"/>
    <col min="5" max="8" width="12.75" style="56" customWidth="1"/>
    <col min="9" max="16384" width="9.125" style="56"/>
  </cols>
  <sheetData>
    <row r="1" spans="1:7" ht="14.3" x14ac:dyDescent="0.25">
      <c r="A1" s="117" t="s">
        <v>547</v>
      </c>
      <c r="B1" s="64" t="s">
        <v>376</v>
      </c>
      <c r="C1" s="78"/>
      <c r="D1" s="78"/>
      <c r="E1" s="78"/>
      <c r="F1" s="78"/>
      <c r="G1" s="78"/>
    </row>
    <row r="2" spans="1:7" ht="14.3" x14ac:dyDescent="0.25">
      <c r="A2" s="78"/>
      <c r="B2" s="64" t="s">
        <v>377</v>
      </c>
      <c r="C2" s="78"/>
      <c r="D2" s="78"/>
      <c r="E2" s="78"/>
      <c r="F2" s="78"/>
      <c r="G2" s="78"/>
    </row>
    <row r="3" spans="1:7" ht="14.3" x14ac:dyDescent="0.25">
      <c r="A3" s="78"/>
      <c r="B3" s="78"/>
      <c r="C3" s="78"/>
      <c r="D3" s="78"/>
      <c r="E3" s="78"/>
      <c r="F3" s="78"/>
      <c r="G3" s="78"/>
    </row>
    <row r="4" spans="1:7" ht="28.55" customHeight="1" x14ac:dyDescent="0.25">
      <c r="A4" s="763" t="s">
        <v>20</v>
      </c>
      <c r="B4" s="764"/>
      <c r="C4" s="764"/>
      <c r="D4" s="764"/>
      <c r="E4" s="765" t="s">
        <v>958</v>
      </c>
      <c r="F4" s="765" t="s">
        <v>991</v>
      </c>
      <c r="G4" s="766" t="s">
        <v>21</v>
      </c>
    </row>
    <row r="5" spans="1:7" ht="14.3" x14ac:dyDescent="0.25">
      <c r="A5" s="750" t="s">
        <v>31</v>
      </c>
      <c r="B5" s="473"/>
      <c r="C5" s="473"/>
      <c r="D5" s="473"/>
      <c r="E5" s="750">
        <v>7411</v>
      </c>
      <c r="F5" s="750">
        <v>7106</v>
      </c>
      <c r="G5" s="767">
        <v>-305</v>
      </c>
    </row>
    <row r="6" spans="1:7" ht="14.3" x14ac:dyDescent="0.25">
      <c r="A6" s="768" t="s">
        <v>370</v>
      </c>
      <c r="B6" s="769"/>
      <c r="C6" s="769"/>
      <c r="D6" s="769"/>
      <c r="E6" s="770"/>
      <c r="F6" s="770"/>
      <c r="G6" s="740"/>
    </row>
    <row r="7" spans="1:7" ht="14.3" x14ac:dyDescent="0.25">
      <c r="A7" s="768" t="s">
        <v>371</v>
      </c>
      <c r="B7" s="769"/>
      <c r="C7" s="769"/>
      <c r="D7" s="769"/>
      <c r="E7" s="770">
        <v>1927</v>
      </c>
      <c r="F7" s="770">
        <v>1692</v>
      </c>
      <c r="G7" s="771">
        <v>-235</v>
      </c>
    </row>
    <row r="8" spans="1:7" ht="14.3" x14ac:dyDescent="0.25">
      <c r="A8" s="772" t="s">
        <v>365</v>
      </c>
      <c r="B8" s="769"/>
      <c r="C8" s="769"/>
      <c r="D8" s="769"/>
      <c r="E8" s="773">
        <v>1097</v>
      </c>
      <c r="F8" s="773">
        <v>962</v>
      </c>
      <c r="G8" s="740">
        <v>-135</v>
      </c>
    </row>
    <row r="9" spans="1:7" ht="14.3" x14ac:dyDescent="0.25">
      <c r="A9" s="772" t="s">
        <v>366</v>
      </c>
      <c r="B9" s="769"/>
      <c r="C9" s="769"/>
      <c r="D9" s="769"/>
      <c r="E9" s="773">
        <v>819</v>
      </c>
      <c r="F9" s="773">
        <v>721</v>
      </c>
      <c r="G9" s="740">
        <v>-98</v>
      </c>
    </row>
    <row r="10" spans="1:7" ht="14.3" x14ac:dyDescent="0.25">
      <c r="A10" s="772" t="s">
        <v>367</v>
      </c>
      <c r="B10" s="769"/>
      <c r="C10" s="769"/>
      <c r="D10" s="769"/>
      <c r="E10" s="773">
        <v>11</v>
      </c>
      <c r="F10" s="773">
        <v>9</v>
      </c>
      <c r="G10" s="740">
        <v>-2</v>
      </c>
    </row>
    <row r="11" spans="1:7" ht="14.3" x14ac:dyDescent="0.25">
      <c r="A11" s="768" t="s">
        <v>372</v>
      </c>
      <c r="B11" s="769"/>
      <c r="C11" s="769"/>
      <c r="D11" s="769"/>
      <c r="E11" s="773"/>
      <c r="F11" s="773"/>
      <c r="G11" s="740"/>
    </row>
    <row r="12" spans="1:7" ht="14.3" x14ac:dyDescent="0.25">
      <c r="A12" s="774" t="s">
        <v>364</v>
      </c>
      <c r="B12" s="769"/>
      <c r="C12" s="769"/>
      <c r="D12" s="769"/>
      <c r="E12" s="770">
        <v>4723</v>
      </c>
      <c r="F12" s="770">
        <v>4727</v>
      </c>
      <c r="G12" s="771">
        <v>4</v>
      </c>
    </row>
    <row r="13" spans="1:7" ht="14.3" x14ac:dyDescent="0.25">
      <c r="A13" s="772" t="s">
        <v>365</v>
      </c>
      <c r="B13" s="474"/>
      <c r="C13" s="474"/>
      <c r="D13" s="474"/>
      <c r="E13" s="773">
        <v>38</v>
      </c>
      <c r="F13" s="773">
        <v>41</v>
      </c>
      <c r="G13" s="740">
        <v>3</v>
      </c>
    </row>
    <row r="14" spans="1:7" ht="14.3" x14ac:dyDescent="0.25">
      <c r="A14" s="772" t="s">
        <v>366</v>
      </c>
      <c r="B14" s="474"/>
      <c r="C14" s="474"/>
      <c r="D14" s="474"/>
      <c r="E14" s="773">
        <v>3458</v>
      </c>
      <c r="F14" s="773">
        <v>3518</v>
      </c>
      <c r="G14" s="740">
        <v>60</v>
      </c>
    </row>
    <row r="15" spans="1:7" ht="14.3" x14ac:dyDescent="0.25">
      <c r="A15" s="772" t="s">
        <v>367</v>
      </c>
      <c r="B15" s="474"/>
      <c r="C15" s="474"/>
      <c r="D15" s="474"/>
      <c r="E15" s="773">
        <v>1227</v>
      </c>
      <c r="F15" s="773">
        <v>1168</v>
      </c>
      <c r="G15" s="740">
        <v>-59</v>
      </c>
    </row>
    <row r="16" spans="1:7" ht="14.3" x14ac:dyDescent="0.25">
      <c r="A16" s="774" t="s">
        <v>373</v>
      </c>
      <c r="B16" s="474"/>
      <c r="C16" s="474"/>
      <c r="D16" s="474"/>
      <c r="E16" s="770">
        <v>449</v>
      </c>
      <c r="F16" s="770">
        <v>382</v>
      </c>
      <c r="G16" s="771">
        <v>-67</v>
      </c>
    </row>
    <row r="17" spans="1:7" ht="14.3" x14ac:dyDescent="0.25">
      <c r="A17" s="774" t="s">
        <v>374</v>
      </c>
      <c r="B17" s="474"/>
      <c r="C17" s="474"/>
      <c r="D17" s="474"/>
      <c r="E17" s="770">
        <v>193</v>
      </c>
      <c r="F17" s="770">
        <v>188</v>
      </c>
      <c r="G17" s="771">
        <v>-5</v>
      </c>
    </row>
    <row r="18" spans="1:7" ht="14.3" x14ac:dyDescent="0.25">
      <c r="A18" s="772" t="s">
        <v>366</v>
      </c>
      <c r="B18" s="474"/>
      <c r="C18" s="474"/>
      <c r="D18" s="474"/>
      <c r="E18" s="773">
        <v>129</v>
      </c>
      <c r="F18" s="773">
        <v>120</v>
      </c>
      <c r="G18" s="740">
        <v>-9</v>
      </c>
    </row>
    <row r="19" spans="1:7" ht="14.3" x14ac:dyDescent="0.25">
      <c r="A19" s="772" t="s">
        <v>367</v>
      </c>
      <c r="B19" s="474"/>
      <c r="C19" s="474"/>
      <c r="D19" s="474"/>
      <c r="E19" s="773">
        <v>64</v>
      </c>
      <c r="F19" s="773">
        <v>68</v>
      </c>
      <c r="G19" s="740">
        <v>4</v>
      </c>
    </row>
    <row r="20" spans="1:7" ht="14.3" x14ac:dyDescent="0.25">
      <c r="A20" s="774" t="s">
        <v>375</v>
      </c>
      <c r="B20" s="769"/>
      <c r="C20" s="769"/>
      <c r="D20" s="769"/>
      <c r="E20" s="770">
        <v>93</v>
      </c>
      <c r="F20" s="770">
        <v>88</v>
      </c>
      <c r="G20" s="771">
        <v>-5</v>
      </c>
    </row>
    <row r="21" spans="1:7" ht="14.3" x14ac:dyDescent="0.25">
      <c r="A21" s="772" t="s">
        <v>366</v>
      </c>
      <c r="B21" s="474"/>
      <c r="C21" s="474"/>
      <c r="D21" s="474"/>
      <c r="E21" s="773">
        <v>93</v>
      </c>
      <c r="F21" s="773">
        <v>84</v>
      </c>
      <c r="G21" s="740">
        <v>-9</v>
      </c>
    </row>
    <row r="22" spans="1:7" ht="14.3" x14ac:dyDescent="0.25">
      <c r="A22" s="772" t="s">
        <v>367</v>
      </c>
      <c r="B22" s="474"/>
      <c r="C22" s="474"/>
      <c r="D22" s="474"/>
      <c r="E22" s="773">
        <v>0</v>
      </c>
      <c r="F22" s="773">
        <v>4</v>
      </c>
      <c r="G22" s="740">
        <v>4</v>
      </c>
    </row>
    <row r="23" spans="1:7" ht="14.3" x14ac:dyDescent="0.25">
      <c r="A23" s="774" t="s">
        <v>368</v>
      </c>
      <c r="B23" s="474"/>
      <c r="C23" s="474"/>
      <c r="D23" s="474"/>
      <c r="E23" s="770">
        <v>13</v>
      </c>
      <c r="F23" s="770">
        <v>18</v>
      </c>
      <c r="G23" s="771">
        <v>5</v>
      </c>
    </row>
    <row r="24" spans="1:7" ht="14.3" x14ac:dyDescent="0.25">
      <c r="A24" s="772" t="s">
        <v>365</v>
      </c>
      <c r="B24" s="474"/>
      <c r="C24" s="474"/>
      <c r="D24" s="474"/>
      <c r="E24" s="773">
        <v>2</v>
      </c>
      <c r="F24" s="773">
        <v>0</v>
      </c>
      <c r="G24" s="740">
        <v>-2</v>
      </c>
    </row>
    <row r="25" spans="1:7" ht="14.3" x14ac:dyDescent="0.25">
      <c r="A25" s="772" t="s">
        <v>366</v>
      </c>
      <c r="B25" s="474"/>
      <c r="C25" s="474"/>
      <c r="D25" s="474"/>
      <c r="E25" s="773">
        <v>11</v>
      </c>
      <c r="F25" s="773">
        <v>16</v>
      </c>
      <c r="G25" s="740">
        <v>5</v>
      </c>
    </row>
    <row r="26" spans="1:7" ht="14.3" x14ac:dyDescent="0.25">
      <c r="A26" s="772" t="s">
        <v>367</v>
      </c>
      <c r="B26" s="474"/>
      <c r="C26" s="474"/>
      <c r="D26" s="474"/>
      <c r="E26" s="773">
        <v>0</v>
      </c>
      <c r="F26" s="773">
        <v>2</v>
      </c>
      <c r="G26" s="740">
        <v>2</v>
      </c>
    </row>
    <row r="27" spans="1:7" ht="14.3" x14ac:dyDescent="0.25">
      <c r="A27" s="774" t="s">
        <v>369</v>
      </c>
      <c r="B27" s="474"/>
      <c r="C27" s="474"/>
      <c r="D27" s="474"/>
      <c r="E27" s="770">
        <v>13</v>
      </c>
      <c r="F27" s="770">
        <v>11</v>
      </c>
      <c r="G27" s="771">
        <v>-2</v>
      </c>
    </row>
    <row r="28" spans="1:7" ht="14.3" x14ac:dyDescent="0.25">
      <c r="A28" s="772" t="s">
        <v>365</v>
      </c>
      <c r="B28" s="474"/>
      <c r="C28" s="474"/>
      <c r="D28" s="474"/>
      <c r="E28" s="773">
        <v>8</v>
      </c>
      <c r="F28" s="773">
        <v>9</v>
      </c>
      <c r="G28" s="740">
        <v>1</v>
      </c>
    </row>
    <row r="29" spans="1:7" ht="14.3" x14ac:dyDescent="0.25">
      <c r="A29" s="772" t="s">
        <v>366</v>
      </c>
      <c r="B29" s="474"/>
      <c r="C29" s="474"/>
      <c r="D29" s="474"/>
      <c r="E29" s="773">
        <v>4</v>
      </c>
      <c r="F29" s="773">
        <v>2</v>
      </c>
      <c r="G29" s="740">
        <v>-2</v>
      </c>
    </row>
    <row r="30" spans="1:7" ht="14.3" x14ac:dyDescent="0.25">
      <c r="A30" s="775" t="s">
        <v>367</v>
      </c>
      <c r="B30" s="473"/>
      <c r="C30" s="473"/>
      <c r="D30" s="473"/>
      <c r="E30" s="776">
        <v>1</v>
      </c>
      <c r="F30" s="776">
        <v>0</v>
      </c>
      <c r="G30" s="777">
        <v>-1</v>
      </c>
    </row>
    <row r="32" spans="1:7" x14ac:dyDescent="0.25">
      <c r="A32" s="100" t="s">
        <v>995</v>
      </c>
    </row>
  </sheetData>
  <phoneticPr fontId="2" type="noConversion"/>
  <printOptions horizontalCentered="1"/>
  <pageMargins left="0.78740157480314965" right="0.74803149606299213" top="0.6692913385826772" bottom="0.6692913385826772" header="0.31496062992125984" footer="0.6692913385826772"/>
  <pageSetup paperSize="9" scale="90" orientation="portrait" r:id="rId1"/>
  <headerFooter alignWithMargins="0">
    <oddHeader>&amp;C17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42"/>
  <sheetViews>
    <sheetView workbookViewId="0">
      <selection activeCell="L35" sqref="L35"/>
    </sheetView>
  </sheetViews>
  <sheetFormatPr defaultColWidth="9.125" defaultRowHeight="13.6" x14ac:dyDescent="0.25"/>
  <cols>
    <col min="1" max="4" width="15.75" style="56" customWidth="1"/>
    <col min="5" max="16384" width="9.125" style="56"/>
  </cols>
  <sheetData>
    <row r="1" spans="1:4" ht="14.3" x14ac:dyDescent="0.25">
      <c r="A1" s="78" t="s">
        <v>646</v>
      </c>
      <c r="B1" s="78"/>
    </row>
    <row r="2" spans="1:4" ht="14.3" x14ac:dyDescent="0.25">
      <c r="A2" s="78" t="s">
        <v>647</v>
      </c>
      <c r="B2" s="78"/>
    </row>
    <row r="3" spans="1:4" ht="17.350000000000001" customHeight="1" x14ac:dyDescent="0.25"/>
    <row r="4" spans="1:4" ht="51.8" customHeight="1" x14ac:dyDescent="0.25">
      <c r="A4" s="935" t="s">
        <v>27</v>
      </c>
      <c r="B4" s="913" t="s">
        <v>653</v>
      </c>
      <c r="C4" s="914"/>
      <c r="D4" s="935" t="s">
        <v>21</v>
      </c>
    </row>
    <row r="5" spans="1:4" ht="18" customHeight="1" x14ac:dyDescent="0.25">
      <c r="A5" s="936"/>
      <c r="B5" s="778" t="s">
        <v>958</v>
      </c>
      <c r="C5" s="778" t="s">
        <v>991</v>
      </c>
      <c r="D5" s="936"/>
    </row>
    <row r="6" spans="1:4" ht="18" customHeight="1" x14ac:dyDescent="0.25">
      <c r="A6" s="779" t="s">
        <v>31</v>
      </c>
      <c r="B6" s="780">
        <v>601</v>
      </c>
      <c r="C6" s="780">
        <f>SUM(C7:C17)</f>
        <v>514</v>
      </c>
      <c r="D6" s="780">
        <f>+C6-B6</f>
        <v>-87</v>
      </c>
    </row>
    <row r="7" spans="1:4" ht="14.95" customHeight="1" x14ac:dyDescent="0.25">
      <c r="A7" s="712" t="s">
        <v>33</v>
      </c>
      <c r="B7" s="75">
        <v>41</v>
      </c>
      <c r="C7" s="75">
        <v>42</v>
      </c>
      <c r="D7" s="75">
        <f t="shared" ref="D7:D17" si="0">+C7-B7</f>
        <v>1</v>
      </c>
    </row>
    <row r="8" spans="1:4" ht="14.95" customHeight="1" x14ac:dyDescent="0.25">
      <c r="A8" s="781" t="s">
        <v>35</v>
      </c>
      <c r="B8" s="75">
        <v>80</v>
      </c>
      <c r="C8" s="75">
        <v>70</v>
      </c>
      <c r="D8" s="75">
        <f t="shared" si="0"/>
        <v>-10</v>
      </c>
    </row>
    <row r="9" spans="1:4" ht="14.95" customHeight="1" x14ac:dyDescent="0.25">
      <c r="A9" s="712" t="s">
        <v>36</v>
      </c>
      <c r="B9" s="75">
        <v>46</v>
      </c>
      <c r="C9" s="75">
        <v>40</v>
      </c>
      <c r="D9" s="75">
        <f t="shared" si="0"/>
        <v>-6</v>
      </c>
    </row>
    <row r="10" spans="1:4" ht="14.95" customHeight="1" x14ac:dyDescent="0.25">
      <c r="A10" s="712" t="s">
        <v>37</v>
      </c>
      <c r="B10" s="75">
        <v>54</v>
      </c>
      <c r="C10" s="75">
        <v>35</v>
      </c>
      <c r="D10" s="75">
        <f t="shared" si="0"/>
        <v>-19</v>
      </c>
    </row>
    <row r="11" spans="1:4" ht="14.95" customHeight="1" x14ac:dyDescent="0.25">
      <c r="A11" s="712" t="s">
        <v>38</v>
      </c>
      <c r="B11" s="75">
        <v>31</v>
      </c>
      <c r="C11" s="75">
        <v>31</v>
      </c>
      <c r="D11" s="75">
        <f t="shared" si="0"/>
        <v>0</v>
      </c>
    </row>
    <row r="12" spans="1:4" ht="14.95" customHeight="1" x14ac:dyDescent="0.25">
      <c r="A12" s="712" t="s">
        <v>39</v>
      </c>
      <c r="B12" s="75">
        <v>50</v>
      </c>
      <c r="C12" s="75">
        <v>32</v>
      </c>
      <c r="D12" s="75">
        <f t="shared" si="0"/>
        <v>-18</v>
      </c>
    </row>
    <row r="13" spans="1:4" ht="14.95" customHeight="1" x14ac:dyDescent="0.25">
      <c r="A13" s="712" t="s">
        <v>40</v>
      </c>
      <c r="B13" s="75">
        <v>84</v>
      </c>
      <c r="C13" s="75">
        <v>53</v>
      </c>
      <c r="D13" s="75">
        <f t="shared" si="0"/>
        <v>-31</v>
      </c>
    </row>
    <row r="14" spans="1:4" ht="14.95" customHeight="1" x14ac:dyDescent="0.25">
      <c r="A14" s="712" t="s">
        <v>41</v>
      </c>
      <c r="B14" s="75">
        <v>90</v>
      </c>
      <c r="C14" s="75">
        <v>100</v>
      </c>
      <c r="D14" s="75">
        <f t="shared" si="0"/>
        <v>10</v>
      </c>
    </row>
    <row r="15" spans="1:4" ht="14.95" customHeight="1" x14ac:dyDescent="0.25">
      <c r="A15" s="712" t="s">
        <v>42</v>
      </c>
      <c r="B15" s="75">
        <v>37</v>
      </c>
      <c r="C15" s="75">
        <v>47</v>
      </c>
      <c r="D15" s="75">
        <f t="shared" si="0"/>
        <v>10</v>
      </c>
    </row>
    <row r="16" spans="1:4" ht="14.95" customHeight="1" x14ac:dyDescent="0.25">
      <c r="A16" s="712" t="s">
        <v>43</v>
      </c>
      <c r="B16" s="75">
        <v>30</v>
      </c>
      <c r="C16" s="75">
        <v>25</v>
      </c>
      <c r="D16" s="75">
        <f t="shared" si="0"/>
        <v>-5</v>
      </c>
    </row>
    <row r="17" spans="1:4" ht="14.95" customHeight="1" x14ac:dyDescent="0.25">
      <c r="A17" s="732" t="s">
        <v>45</v>
      </c>
      <c r="B17" s="77">
        <v>58</v>
      </c>
      <c r="C17" s="77">
        <v>39</v>
      </c>
      <c r="D17" s="77">
        <f t="shared" si="0"/>
        <v>-19</v>
      </c>
    </row>
    <row r="19" spans="1:4" ht="13.6" customHeight="1" x14ac:dyDescent="0.25">
      <c r="A19" s="118" t="s">
        <v>838</v>
      </c>
    </row>
    <row r="20" spans="1:4" ht="13.6" customHeight="1" x14ac:dyDescent="0.25">
      <c r="A20" s="118" t="s">
        <v>996</v>
      </c>
    </row>
    <row r="41" spans="1:1" ht="13.6" customHeight="1" x14ac:dyDescent="0.25">
      <c r="A41" s="118" t="s">
        <v>997</v>
      </c>
    </row>
    <row r="42" spans="1:1" ht="13.6" customHeight="1" x14ac:dyDescent="0.25">
      <c r="A42" s="118" t="s">
        <v>659</v>
      </c>
    </row>
  </sheetData>
  <mergeCells count="3">
    <mergeCell ref="A4:A5"/>
    <mergeCell ref="B4:C4"/>
    <mergeCell ref="D4:D5"/>
  </mergeCells>
  <printOptions horizontalCentered="1"/>
  <pageMargins left="0.82677165354330717" right="0.39370078740157483" top="0.59055118110236227" bottom="0.51181102362204722" header="0.31496062992125984" footer="0.31496062992125984"/>
  <pageSetup paperSize="9" scale="83" orientation="portrait" r:id="rId1"/>
  <headerFooter>
    <oddHeader>&amp;C18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42"/>
  <sheetViews>
    <sheetView workbookViewId="0">
      <selection activeCell="H28" sqref="H28"/>
    </sheetView>
  </sheetViews>
  <sheetFormatPr defaultColWidth="9.125" defaultRowHeight="13.6" x14ac:dyDescent="0.25"/>
  <cols>
    <col min="1" max="1" width="16.875" style="56" customWidth="1"/>
    <col min="2" max="2" width="15.75" style="56" customWidth="1"/>
    <col min="3" max="3" width="15.375" style="56" customWidth="1"/>
    <col min="4" max="5" width="15.75" style="56" customWidth="1"/>
    <col min="6" max="16384" width="9.125" style="56"/>
  </cols>
  <sheetData>
    <row r="1" spans="1:5" ht="14.3" x14ac:dyDescent="0.25">
      <c r="A1" s="78" t="s">
        <v>648</v>
      </c>
    </row>
    <row r="2" spans="1:5" ht="16.3" x14ac:dyDescent="0.25">
      <c r="A2" s="78" t="s">
        <v>839</v>
      </c>
    </row>
    <row r="3" spans="1:5" ht="16.5" customHeight="1" x14ac:dyDescent="0.25"/>
    <row r="4" spans="1:5" ht="33.799999999999997" customHeight="1" x14ac:dyDescent="0.25">
      <c r="A4" s="782" t="s">
        <v>649</v>
      </c>
      <c r="B4" s="913" t="s">
        <v>650</v>
      </c>
      <c r="C4" s="937"/>
      <c r="D4" s="913" t="s">
        <v>651</v>
      </c>
      <c r="E4" s="937"/>
    </row>
    <row r="5" spans="1:5" ht="18" customHeight="1" x14ac:dyDescent="0.25">
      <c r="A5" s="783" t="s">
        <v>652</v>
      </c>
      <c r="B5" s="784">
        <v>44742</v>
      </c>
      <c r="C5" s="792">
        <v>44773</v>
      </c>
      <c r="D5" s="785" t="s">
        <v>958</v>
      </c>
      <c r="E5" s="785" t="s">
        <v>991</v>
      </c>
    </row>
    <row r="6" spans="1:5" ht="18" customHeight="1" x14ac:dyDescent="0.25">
      <c r="A6" s="786" t="s">
        <v>31</v>
      </c>
      <c r="B6" s="793">
        <v>7300</v>
      </c>
      <c r="C6" s="793">
        <f>SUM(C7:C17)</f>
        <v>7269</v>
      </c>
      <c r="D6" s="794">
        <v>1318</v>
      </c>
      <c r="E6" s="794">
        <f>SUM(E7:E17)</f>
        <v>1363</v>
      </c>
    </row>
    <row r="7" spans="1:5" ht="14.95" customHeight="1" x14ac:dyDescent="0.25">
      <c r="A7" s="712" t="s">
        <v>32</v>
      </c>
      <c r="B7" s="787">
        <v>659</v>
      </c>
      <c r="C7" s="788">
        <v>601</v>
      </c>
      <c r="D7" s="788">
        <v>123</v>
      </c>
      <c r="E7" s="788">
        <v>156</v>
      </c>
    </row>
    <row r="8" spans="1:5" ht="14.95" customHeight="1" x14ac:dyDescent="0.25">
      <c r="A8" s="712" t="s">
        <v>34</v>
      </c>
      <c r="B8" s="787">
        <v>758</v>
      </c>
      <c r="C8" s="788">
        <v>773</v>
      </c>
      <c r="D8" s="788">
        <v>136</v>
      </c>
      <c r="E8" s="788">
        <v>140</v>
      </c>
    </row>
    <row r="9" spans="1:5" ht="14.95" customHeight="1" x14ac:dyDescent="0.25">
      <c r="A9" s="712" t="s">
        <v>35</v>
      </c>
      <c r="B9" s="787">
        <v>921</v>
      </c>
      <c r="C9" s="788">
        <v>950</v>
      </c>
      <c r="D9" s="788">
        <v>164</v>
      </c>
      <c r="E9" s="788">
        <v>182</v>
      </c>
    </row>
    <row r="10" spans="1:5" ht="14.95" customHeight="1" x14ac:dyDescent="0.25">
      <c r="A10" s="712" t="s">
        <v>37</v>
      </c>
      <c r="B10" s="787">
        <v>451</v>
      </c>
      <c r="C10" s="788">
        <v>439</v>
      </c>
      <c r="D10" s="788">
        <v>85</v>
      </c>
      <c r="E10" s="788">
        <v>81</v>
      </c>
    </row>
    <row r="11" spans="1:5" ht="14.95" customHeight="1" x14ac:dyDescent="0.25">
      <c r="A11" s="789" t="s">
        <v>38</v>
      </c>
      <c r="B11" s="787">
        <v>793</v>
      </c>
      <c r="C11" s="788">
        <v>785</v>
      </c>
      <c r="D11" s="788">
        <v>165</v>
      </c>
      <c r="E11" s="788">
        <v>131</v>
      </c>
    </row>
    <row r="12" spans="1:5" ht="14.95" customHeight="1" x14ac:dyDescent="0.25">
      <c r="A12" s="712" t="s">
        <v>39</v>
      </c>
      <c r="B12" s="787">
        <v>666</v>
      </c>
      <c r="C12" s="788">
        <v>654</v>
      </c>
      <c r="D12" s="788">
        <v>118</v>
      </c>
      <c r="E12" s="788">
        <v>120</v>
      </c>
    </row>
    <row r="13" spans="1:5" ht="14.95" customHeight="1" x14ac:dyDescent="0.25">
      <c r="A13" s="712" t="s">
        <v>42</v>
      </c>
      <c r="B13" s="787">
        <v>769</v>
      </c>
      <c r="C13" s="788">
        <v>761</v>
      </c>
      <c r="D13" s="788">
        <v>145</v>
      </c>
      <c r="E13" s="788">
        <v>165</v>
      </c>
    </row>
    <row r="14" spans="1:5" ht="14.95" customHeight="1" x14ac:dyDescent="0.25">
      <c r="A14" s="712" t="s">
        <v>43</v>
      </c>
      <c r="B14" s="787">
        <v>276</v>
      </c>
      <c r="C14" s="788">
        <v>265</v>
      </c>
      <c r="D14" s="788">
        <v>39</v>
      </c>
      <c r="E14" s="788">
        <v>41</v>
      </c>
    </row>
    <row r="15" spans="1:5" ht="14.95" customHeight="1" x14ac:dyDescent="0.25">
      <c r="A15" s="712" t="s">
        <v>44</v>
      </c>
      <c r="B15" s="787">
        <v>402</v>
      </c>
      <c r="C15" s="788">
        <v>400</v>
      </c>
      <c r="D15" s="788">
        <v>81</v>
      </c>
      <c r="E15" s="788">
        <v>72</v>
      </c>
    </row>
    <row r="16" spans="1:5" ht="14.95" customHeight="1" x14ac:dyDescent="0.25">
      <c r="A16" s="712" t="s">
        <v>45</v>
      </c>
      <c r="B16" s="787">
        <v>422</v>
      </c>
      <c r="C16" s="788">
        <v>420</v>
      </c>
      <c r="D16" s="788">
        <v>81</v>
      </c>
      <c r="E16" s="788">
        <v>74</v>
      </c>
    </row>
    <row r="17" spans="1:5" ht="14.95" customHeight="1" x14ac:dyDescent="0.25">
      <c r="A17" s="732" t="s">
        <v>46</v>
      </c>
      <c r="B17" s="790">
        <v>1183</v>
      </c>
      <c r="C17" s="791">
        <v>1221</v>
      </c>
      <c r="D17" s="791">
        <v>181</v>
      </c>
      <c r="E17" s="791">
        <v>201</v>
      </c>
    </row>
    <row r="18" spans="1:5" ht="15.65" x14ac:dyDescent="0.25">
      <c r="A18" s="119" t="s">
        <v>840</v>
      </c>
    </row>
    <row r="19" spans="1:5" ht="10.55" customHeight="1" x14ac:dyDescent="0.25"/>
    <row r="20" spans="1:5" ht="13.6" customHeight="1" x14ac:dyDescent="0.25">
      <c r="A20" s="118" t="s">
        <v>841</v>
      </c>
    </row>
    <row r="21" spans="1:5" ht="13.6" customHeight="1" x14ac:dyDescent="0.25">
      <c r="A21" s="118" t="s">
        <v>998</v>
      </c>
    </row>
    <row r="41" spans="1:1" ht="13.6" customHeight="1" x14ac:dyDescent="0.25">
      <c r="A41" s="118" t="s">
        <v>999</v>
      </c>
    </row>
    <row r="42" spans="1:1" ht="13.6" customHeight="1" x14ac:dyDescent="0.3">
      <c r="A42" s="48"/>
    </row>
  </sheetData>
  <mergeCells count="2">
    <mergeCell ref="B4:C4"/>
    <mergeCell ref="D4:E4"/>
  </mergeCells>
  <printOptions horizontalCentered="1"/>
  <pageMargins left="0.70866141732283472" right="0.70866141732283472" top="0.51181102362204722" bottom="0.43307086614173229" header="0.31496062992125984" footer="0.31496062992125984"/>
  <pageSetup paperSize="9" scale="89" orientation="portrait" r:id="rId1"/>
  <headerFooter>
    <oddHeader>&amp;C19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84"/>
  <sheetViews>
    <sheetView zoomScaleNormal="100" workbookViewId="0">
      <selection activeCell="O83" sqref="O83"/>
    </sheetView>
  </sheetViews>
  <sheetFormatPr defaultColWidth="9.125" defaultRowHeight="13.6" x14ac:dyDescent="0.25"/>
  <cols>
    <col min="1" max="1" width="3.75" style="56" customWidth="1"/>
    <col min="2" max="2" width="26.625" style="56" customWidth="1"/>
    <col min="3" max="3" width="11.125" style="56" customWidth="1"/>
    <col min="4" max="7" width="9.125" style="56"/>
    <col min="8" max="8" width="9.125" style="56" customWidth="1"/>
    <col min="9" max="9" width="9.125" style="56"/>
    <col min="10" max="10" width="9.125" style="56" customWidth="1"/>
    <col min="11" max="16384" width="9.125" style="56"/>
  </cols>
  <sheetData>
    <row r="1" spans="1:11" ht="14.95" customHeight="1" x14ac:dyDescent="0.25">
      <c r="A1" s="64" t="s">
        <v>1003</v>
      </c>
      <c r="B1" s="120"/>
      <c r="C1" s="121"/>
    </row>
    <row r="2" spans="1:11" ht="12.75" customHeight="1" x14ac:dyDescent="0.25">
      <c r="A2" s="122"/>
      <c r="B2" s="123"/>
      <c r="C2" s="124"/>
      <c r="D2" s="69"/>
      <c r="E2" s="69"/>
      <c r="F2" s="69"/>
      <c r="G2" s="69"/>
    </row>
    <row r="3" spans="1:11" ht="22.6" customHeight="1" x14ac:dyDescent="0.25">
      <c r="A3" s="904" t="s">
        <v>191</v>
      </c>
      <c r="B3" s="935" t="s">
        <v>192</v>
      </c>
      <c r="C3" s="940" t="s">
        <v>31</v>
      </c>
      <c r="D3" s="943" t="s">
        <v>317</v>
      </c>
      <c r="E3" s="944"/>
      <c r="F3" s="944"/>
      <c r="G3" s="945"/>
      <c r="H3" s="944" t="s">
        <v>310</v>
      </c>
      <c r="I3" s="944"/>
      <c r="J3" s="944"/>
      <c r="K3" s="946"/>
    </row>
    <row r="4" spans="1:11" ht="12.75" customHeight="1" x14ac:dyDescent="0.25">
      <c r="A4" s="938"/>
      <c r="B4" s="939"/>
      <c r="C4" s="941"/>
      <c r="D4" s="475" t="s">
        <v>28</v>
      </c>
      <c r="E4" s="476" t="s">
        <v>58</v>
      </c>
      <c r="F4" s="454" t="s">
        <v>25</v>
      </c>
      <c r="G4" s="477" t="s">
        <v>26</v>
      </c>
      <c r="H4" s="478" t="s">
        <v>28</v>
      </c>
      <c r="I4" s="476" t="s">
        <v>58</v>
      </c>
      <c r="J4" s="454" t="s">
        <v>552</v>
      </c>
      <c r="K4" s="856" t="s">
        <v>553</v>
      </c>
    </row>
    <row r="5" spans="1:11" ht="12.75" customHeight="1" x14ac:dyDescent="0.25">
      <c r="A5" s="906"/>
      <c r="B5" s="936"/>
      <c r="C5" s="942"/>
      <c r="D5" s="587"/>
      <c r="E5" s="479" t="s">
        <v>193</v>
      </c>
      <c r="F5" s="587"/>
      <c r="G5" s="480"/>
      <c r="H5" s="481"/>
      <c r="I5" s="479" t="s">
        <v>193</v>
      </c>
      <c r="J5" s="587"/>
      <c r="K5" s="444"/>
    </row>
    <row r="6" spans="1:11" ht="14.3" customHeight="1" x14ac:dyDescent="0.25">
      <c r="A6" s="587"/>
      <c r="B6" s="446" t="s">
        <v>31</v>
      </c>
      <c r="C6" s="125">
        <f>D6+H6</f>
        <v>1787</v>
      </c>
      <c r="D6" s="110">
        <f t="shared" ref="D6:K6" si="0">SUM(D7:D84)</f>
        <v>1722</v>
      </c>
      <c r="E6" s="110">
        <f t="shared" si="0"/>
        <v>878</v>
      </c>
      <c r="F6" s="110">
        <f t="shared" si="0"/>
        <v>833</v>
      </c>
      <c r="G6" s="126">
        <f t="shared" si="0"/>
        <v>11</v>
      </c>
      <c r="H6" s="127">
        <f t="shared" si="0"/>
        <v>65</v>
      </c>
      <c r="I6" s="110">
        <f t="shared" si="0"/>
        <v>32</v>
      </c>
      <c r="J6" s="110">
        <f t="shared" si="0"/>
        <v>32</v>
      </c>
      <c r="K6" s="113">
        <f t="shared" si="0"/>
        <v>1</v>
      </c>
    </row>
    <row r="7" spans="1:11" x14ac:dyDescent="0.25">
      <c r="A7" s="454">
        <v>1</v>
      </c>
      <c r="B7" s="464" t="s">
        <v>871</v>
      </c>
      <c r="C7" s="128">
        <f>D7+H7</f>
        <v>1</v>
      </c>
      <c r="D7" s="109">
        <f>+E7+F7+G7</f>
        <v>1</v>
      </c>
      <c r="E7" s="75">
        <v>0</v>
      </c>
      <c r="F7" s="75">
        <v>1</v>
      </c>
      <c r="G7" s="129">
        <v>0</v>
      </c>
      <c r="H7" s="118">
        <f>+I7+J7+K7</f>
        <v>0</v>
      </c>
      <c r="I7" s="74">
        <v>0</v>
      </c>
      <c r="J7" s="74">
        <v>0</v>
      </c>
      <c r="K7" s="75">
        <v>0</v>
      </c>
    </row>
    <row r="8" spans="1:11" x14ac:dyDescent="0.25">
      <c r="A8" s="856">
        <v>2</v>
      </c>
      <c r="B8" s="464" t="s">
        <v>727</v>
      </c>
      <c r="C8" s="128">
        <f>D8+H8</f>
        <v>3</v>
      </c>
      <c r="D8" s="109">
        <f>+E8+F8+G8</f>
        <v>3</v>
      </c>
      <c r="E8" s="75">
        <v>3</v>
      </c>
      <c r="F8" s="75">
        <v>0</v>
      </c>
      <c r="G8" s="129">
        <v>0</v>
      </c>
      <c r="H8" s="118">
        <f t="shared" ref="H8:H80" si="1">+I8+J8+K8</f>
        <v>0</v>
      </c>
      <c r="I8" s="74">
        <v>0</v>
      </c>
      <c r="J8" s="74">
        <v>0</v>
      </c>
      <c r="K8" s="75">
        <v>0</v>
      </c>
    </row>
    <row r="9" spans="1:11" x14ac:dyDescent="0.25">
      <c r="A9" s="856">
        <v>3</v>
      </c>
      <c r="B9" s="464" t="s">
        <v>196</v>
      </c>
      <c r="C9" s="128">
        <f t="shared" ref="C9:C82" si="2">D9+H9</f>
        <v>3</v>
      </c>
      <c r="D9" s="109">
        <f t="shared" ref="D9:D82" si="3">+E9+F9+G9</f>
        <v>3</v>
      </c>
      <c r="E9" s="75">
        <v>2</v>
      </c>
      <c r="F9" s="75">
        <v>1</v>
      </c>
      <c r="G9" s="129">
        <v>0</v>
      </c>
      <c r="H9" s="118">
        <f t="shared" si="1"/>
        <v>0</v>
      </c>
      <c r="I9" s="74">
        <v>0</v>
      </c>
      <c r="J9" s="74">
        <v>0</v>
      </c>
      <c r="K9" s="75">
        <v>0</v>
      </c>
    </row>
    <row r="10" spans="1:11" x14ac:dyDescent="0.25">
      <c r="A10" s="856">
        <v>4</v>
      </c>
      <c r="B10" s="464" t="s">
        <v>198</v>
      </c>
      <c r="C10" s="128">
        <f t="shared" si="2"/>
        <v>33</v>
      </c>
      <c r="D10" s="109">
        <f t="shared" si="3"/>
        <v>33</v>
      </c>
      <c r="E10" s="75">
        <v>13</v>
      </c>
      <c r="F10" s="75">
        <v>20</v>
      </c>
      <c r="G10" s="129">
        <v>0</v>
      </c>
      <c r="H10" s="118">
        <f t="shared" si="1"/>
        <v>0</v>
      </c>
      <c r="I10" s="74">
        <v>0</v>
      </c>
      <c r="J10" s="74">
        <v>0</v>
      </c>
      <c r="K10" s="75">
        <v>0</v>
      </c>
    </row>
    <row r="11" spans="1:11" x14ac:dyDescent="0.25">
      <c r="A11" s="856">
        <v>5</v>
      </c>
      <c r="B11" s="464" t="s">
        <v>807</v>
      </c>
      <c r="C11" s="128">
        <f t="shared" si="2"/>
        <v>1</v>
      </c>
      <c r="D11" s="109">
        <f t="shared" si="3"/>
        <v>1</v>
      </c>
      <c r="E11" s="75">
        <v>1</v>
      </c>
      <c r="F11" s="75">
        <v>0</v>
      </c>
      <c r="G11" s="129">
        <v>0</v>
      </c>
      <c r="H11" s="118">
        <f t="shared" si="1"/>
        <v>0</v>
      </c>
      <c r="I11" s="74">
        <v>0</v>
      </c>
      <c r="J11" s="74">
        <v>0</v>
      </c>
      <c r="K11" s="75">
        <v>0</v>
      </c>
    </row>
    <row r="12" spans="1:11" x14ac:dyDescent="0.25">
      <c r="A12" s="856">
        <v>6</v>
      </c>
      <c r="B12" s="464" t="s">
        <v>831</v>
      </c>
      <c r="C12" s="128">
        <f t="shared" si="2"/>
        <v>1</v>
      </c>
      <c r="D12" s="109">
        <f t="shared" si="3"/>
        <v>1</v>
      </c>
      <c r="E12" s="75">
        <v>0</v>
      </c>
      <c r="F12" s="75">
        <v>1</v>
      </c>
      <c r="G12" s="129">
        <v>0</v>
      </c>
      <c r="H12" s="118">
        <f t="shared" si="1"/>
        <v>0</v>
      </c>
      <c r="I12" s="74">
        <v>0</v>
      </c>
      <c r="J12" s="74">
        <v>0</v>
      </c>
      <c r="K12" s="75">
        <v>0</v>
      </c>
    </row>
    <row r="13" spans="1:11" x14ac:dyDescent="0.25">
      <c r="A13" s="856">
        <v>7</v>
      </c>
      <c r="B13" s="463" t="s">
        <v>200</v>
      </c>
      <c r="C13" s="128">
        <f t="shared" si="2"/>
        <v>9</v>
      </c>
      <c r="D13" s="109">
        <f t="shared" si="3"/>
        <v>9</v>
      </c>
      <c r="E13" s="75">
        <v>3</v>
      </c>
      <c r="F13" s="75">
        <v>6</v>
      </c>
      <c r="G13" s="129">
        <v>0</v>
      </c>
      <c r="H13" s="118">
        <f t="shared" si="1"/>
        <v>0</v>
      </c>
      <c r="I13" s="74">
        <v>0</v>
      </c>
      <c r="J13" s="74">
        <v>0</v>
      </c>
      <c r="K13" s="75">
        <v>0</v>
      </c>
    </row>
    <row r="14" spans="1:11" x14ac:dyDescent="0.25">
      <c r="A14" s="856">
        <v>8</v>
      </c>
      <c r="B14" s="465" t="s">
        <v>795</v>
      </c>
      <c r="C14" s="128">
        <f t="shared" si="2"/>
        <v>3</v>
      </c>
      <c r="D14" s="109">
        <f t="shared" si="3"/>
        <v>3</v>
      </c>
      <c r="E14" s="75">
        <v>2</v>
      </c>
      <c r="F14" s="75">
        <v>1</v>
      </c>
      <c r="G14" s="129">
        <v>0</v>
      </c>
      <c r="H14" s="118">
        <f t="shared" si="1"/>
        <v>0</v>
      </c>
      <c r="I14" s="74">
        <v>0</v>
      </c>
      <c r="J14" s="74">
        <v>0</v>
      </c>
      <c r="K14" s="75">
        <v>0</v>
      </c>
    </row>
    <row r="15" spans="1:11" x14ac:dyDescent="0.25">
      <c r="A15" s="856">
        <v>9</v>
      </c>
      <c r="B15" s="464" t="s">
        <v>770</v>
      </c>
      <c r="C15" s="128">
        <f t="shared" si="2"/>
        <v>8</v>
      </c>
      <c r="D15" s="109">
        <f t="shared" si="3"/>
        <v>6</v>
      </c>
      <c r="E15" s="75">
        <v>4</v>
      </c>
      <c r="F15" s="75">
        <v>2</v>
      </c>
      <c r="G15" s="129">
        <v>0</v>
      </c>
      <c r="H15" s="118">
        <f t="shared" si="1"/>
        <v>2</v>
      </c>
      <c r="I15" s="74">
        <v>2</v>
      </c>
      <c r="J15" s="74">
        <v>0</v>
      </c>
      <c r="K15" s="75">
        <v>0</v>
      </c>
    </row>
    <row r="16" spans="1:11" x14ac:dyDescent="0.25">
      <c r="A16" s="856">
        <v>10</v>
      </c>
      <c r="B16" s="464" t="s">
        <v>201</v>
      </c>
      <c r="C16" s="128">
        <f t="shared" si="2"/>
        <v>118</v>
      </c>
      <c r="D16" s="109">
        <f t="shared" si="3"/>
        <v>111</v>
      </c>
      <c r="E16" s="75">
        <v>66</v>
      </c>
      <c r="F16" s="75">
        <v>44</v>
      </c>
      <c r="G16" s="129">
        <v>1</v>
      </c>
      <c r="H16" s="118">
        <f t="shared" si="1"/>
        <v>7</v>
      </c>
      <c r="I16" s="74">
        <v>3</v>
      </c>
      <c r="J16" s="74">
        <v>4</v>
      </c>
      <c r="K16" s="75">
        <v>0</v>
      </c>
    </row>
    <row r="17" spans="1:11" x14ac:dyDescent="0.25">
      <c r="A17" s="856">
        <v>11</v>
      </c>
      <c r="B17" s="464" t="s">
        <v>755</v>
      </c>
      <c r="C17" s="128">
        <f t="shared" si="2"/>
        <v>1</v>
      </c>
      <c r="D17" s="109">
        <f t="shared" si="3"/>
        <v>0</v>
      </c>
      <c r="E17" s="75">
        <v>0</v>
      </c>
      <c r="F17" s="75">
        <v>0</v>
      </c>
      <c r="G17" s="129">
        <v>0</v>
      </c>
      <c r="H17" s="118">
        <f t="shared" si="1"/>
        <v>1</v>
      </c>
      <c r="I17" s="74">
        <v>0</v>
      </c>
      <c r="J17" s="74">
        <v>1</v>
      </c>
      <c r="K17" s="75">
        <v>0</v>
      </c>
    </row>
    <row r="18" spans="1:11" x14ac:dyDescent="0.25">
      <c r="A18" s="856">
        <v>12</v>
      </c>
      <c r="B18" s="464" t="s">
        <v>204</v>
      </c>
      <c r="C18" s="128">
        <f t="shared" si="2"/>
        <v>51</v>
      </c>
      <c r="D18" s="109">
        <f t="shared" si="3"/>
        <v>44</v>
      </c>
      <c r="E18" s="75">
        <v>8</v>
      </c>
      <c r="F18" s="75">
        <v>36</v>
      </c>
      <c r="G18" s="129">
        <v>0</v>
      </c>
      <c r="H18" s="118">
        <f t="shared" si="1"/>
        <v>7</v>
      </c>
      <c r="I18" s="74">
        <v>5</v>
      </c>
      <c r="J18" s="74">
        <v>2</v>
      </c>
      <c r="K18" s="75">
        <v>0</v>
      </c>
    </row>
    <row r="19" spans="1:11" x14ac:dyDescent="0.25">
      <c r="A19" s="856">
        <v>13</v>
      </c>
      <c r="B19" s="464" t="s">
        <v>716</v>
      </c>
      <c r="C19" s="128">
        <f t="shared" si="2"/>
        <v>8</v>
      </c>
      <c r="D19" s="109">
        <f t="shared" si="3"/>
        <v>8</v>
      </c>
      <c r="E19" s="75">
        <v>0</v>
      </c>
      <c r="F19" s="75">
        <v>8</v>
      </c>
      <c r="G19" s="129">
        <v>0</v>
      </c>
      <c r="H19" s="118">
        <f t="shared" si="1"/>
        <v>0</v>
      </c>
      <c r="I19" s="74">
        <v>0</v>
      </c>
      <c r="J19" s="74">
        <v>0</v>
      </c>
      <c r="K19" s="75">
        <v>0</v>
      </c>
    </row>
    <row r="20" spans="1:11" x14ac:dyDescent="0.25">
      <c r="A20" s="856">
        <v>14</v>
      </c>
      <c r="B20" s="464" t="s">
        <v>205</v>
      </c>
      <c r="C20" s="128">
        <f t="shared" si="2"/>
        <v>16</v>
      </c>
      <c r="D20" s="109">
        <f t="shared" si="3"/>
        <v>16</v>
      </c>
      <c r="E20" s="75">
        <v>8</v>
      </c>
      <c r="F20" s="75">
        <v>8</v>
      </c>
      <c r="G20" s="129">
        <v>0</v>
      </c>
      <c r="H20" s="118">
        <f t="shared" si="1"/>
        <v>0</v>
      </c>
      <c r="I20" s="74">
        <v>0</v>
      </c>
      <c r="J20" s="74">
        <v>0</v>
      </c>
      <c r="K20" s="75">
        <v>0</v>
      </c>
    </row>
    <row r="21" spans="1:11" x14ac:dyDescent="0.25">
      <c r="A21" s="856">
        <v>15</v>
      </c>
      <c r="B21" s="464" t="s">
        <v>886</v>
      </c>
      <c r="C21" s="128">
        <f t="shared" si="2"/>
        <v>3</v>
      </c>
      <c r="D21" s="109">
        <f t="shared" si="3"/>
        <v>3</v>
      </c>
      <c r="E21" s="75">
        <v>3</v>
      </c>
      <c r="F21" s="75">
        <v>0</v>
      </c>
      <c r="G21" s="129">
        <v>0</v>
      </c>
      <c r="H21" s="118">
        <f t="shared" si="1"/>
        <v>0</v>
      </c>
      <c r="I21" s="74">
        <v>0</v>
      </c>
      <c r="J21" s="74">
        <v>0</v>
      </c>
      <c r="K21" s="75">
        <v>0</v>
      </c>
    </row>
    <row r="22" spans="1:11" x14ac:dyDescent="0.25">
      <c r="A22" s="856">
        <v>16</v>
      </c>
      <c r="B22" s="464" t="s">
        <v>683</v>
      </c>
      <c r="C22" s="128">
        <f t="shared" si="2"/>
        <v>4</v>
      </c>
      <c r="D22" s="109">
        <f t="shared" si="3"/>
        <v>4</v>
      </c>
      <c r="E22" s="75">
        <v>3</v>
      </c>
      <c r="F22" s="75">
        <v>1</v>
      </c>
      <c r="G22" s="129">
        <v>0</v>
      </c>
      <c r="H22" s="118">
        <f t="shared" si="1"/>
        <v>0</v>
      </c>
      <c r="I22" s="74">
        <v>0</v>
      </c>
      <c r="J22" s="74">
        <v>0</v>
      </c>
      <c r="K22" s="75">
        <v>0</v>
      </c>
    </row>
    <row r="23" spans="1:11" x14ac:dyDescent="0.25">
      <c r="A23" s="856">
        <v>17</v>
      </c>
      <c r="B23" s="464" t="s">
        <v>681</v>
      </c>
      <c r="C23" s="128">
        <f t="shared" si="2"/>
        <v>4</v>
      </c>
      <c r="D23" s="109">
        <f t="shared" si="3"/>
        <v>4</v>
      </c>
      <c r="E23" s="75">
        <v>4</v>
      </c>
      <c r="F23" s="75">
        <v>0</v>
      </c>
      <c r="G23" s="129">
        <v>0</v>
      </c>
      <c r="H23" s="118">
        <f t="shared" si="1"/>
        <v>0</v>
      </c>
      <c r="I23" s="74">
        <v>0</v>
      </c>
      <c r="J23" s="74">
        <v>0</v>
      </c>
      <c r="K23" s="75">
        <v>0</v>
      </c>
    </row>
    <row r="24" spans="1:11" x14ac:dyDescent="0.25">
      <c r="A24" s="856">
        <v>18</v>
      </c>
      <c r="B24" s="464" t="s">
        <v>934</v>
      </c>
      <c r="C24" s="128">
        <f t="shared" si="2"/>
        <v>2</v>
      </c>
      <c r="D24" s="109">
        <f t="shared" si="3"/>
        <v>2</v>
      </c>
      <c r="E24" s="75">
        <v>2</v>
      </c>
      <c r="F24" s="75">
        <v>0</v>
      </c>
      <c r="G24" s="129">
        <v>0</v>
      </c>
      <c r="H24" s="118">
        <f t="shared" si="1"/>
        <v>0</v>
      </c>
      <c r="I24" s="74">
        <v>0</v>
      </c>
      <c r="J24" s="74">
        <v>0</v>
      </c>
      <c r="K24" s="75">
        <v>0</v>
      </c>
    </row>
    <row r="25" spans="1:11" x14ac:dyDescent="0.25">
      <c r="A25" s="856">
        <v>19</v>
      </c>
      <c r="B25" s="464" t="s">
        <v>709</v>
      </c>
      <c r="C25" s="128">
        <f t="shared" si="2"/>
        <v>5</v>
      </c>
      <c r="D25" s="109">
        <f t="shared" si="3"/>
        <v>4</v>
      </c>
      <c r="E25" s="75">
        <v>3</v>
      </c>
      <c r="F25" s="75">
        <v>1</v>
      </c>
      <c r="G25" s="129">
        <v>0</v>
      </c>
      <c r="H25" s="118">
        <f t="shared" si="1"/>
        <v>1</v>
      </c>
      <c r="I25" s="74">
        <v>1</v>
      </c>
      <c r="J25" s="74">
        <v>0</v>
      </c>
      <c r="K25" s="75">
        <v>0</v>
      </c>
    </row>
    <row r="26" spans="1:11" x14ac:dyDescent="0.25">
      <c r="A26" s="856">
        <v>20</v>
      </c>
      <c r="B26" s="464" t="s">
        <v>959</v>
      </c>
      <c r="C26" s="128">
        <f t="shared" si="2"/>
        <v>1</v>
      </c>
      <c r="D26" s="109">
        <f t="shared" si="3"/>
        <v>1</v>
      </c>
      <c r="E26" s="75">
        <v>1</v>
      </c>
      <c r="F26" s="75">
        <v>0</v>
      </c>
      <c r="G26" s="129">
        <v>0</v>
      </c>
      <c r="H26" s="118">
        <f t="shared" si="1"/>
        <v>0</v>
      </c>
      <c r="I26" s="74">
        <v>0</v>
      </c>
      <c r="J26" s="74">
        <v>0</v>
      </c>
      <c r="K26" s="75">
        <v>0</v>
      </c>
    </row>
    <row r="27" spans="1:11" x14ac:dyDescent="0.25">
      <c r="A27" s="856">
        <v>21</v>
      </c>
      <c r="B27" s="464" t="s">
        <v>381</v>
      </c>
      <c r="C27" s="128">
        <f t="shared" si="2"/>
        <v>3</v>
      </c>
      <c r="D27" s="109">
        <f t="shared" si="3"/>
        <v>3</v>
      </c>
      <c r="E27" s="75">
        <v>1</v>
      </c>
      <c r="F27" s="75">
        <v>2</v>
      </c>
      <c r="G27" s="129">
        <v>0</v>
      </c>
      <c r="H27" s="118">
        <f t="shared" si="1"/>
        <v>0</v>
      </c>
      <c r="I27" s="74">
        <v>0</v>
      </c>
      <c r="J27" s="74">
        <v>0</v>
      </c>
      <c r="K27" s="75">
        <v>0</v>
      </c>
    </row>
    <row r="28" spans="1:11" x14ac:dyDescent="0.25">
      <c r="A28" s="856">
        <v>22</v>
      </c>
      <c r="B28" s="464" t="s">
        <v>207</v>
      </c>
      <c r="C28" s="128">
        <f t="shared" si="2"/>
        <v>259</v>
      </c>
      <c r="D28" s="109">
        <f t="shared" si="3"/>
        <v>259</v>
      </c>
      <c r="E28" s="75">
        <v>183</v>
      </c>
      <c r="F28" s="75">
        <v>75</v>
      </c>
      <c r="G28" s="129">
        <v>1</v>
      </c>
      <c r="H28" s="118">
        <f t="shared" si="1"/>
        <v>0</v>
      </c>
      <c r="I28" s="74">
        <v>0</v>
      </c>
      <c r="J28" s="74">
        <v>0</v>
      </c>
      <c r="K28" s="75">
        <v>0</v>
      </c>
    </row>
    <row r="29" spans="1:11" x14ac:dyDescent="0.25">
      <c r="A29" s="856">
        <v>23</v>
      </c>
      <c r="B29" s="464" t="s">
        <v>771</v>
      </c>
      <c r="C29" s="128">
        <f t="shared" si="2"/>
        <v>5</v>
      </c>
      <c r="D29" s="109">
        <f t="shared" si="3"/>
        <v>3</v>
      </c>
      <c r="E29" s="75">
        <v>2</v>
      </c>
      <c r="F29" s="75">
        <v>1</v>
      </c>
      <c r="G29" s="129">
        <v>0</v>
      </c>
      <c r="H29" s="118">
        <f t="shared" si="1"/>
        <v>2</v>
      </c>
      <c r="I29" s="74">
        <v>0</v>
      </c>
      <c r="J29" s="74">
        <v>2</v>
      </c>
      <c r="K29" s="75">
        <v>0</v>
      </c>
    </row>
    <row r="30" spans="1:11" x14ac:dyDescent="0.25">
      <c r="A30" s="856">
        <v>24</v>
      </c>
      <c r="B30" s="464" t="s">
        <v>479</v>
      </c>
      <c r="C30" s="128">
        <f t="shared" si="2"/>
        <v>4</v>
      </c>
      <c r="D30" s="109">
        <f t="shared" si="3"/>
        <v>4</v>
      </c>
      <c r="E30" s="75">
        <v>3</v>
      </c>
      <c r="F30" s="75">
        <v>1</v>
      </c>
      <c r="G30" s="129">
        <v>0</v>
      </c>
      <c r="H30" s="118">
        <f t="shared" si="1"/>
        <v>0</v>
      </c>
      <c r="I30" s="74">
        <v>0</v>
      </c>
      <c r="J30" s="74">
        <v>0</v>
      </c>
      <c r="K30" s="75">
        <v>0</v>
      </c>
    </row>
    <row r="31" spans="1:11" x14ac:dyDescent="0.25">
      <c r="A31" s="856">
        <v>25</v>
      </c>
      <c r="B31" s="464" t="s">
        <v>772</v>
      </c>
      <c r="C31" s="128">
        <f t="shared" si="2"/>
        <v>14</v>
      </c>
      <c r="D31" s="109">
        <f t="shared" si="3"/>
        <v>14</v>
      </c>
      <c r="E31" s="75">
        <v>7</v>
      </c>
      <c r="F31" s="75">
        <v>7</v>
      </c>
      <c r="G31" s="129">
        <v>0</v>
      </c>
      <c r="H31" s="118">
        <f t="shared" si="1"/>
        <v>0</v>
      </c>
      <c r="I31" s="74">
        <v>0</v>
      </c>
      <c r="J31" s="74">
        <v>0</v>
      </c>
      <c r="K31" s="75">
        <v>0</v>
      </c>
    </row>
    <row r="32" spans="1:11" x14ac:dyDescent="0.25">
      <c r="A32" s="856">
        <v>26</v>
      </c>
      <c r="B32" s="464" t="s">
        <v>827</v>
      </c>
      <c r="C32" s="128">
        <f t="shared" si="2"/>
        <v>3</v>
      </c>
      <c r="D32" s="109">
        <f t="shared" si="3"/>
        <v>3</v>
      </c>
      <c r="E32" s="75">
        <v>3</v>
      </c>
      <c r="F32" s="75">
        <v>0</v>
      </c>
      <c r="G32" s="129">
        <v>0</v>
      </c>
      <c r="H32" s="118">
        <f t="shared" si="1"/>
        <v>0</v>
      </c>
      <c r="I32" s="74">
        <v>0</v>
      </c>
      <c r="J32" s="74">
        <v>0</v>
      </c>
      <c r="K32" s="75">
        <v>0</v>
      </c>
    </row>
    <row r="33" spans="1:11" x14ac:dyDescent="0.25">
      <c r="A33" s="856">
        <v>27</v>
      </c>
      <c r="B33" s="464" t="s">
        <v>797</v>
      </c>
      <c r="C33" s="128">
        <f t="shared" si="2"/>
        <v>3</v>
      </c>
      <c r="D33" s="109">
        <f t="shared" si="3"/>
        <v>3</v>
      </c>
      <c r="E33" s="75">
        <v>3</v>
      </c>
      <c r="F33" s="75">
        <v>0</v>
      </c>
      <c r="G33" s="129">
        <v>0</v>
      </c>
      <c r="H33" s="118">
        <f t="shared" si="1"/>
        <v>0</v>
      </c>
      <c r="I33" s="74">
        <v>0</v>
      </c>
      <c r="J33" s="74">
        <v>0</v>
      </c>
      <c r="K33" s="75">
        <v>0</v>
      </c>
    </row>
    <row r="34" spans="1:11" x14ac:dyDescent="0.25">
      <c r="A34" s="856">
        <v>28</v>
      </c>
      <c r="B34" s="464" t="s">
        <v>502</v>
      </c>
      <c r="C34" s="128">
        <f t="shared" si="2"/>
        <v>3</v>
      </c>
      <c r="D34" s="109">
        <f t="shared" si="3"/>
        <v>3</v>
      </c>
      <c r="E34" s="75">
        <v>2</v>
      </c>
      <c r="F34" s="75">
        <v>1</v>
      </c>
      <c r="G34" s="129">
        <v>0</v>
      </c>
      <c r="H34" s="118">
        <f t="shared" si="1"/>
        <v>0</v>
      </c>
      <c r="I34" s="74">
        <v>0</v>
      </c>
      <c r="J34" s="74">
        <v>0</v>
      </c>
      <c r="K34" s="75">
        <v>0</v>
      </c>
    </row>
    <row r="35" spans="1:11" x14ac:dyDescent="0.25">
      <c r="A35" s="856">
        <v>29</v>
      </c>
      <c r="B35" s="464" t="s">
        <v>960</v>
      </c>
      <c r="C35" s="128">
        <f t="shared" si="2"/>
        <v>1</v>
      </c>
      <c r="D35" s="109">
        <f t="shared" si="3"/>
        <v>1</v>
      </c>
      <c r="E35" s="75">
        <v>1</v>
      </c>
      <c r="F35" s="75">
        <v>0</v>
      </c>
      <c r="G35" s="129">
        <v>0</v>
      </c>
      <c r="H35" s="118">
        <f t="shared" si="1"/>
        <v>0</v>
      </c>
      <c r="I35" s="74">
        <v>0</v>
      </c>
      <c r="J35" s="74">
        <v>0</v>
      </c>
      <c r="K35" s="75">
        <v>0</v>
      </c>
    </row>
    <row r="36" spans="1:11" x14ac:dyDescent="0.25">
      <c r="A36" s="856">
        <v>30</v>
      </c>
      <c r="B36" s="464" t="s">
        <v>824</v>
      </c>
      <c r="C36" s="128">
        <f>D36+H36</f>
        <v>4</v>
      </c>
      <c r="D36" s="109">
        <f t="shared" si="3"/>
        <v>4</v>
      </c>
      <c r="E36" s="75">
        <v>3</v>
      </c>
      <c r="F36" s="75">
        <v>1</v>
      </c>
      <c r="G36" s="129">
        <v>0</v>
      </c>
      <c r="H36" s="118">
        <f t="shared" si="1"/>
        <v>0</v>
      </c>
      <c r="I36" s="74">
        <v>0</v>
      </c>
      <c r="J36" s="74">
        <v>0</v>
      </c>
      <c r="K36" s="75">
        <v>0</v>
      </c>
    </row>
    <row r="37" spans="1:11" x14ac:dyDescent="0.25">
      <c r="A37" s="856">
        <v>31</v>
      </c>
      <c r="B37" s="464" t="s">
        <v>792</v>
      </c>
      <c r="C37" s="128">
        <f t="shared" si="2"/>
        <v>2</v>
      </c>
      <c r="D37" s="109">
        <f t="shared" si="3"/>
        <v>2</v>
      </c>
      <c r="E37" s="75">
        <v>1</v>
      </c>
      <c r="F37" s="75">
        <v>1</v>
      </c>
      <c r="G37" s="129">
        <v>0</v>
      </c>
      <c r="H37" s="118">
        <f t="shared" si="1"/>
        <v>0</v>
      </c>
      <c r="I37" s="74">
        <v>0</v>
      </c>
      <c r="J37" s="74">
        <v>0</v>
      </c>
      <c r="K37" s="75">
        <v>0</v>
      </c>
    </row>
    <row r="38" spans="1:11" x14ac:dyDescent="0.25">
      <c r="A38" s="856">
        <v>32</v>
      </c>
      <c r="B38" s="464" t="s">
        <v>712</v>
      </c>
      <c r="C38" s="128">
        <f t="shared" si="2"/>
        <v>8</v>
      </c>
      <c r="D38" s="109">
        <f t="shared" si="3"/>
        <v>8</v>
      </c>
      <c r="E38" s="75">
        <v>2</v>
      </c>
      <c r="F38" s="75">
        <v>6</v>
      </c>
      <c r="G38" s="129">
        <v>0</v>
      </c>
      <c r="H38" s="118">
        <f t="shared" si="1"/>
        <v>0</v>
      </c>
      <c r="I38" s="74">
        <v>0</v>
      </c>
      <c r="J38" s="74">
        <v>0</v>
      </c>
      <c r="K38" s="75">
        <v>0</v>
      </c>
    </row>
    <row r="39" spans="1:11" x14ac:dyDescent="0.25">
      <c r="A39" s="856">
        <v>33</v>
      </c>
      <c r="B39" s="464" t="s">
        <v>682</v>
      </c>
      <c r="C39" s="128">
        <f t="shared" si="2"/>
        <v>4</v>
      </c>
      <c r="D39" s="109">
        <f t="shared" si="3"/>
        <v>4</v>
      </c>
      <c r="E39" s="75">
        <v>3</v>
      </c>
      <c r="F39" s="75">
        <v>1</v>
      </c>
      <c r="G39" s="129">
        <v>0</v>
      </c>
      <c r="H39" s="118">
        <f t="shared" si="1"/>
        <v>0</v>
      </c>
      <c r="I39" s="74">
        <v>0</v>
      </c>
      <c r="J39" s="74">
        <v>0</v>
      </c>
      <c r="K39" s="75">
        <v>0</v>
      </c>
    </row>
    <row r="40" spans="1:11" x14ac:dyDescent="0.25">
      <c r="A40" s="856">
        <v>34</v>
      </c>
      <c r="B40" s="464" t="s">
        <v>811</v>
      </c>
      <c r="C40" s="128">
        <f t="shared" si="2"/>
        <v>5</v>
      </c>
      <c r="D40" s="109">
        <f t="shared" si="3"/>
        <v>5</v>
      </c>
      <c r="E40" s="75">
        <v>5</v>
      </c>
      <c r="F40" s="75">
        <v>0</v>
      </c>
      <c r="G40" s="129">
        <v>0</v>
      </c>
      <c r="H40" s="118">
        <f t="shared" si="1"/>
        <v>0</v>
      </c>
      <c r="I40" s="74">
        <v>0</v>
      </c>
      <c r="J40" s="74">
        <v>0</v>
      </c>
      <c r="K40" s="75">
        <v>0</v>
      </c>
    </row>
    <row r="41" spans="1:11" x14ac:dyDescent="0.25">
      <c r="A41" s="856">
        <v>35</v>
      </c>
      <c r="B41" s="464" t="s">
        <v>935</v>
      </c>
      <c r="C41" s="128">
        <f t="shared" si="2"/>
        <v>1</v>
      </c>
      <c r="D41" s="109">
        <f t="shared" si="3"/>
        <v>1</v>
      </c>
      <c r="E41" s="75">
        <v>1</v>
      </c>
      <c r="F41" s="75">
        <v>0</v>
      </c>
      <c r="G41" s="129">
        <v>0</v>
      </c>
      <c r="H41" s="118">
        <f t="shared" si="1"/>
        <v>0</v>
      </c>
      <c r="I41" s="74">
        <v>0</v>
      </c>
      <c r="J41" s="74">
        <v>0</v>
      </c>
      <c r="K41" s="75">
        <v>0</v>
      </c>
    </row>
    <row r="42" spans="1:11" x14ac:dyDescent="0.25">
      <c r="A42" s="856">
        <v>36</v>
      </c>
      <c r="B42" s="464" t="s">
        <v>936</v>
      </c>
      <c r="C42" s="128">
        <f t="shared" si="2"/>
        <v>1</v>
      </c>
      <c r="D42" s="109">
        <f t="shared" si="3"/>
        <v>1</v>
      </c>
      <c r="E42" s="75">
        <v>1</v>
      </c>
      <c r="F42" s="75">
        <v>0</v>
      </c>
      <c r="G42" s="129">
        <v>0</v>
      </c>
      <c r="H42" s="118">
        <f t="shared" si="1"/>
        <v>0</v>
      </c>
      <c r="I42" s="74">
        <v>0</v>
      </c>
      <c r="J42" s="74">
        <v>0</v>
      </c>
      <c r="K42" s="75">
        <v>0</v>
      </c>
    </row>
    <row r="43" spans="1:11" x14ac:dyDescent="0.25">
      <c r="A43" s="856">
        <v>37</v>
      </c>
      <c r="B43" s="464" t="s">
        <v>1000</v>
      </c>
      <c r="C43" s="128">
        <f t="shared" si="2"/>
        <v>2</v>
      </c>
      <c r="D43" s="109">
        <f t="shared" si="3"/>
        <v>2</v>
      </c>
      <c r="E43" s="75">
        <v>1</v>
      </c>
      <c r="F43" s="75">
        <v>1</v>
      </c>
      <c r="G43" s="129">
        <v>0</v>
      </c>
      <c r="H43" s="118">
        <f t="shared" si="1"/>
        <v>0</v>
      </c>
      <c r="I43" s="74">
        <v>0</v>
      </c>
      <c r="J43" s="74">
        <v>0</v>
      </c>
      <c r="K43" s="75">
        <v>0</v>
      </c>
    </row>
    <row r="44" spans="1:11" x14ac:dyDescent="0.25">
      <c r="A44" s="856">
        <v>38</v>
      </c>
      <c r="B44" s="464" t="s">
        <v>621</v>
      </c>
      <c r="C44" s="128">
        <f t="shared" si="2"/>
        <v>1</v>
      </c>
      <c r="D44" s="109">
        <f t="shared" si="3"/>
        <v>1</v>
      </c>
      <c r="E44" s="75">
        <v>0</v>
      </c>
      <c r="F44" s="75">
        <v>1</v>
      </c>
      <c r="G44" s="129">
        <v>0</v>
      </c>
      <c r="H44" s="118">
        <f t="shared" si="1"/>
        <v>0</v>
      </c>
      <c r="I44" s="74">
        <v>0</v>
      </c>
      <c r="J44" s="74">
        <v>0</v>
      </c>
      <c r="K44" s="75">
        <v>0</v>
      </c>
    </row>
    <row r="45" spans="1:11" x14ac:dyDescent="0.25">
      <c r="A45" s="856">
        <v>39</v>
      </c>
      <c r="B45" s="465" t="s">
        <v>194</v>
      </c>
      <c r="C45" s="128">
        <f t="shared" si="2"/>
        <v>30</v>
      </c>
      <c r="D45" s="109">
        <f t="shared" si="3"/>
        <v>27</v>
      </c>
      <c r="E45" s="75">
        <v>13</v>
      </c>
      <c r="F45" s="75">
        <v>14</v>
      </c>
      <c r="G45" s="129">
        <v>0</v>
      </c>
      <c r="H45" s="118">
        <f t="shared" si="1"/>
        <v>3</v>
      </c>
      <c r="I45" s="74">
        <v>1</v>
      </c>
      <c r="J45" s="74">
        <v>2</v>
      </c>
      <c r="K45" s="75">
        <v>0</v>
      </c>
    </row>
    <row r="46" spans="1:11" x14ac:dyDescent="0.25">
      <c r="A46" s="856">
        <v>40</v>
      </c>
      <c r="B46" s="464" t="s">
        <v>195</v>
      </c>
      <c r="C46" s="128">
        <f t="shared" si="2"/>
        <v>10</v>
      </c>
      <c r="D46" s="109">
        <f t="shared" si="3"/>
        <v>10</v>
      </c>
      <c r="E46" s="75">
        <v>5</v>
      </c>
      <c r="F46" s="75">
        <v>5</v>
      </c>
      <c r="G46" s="129">
        <v>0</v>
      </c>
      <c r="H46" s="118">
        <f t="shared" si="1"/>
        <v>0</v>
      </c>
      <c r="I46" s="74">
        <v>0</v>
      </c>
      <c r="J46" s="74">
        <v>0</v>
      </c>
      <c r="K46" s="75">
        <v>0</v>
      </c>
    </row>
    <row r="47" spans="1:11" x14ac:dyDescent="0.25">
      <c r="A47" s="856">
        <v>41</v>
      </c>
      <c r="B47" s="464" t="s">
        <v>961</v>
      </c>
      <c r="C47" s="128">
        <f t="shared" si="2"/>
        <v>2</v>
      </c>
      <c r="D47" s="109">
        <f t="shared" si="3"/>
        <v>2</v>
      </c>
      <c r="E47" s="75">
        <v>0</v>
      </c>
      <c r="F47" s="75">
        <v>2</v>
      </c>
      <c r="G47" s="129">
        <v>0</v>
      </c>
      <c r="H47" s="118">
        <f t="shared" si="1"/>
        <v>0</v>
      </c>
      <c r="I47" s="74">
        <v>0</v>
      </c>
      <c r="J47" s="74">
        <v>0</v>
      </c>
      <c r="K47" s="75">
        <v>0</v>
      </c>
    </row>
    <row r="48" spans="1:11" x14ac:dyDescent="0.25">
      <c r="A48" s="856">
        <v>42</v>
      </c>
      <c r="B48" s="464" t="s">
        <v>923</v>
      </c>
      <c r="C48" s="128">
        <f t="shared" si="2"/>
        <v>1</v>
      </c>
      <c r="D48" s="109">
        <f t="shared" si="3"/>
        <v>1</v>
      </c>
      <c r="E48" s="75">
        <v>0</v>
      </c>
      <c r="F48" s="75">
        <v>1</v>
      </c>
      <c r="G48" s="129">
        <v>0</v>
      </c>
      <c r="H48" s="118">
        <f t="shared" si="1"/>
        <v>0</v>
      </c>
      <c r="I48" s="74">
        <v>0</v>
      </c>
      <c r="J48" s="74">
        <v>0</v>
      </c>
      <c r="K48" s="75">
        <v>0</v>
      </c>
    </row>
    <row r="49" spans="1:11" x14ac:dyDescent="0.25">
      <c r="A49" s="856">
        <v>43</v>
      </c>
      <c r="B49" s="464" t="s">
        <v>731</v>
      </c>
      <c r="C49" s="128">
        <f t="shared" si="2"/>
        <v>4</v>
      </c>
      <c r="D49" s="109">
        <f t="shared" si="3"/>
        <v>4</v>
      </c>
      <c r="E49" s="75">
        <v>3</v>
      </c>
      <c r="F49" s="75">
        <v>1</v>
      </c>
      <c r="G49" s="129">
        <v>0</v>
      </c>
      <c r="H49" s="118">
        <f t="shared" si="1"/>
        <v>0</v>
      </c>
      <c r="I49" s="74">
        <v>0</v>
      </c>
      <c r="J49" s="74">
        <v>0</v>
      </c>
      <c r="K49" s="75">
        <v>0</v>
      </c>
    </row>
    <row r="50" spans="1:11" x14ac:dyDescent="0.25">
      <c r="A50" s="856">
        <v>44</v>
      </c>
      <c r="B50" s="464" t="s">
        <v>962</v>
      </c>
      <c r="C50" s="128">
        <f t="shared" si="2"/>
        <v>1</v>
      </c>
      <c r="D50" s="109">
        <f t="shared" si="3"/>
        <v>1</v>
      </c>
      <c r="E50" s="75">
        <v>1</v>
      </c>
      <c r="F50" s="75">
        <v>0</v>
      </c>
      <c r="G50" s="129">
        <v>0</v>
      </c>
      <c r="H50" s="118">
        <f t="shared" si="1"/>
        <v>0</v>
      </c>
      <c r="I50" s="74">
        <v>0</v>
      </c>
      <c r="J50" s="74">
        <v>0</v>
      </c>
      <c r="K50" s="75">
        <v>0</v>
      </c>
    </row>
    <row r="51" spans="1:11" x14ac:dyDescent="0.25">
      <c r="A51" s="856">
        <v>45</v>
      </c>
      <c r="B51" s="464" t="s">
        <v>197</v>
      </c>
      <c r="C51" s="128">
        <f t="shared" si="2"/>
        <v>58</v>
      </c>
      <c r="D51" s="109">
        <f t="shared" si="3"/>
        <v>57</v>
      </c>
      <c r="E51" s="75">
        <v>18</v>
      </c>
      <c r="F51" s="75">
        <v>39</v>
      </c>
      <c r="G51" s="129">
        <v>0</v>
      </c>
      <c r="H51" s="118">
        <f t="shared" si="1"/>
        <v>1</v>
      </c>
      <c r="I51" s="74">
        <v>1</v>
      </c>
      <c r="J51" s="74">
        <v>0</v>
      </c>
      <c r="K51" s="75">
        <v>0</v>
      </c>
    </row>
    <row r="52" spans="1:11" x14ac:dyDescent="0.25">
      <c r="A52" s="856">
        <v>46</v>
      </c>
      <c r="B52" s="464" t="s">
        <v>199</v>
      </c>
      <c r="C52" s="128">
        <f t="shared" si="2"/>
        <v>32</v>
      </c>
      <c r="D52" s="109">
        <f t="shared" si="3"/>
        <v>31</v>
      </c>
      <c r="E52" s="75">
        <v>8</v>
      </c>
      <c r="F52" s="75">
        <v>23</v>
      </c>
      <c r="G52" s="129">
        <v>0</v>
      </c>
      <c r="H52" s="118">
        <f t="shared" si="1"/>
        <v>1</v>
      </c>
      <c r="I52" s="74">
        <v>1</v>
      </c>
      <c r="J52" s="74">
        <v>0</v>
      </c>
      <c r="K52" s="75">
        <v>0</v>
      </c>
    </row>
    <row r="53" spans="1:11" x14ac:dyDescent="0.25">
      <c r="A53" s="856">
        <v>47</v>
      </c>
      <c r="B53" s="464" t="s">
        <v>485</v>
      </c>
      <c r="C53" s="128">
        <f t="shared" si="2"/>
        <v>21</v>
      </c>
      <c r="D53" s="109">
        <f t="shared" si="3"/>
        <v>21</v>
      </c>
      <c r="E53" s="75">
        <v>12</v>
      </c>
      <c r="F53" s="75">
        <v>9</v>
      </c>
      <c r="G53" s="129">
        <v>0</v>
      </c>
      <c r="H53" s="118">
        <f t="shared" si="1"/>
        <v>0</v>
      </c>
      <c r="I53" s="74">
        <v>0</v>
      </c>
      <c r="J53" s="74">
        <v>0</v>
      </c>
      <c r="K53" s="75">
        <v>0</v>
      </c>
    </row>
    <row r="54" spans="1:11" x14ac:dyDescent="0.25">
      <c r="A54" s="856">
        <v>48</v>
      </c>
      <c r="B54" s="464" t="s">
        <v>812</v>
      </c>
      <c r="C54" s="128">
        <f t="shared" si="2"/>
        <v>2</v>
      </c>
      <c r="D54" s="109">
        <f t="shared" si="3"/>
        <v>2</v>
      </c>
      <c r="E54" s="75">
        <v>1</v>
      </c>
      <c r="F54" s="75">
        <v>1</v>
      </c>
      <c r="G54" s="129">
        <v>0</v>
      </c>
      <c r="H54" s="118">
        <f t="shared" si="1"/>
        <v>0</v>
      </c>
      <c r="I54" s="74">
        <v>0</v>
      </c>
      <c r="J54" s="74">
        <v>0</v>
      </c>
      <c r="K54" s="75">
        <v>0</v>
      </c>
    </row>
    <row r="55" spans="1:11" x14ac:dyDescent="0.25">
      <c r="A55" s="856">
        <v>49</v>
      </c>
      <c r="B55" s="464" t="s">
        <v>417</v>
      </c>
      <c r="C55" s="128">
        <f t="shared" si="2"/>
        <v>4</v>
      </c>
      <c r="D55" s="109">
        <f t="shared" si="3"/>
        <v>4</v>
      </c>
      <c r="E55" s="75">
        <v>3</v>
      </c>
      <c r="F55" s="75">
        <v>1</v>
      </c>
      <c r="G55" s="129">
        <v>0</v>
      </c>
      <c r="H55" s="118">
        <f t="shared" si="1"/>
        <v>0</v>
      </c>
      <c r="I55" s="74">
        <v>0</v>
      </c>
      <c r="J55" s="74">
        <v>0</v>
      </c>
      <c r="K55" s="75">
        <v>0</v>
      </c>
    </row>
    <row r="56" spans="1:11" x14ac:dyDescent="0.25">
      <c r="A56" s="856">
        <v>50</v>
      </c>
      <c r="B56" s="464" t="s">
        <v>748</v>
      </c>
      <c r="C56" s="128">
        <f t="shared" si="2"/>
        <v>3</v>
      </c>
      <c r="D56" s="109">
        <f t="shared" si="3"/>
        <v>3</v>
      </c>
      <c r="E56" s="75">
        <v>2</v>
      </c>
      <c r="F56" s="75">
        <v>1</v>
      </c>
      <c r="G56" s="129">
        <v>0</v>
      </c>
      <c r="H56" s="118">
        <f t="shared" si="1"/>
        <v>0</v>
      </c>
      <c r="I56" s="74">
        <v>0</v>
      </c>
      <c r="J56" s="74">
        <v>0</v>
      </c>
      <c r="K56" s="75">
        <v>0</v>
      </c>
    </row>
    <row r="57" spans="1:11" x14ac:dyDescent="0.25">
      <c r="A57" s="856">
        <v>51</v>
      </c>
      <c r="B57" s="464" t="s">
        <v>711</v>
      </c>
      <c r="C57" s="128">
        <f t="shared" si="2"/>
        <v>1</v>
      </c>
      <c r="D57" s="109">
        <f t="shared" si="3"/>
        <v>1</v>
      </c>
      <c r="E57" s="75">
        <v>0</v>
      </c>
      <c r="F57" s="75">
        <v>1</v>
      </c>
      <c r="G57" s="129">
        <v>0</v>
      </c>
      <c r="H57" s="118">
        <f t="shared" si="1"/>
        <v>0</v>
      </c>
      <c r="I57" s="74">
        <v>0</v>
      </c>
      <c r="J57" s="74">
        <v>0</v>
      </c>
      <c r="K57" s="75">
        <v>0</v>
      </c>
    </row>
    <row r="58" spans="1:11" x14ac:dyDescent="0.25">
      <c r="A58" s="856">
        <v>52</v>
      </c>
      <c r="B58" s="464" t="s">
        <v>963</v>
      </c>
      <c r="C58" s="128">
        <f t="shared" si="2"/>
        <v>1</v>
      </c>
      <c r="D58" s="109">
        <f t="shared" si="3"/>
        <v>1</v>
      </c>
      <c r="E58" s="75">
        <v>1</v>
      </c>
      <c r="F58" s="75">
        <v>0</v>
      </c>
      <c r="G58" s="129">
        <v>0</v>
      </c>
      <c r="H58" s="118">
        <f t="shared" si="1"/>
        <v>0</v>
      </c>
      <c r="I58" s="74">
        <v>0</v>
      </c>
      <c r="J58" s="74">
        <v>0</v>
      </c>
      <c r="K58" s="75">
        <v>0</v>
      </c>
    </row>
    <row r="59" spans="1:11" x14ac:dyDescent="0.25">
      <c r="A59" s="856">
        <v>53</v>
      </c>
      <c r="B59" s="464" t="s">
        <v>202</v>
      </c>
      <c r="C59" s="128">
        <f t="shared" si="2"/>
        <v>84</v>
      </c>
      <c r="D59" s="109">
        <f t="shared" si="3"/>
        <v>83</v>
      </c>
      <c r="E59" s="75">
        <v>35</v>
      </c>
      <c r="F59" s="75">
        <v>47</v>
      </c>
      <c r="G59" s="129">
        <v>1</v>
      </c>
      <c r="H59" s="118">
        <f t="shared" si="1"/>
        <v>1</v>
      </c>
      <c r="I59" s="74">
        <v>0</v>
      </c>
      <c r="J59" s="74">
        <v>1</v>
      </c>
      <c r="K59" s="75">
        <v>0</v>
      </c>
    </row>
    <row r="60" spans="1:11" x14ac:dyDescent="0.25">
      <c r="A60" s="856">
        <v>54</v>
      </c>
      <c r="B60" s="464" t="s">
        <v>1001</v>
      </c>
      <c r="C60" s="128">
        <f t="shared" si="2"/>
        <v>1</v>
      </c>
      <c r="D60" s="109">
        <f t="shared" si="3"/>
        <v>1</v>
      </c>
      <c r="E60" s="75">
        <v>0</v>
      </c>
      <c r="F60" s="75">
        <v>0</v>
      </c>
      <c r="G60" s="129">
        <v>1</v>
      </c>
      <c r="H60" s="118">
        <f t="shared" si="1"/>
        <v>0</v>
      </c>
      <c r="I60" s="74">
        <v>0</v>
      </c>
      <c r="J60" s="74">
        <v>0</v>
      </c>
      <c r="K60" s="75">
        <v>0</v>
      </c>
    </row>
    <row r="61" spans="1:11" x14ac:dyDescent="0.25">
      <c r="A61" s="856">
        <v>55</v>
      </c>
      <c r="B61" s="464" t="s">
        <v>203</v>
      </c>
      <c r="C61" s="128">
        <f t="shared" si="2"/>
        <v>57</v>
      </c>
      <c r="D61" s="109">
        <f t="shared" si="3"/>
        <v>53</v>
      </c>
      <c r="E61" s="75">
        <v>28</v>
      </c>
      <c r="F61" s="75">
        <v>25</v>
      </c>
      <c r="G61" s="129">
        <v>0</v>
      </c>
      <c r="H61" s="118">
        <f t="shared" si="1"/>
        <v>4</v>
      </c>
      <c r="I61" s="74">
        <v>1</v>
      </c>
      <c r="J61" s="74">
        <v>3</v>
      </c>
      <c r="K61" s="75">
        <v>0</v>
      </c>
    </row>
    <row r="62" spans="1:11" x14ac:dyDescent="0.25">
      <c r="A62" s="856">
        <v>56</v>
      </c>
      <c r="B62" s="464" t="s">
        <v>1002</v>
      </c>
      <c r="C62" s="128">
        <f t="shared" si="2"/>
        <v>1</v>
      </c>
      <c r="D62" s="109">
        <f t="shared" si="3"/>
        <v>1</v>
      </c>
      <c r="E62" s="75">
        <v>1</v>
      </c>
      <c r="F62" s="75">
        <v>0</v>
      </c>
      <c r="G62" s="129">
        <v>0</v>
      </c>
      <c r="H62" s="118">
        <f t="shared" si="1"/>
        <v>0</v>
      </c>
      <c r="I62" s="74">
        <v>0</v>
      </c>
      <c r="J62" s="74">
        <v>0</v>
      </c>
      <c r="K62" s="75">
        <v>0</v>
      </c>
    </row>
    <row r="63" spans="1:11" x14ac:dyDescent="0.25">
      <c r="A63" s="856">
        <v>57</v>
      </c>
      <c r="B63" s="464" t="s">
        <v>501</v>
      </c>
      <c r="C63" s="128">
        <f t="shared" si="2"/>
        <v>6</v>
      </c>
      <c r="D63" s="109">
        <f t="shared" si="3"/>
        <v>6</v>
      </c>
      <c r="E63" s="75">
        <v>1</v>
      </c>
      <c r="F63" s="75">
        <v>5</v>
      </c>
      <c r="G63" s="129">
        <v>0</v>
      </c>
      <c r="H63" s="118">
        <f t="shared" si="1"/>
        <v>0</v>
      </c>
      <c r="I63" s="74">
        <v>0</v>
      </c>
      <c r="J63" s="74">
        <v>0</v>
      </c>
      <c r="K63" s="75">
        <v>0</v>
      </c>
    </row>
    <row r="64" spans="1:11" x14ac:dyDescent="0.25">
      <c r="A64" s="856">
        <v>58</v>
      </c>
      <c r="B64" s="464" t="s">
        <v>472</v>
      </c>
      <c r="C64" s="128">
        <f t="shared" si="2"/>
        <v>13</v>
      </c>
      <c r="D64" s="109">
        <f t="shared" si="3"/>
        <v>10</v>
      </c>
      <c r="E64" s="75">
        <v>5</v>
      </c>
      <c r="F64" s="75">
        <v>5</v>
      </c>
      <c r="G64" s="129">
        <v>0</v>
      </c>
      <c r="H64" s="118">
        <f t="shared" si="1"/>
        <v>3</v>
      </c>
      <c r="I64" s="74">
        <v>1</v>
      </c>
      <c r="J64" s="74">
        <v>2</v>
      </c>
      <c r="K64" s="75">
        <v>0</v>
      </c>
    </row>
    <row r="65" spans="1:11" x14ac:dyDescent="0.25">
      <c r="A65" s="856">
        <v>59</v>
      </c>
      <c r="B65" s="464" t="s">
        <v>829</v>
      </c>
      <c r="C65" s="128">
        <f t="shared" si="2"/>
        <v>1</v>
      </c>
      <c r="D65" s="109">
        <f t="shared" si="3"/>
        <v>1</v>
      </c>
      <c r="E65" s="75">
        <v>1</v>
      </c>
      <c r="F65" s="75">
        <v>0</v>
      </c>
      <c r="G65" s="129">
        <v>0</v>
      </c>
      <c r="H65" s="118">
        <f t="shared" si="1"/>
        <v>0</v>
      </c>
      <c r="I65" s="74">
        <v>0</v>
      </c>
      <c r="J65" s="74">
        <v>0</v>
      </c>
      <c r="K65" s="75">
        <v>0</v>
      </c>
    </row>
    <row r="66" spans="1:11" x14ac:dyDescent="0.25">
      <c r="A66" s="856">
        <v>60</v>
      </c>
      <c r="B66" s="464" t="s">
        <v>868</v>
      </c>
      <c r="C66" s="128">
        <f t="shared" si="2"/>
        <v>1</v>
      </c>
      <c r="D66" s="109">
        <f t="shared" si="3"/>
        <v>1</v>
      </c>
      <c r="E66" s="75">
        <v>0</v>
      </c>
      <c r="F66" s="75">
        <v>1</v>
      </c>
      <c r="G66" s="129">
        <v>0</v>
      </c>
      <c r="H66" s="118">
        <f t="shared" si="1"/>
        <v>0</v>
      </c>
      <c r="I66" s="74">
        <v>0</v>
      </c>
      <c r="J66" s="74">
        <v>0</v>
      </c>
      <c r="K66" s="75">
        <v>0</v>
      </c>
    </row>
    <row r="67" spans="1:11" x14ac:dyDescent="0.25">
      <c r="A67" s="856">
        <v>61</v>
      </c>
      <c r="B67" s="464" t="s">
        <v>707</v>
      </c>
      <c r="C67" s="128">
        <f t="shared" si="2"/>
        <v>5</v>
      </c>
      <c r="D67" s="109">
        <f t="shared" si="3"/>
        <v>5</v>
      </c>
      <c r="E67" s="75">
        <v>2</v>
      </c>
      <c r="F67" s="75">
        <v>3</v>
      </c>
      <c r="G67" s="129">
        <v>0</v>
      </c>
      <c r="H67" s="118">
        <f t="shared" si="1"/>
        <v>0</v>
      </c>
      <c r="I67" s="74">
        <v>0</v>
      </c>
      <c r="J67" s="74">
        <v>0</v>
      </c>
      <c r="K67" s="75">
        <v>0</v>
      </c>
    </row>
    <row r="68" spans="1:11" x14ac:dyDescent="0.25">
      <c r="A68" s="856">
        <v>62</v>
      </c>
      <c r="B68" s="464" t="s">
        <v>710</v>
      </c>
      <c r="C68" s="128">
        <f t="shared" si="2"/>
        <v>8</v>
      </c>
      <c r="D68" s="109">
        <f t="shared" si="3"/>
        <v>8</v>
      </c>
      <c r="E68" s="75">
        <v>5</v>
      </c>
      <c r="F68" s="75">
        <v>3</v>
      </c>
      <c r="G68" s="129">
        <v>0</v>
      </c>
      <c r="H68" s="118">
        <f t="shared" si="1"/>
        <v>0</v>
      </c>
      <c r="I68" s="74">
        <v>0</v>
      </c>
      <c r="J68" s="74">
        <v>0</v>
      </c>
      <c r="K68" s="75">
        <v>0</v>
      </c>
    </row>
    <row r="69" spans="1:11" x14ac:dyDescent="0.25">
      <c r="A69" s="856">
        <v>63</v>
      </c>
      <c r="B69" s="464" t="s">
        <v>895</v>
      </c>
      <c r="C69" s="128">
        <f t="shared" si="2"/>
        <v>2</v>
      </c>
      <c r="D69" s="109">
        <f t="shared" si="3"/>
        <v>2</v>
      </c>
      <c r="E69" s="75">
        <v>2</v>
      </c>
      <c r="F69" s="75">
        <v>0</v>
      </c>
      <c r="G69" s="129">
        <v>0</v>
      </c>
      <c r="H69" s="118">
        <f t="shared" si="1"/>
        <v>0</v>
      </c>
      <c r="I69" s="74">
        <v>0</v>
      </c>
      <c r="J69" s="74">
        <v>0</v>
      </c>
      <c r="K69" s="75">
        <v>0</v>
      </c>
    </row>
    <row r="70" spans="1:11" x14ac:dyDescent="0.25">
      <c r="A70" s="856">
        <v>64</v>
      </c>
      <c r="B70" s="464" t="s">
        <v>864</v>
      </c>
      <c r="C70" s="128">
        <f t="shared" si="2"/>
        <v>8</v>
      </c>
      <c r="D70" s="109">
        <f t="shared" si="3"/>
        <v>8</v>
      </c>
      <c r="E70" s="75">
        <v>6</v>
      </c>
      <c r="F70" s="75">
        <v>2</v>
      </c>
      <c r="G70" s="129">
        <v>0</v>
      </c>
      <c r="H70" s="118">
        <f t="shared" si="1"/>
        <v>0</v>
      </c>
      <c r="I70" s="74">
        <v>0</v>
      </c>
      <c r="J70" s="74">
        <v>0</v>
      </c>
      <c r="K70" s="75">
        <v>0</v>
      </c>
    </row>
    <row r="71" spans="1:11" x14ac:dyDescent="0.25">
      <c r="A71" s="856">
        <v>65</v>
      </c>
      <c r="B71" s="464" t="s">
        <v>752</v>
      </c>
      <c r="C71" s="128">
        <f t="shared" si="2"/>
        <v>1</v>
      </c>
      <c r="D71" s="109">
        <f t="shared" si="3"/>
        <v>1</v>
      </c>
      <c r="E71" s="75">
        <v>1</v>
      </c>
      <c r="F71" s="75">
        <v>0</v>
      </c>
      <c r="G71" s="129">
        <v>0</v>
      </c>
      <c r="H71" s="118">
        <f t="shared" si="1"/>
        <v>0</v>
      </c>
      <c r="I71" s="74">
        <v>0</v>
      </c>
      <c r="J71" s="74">
        <v>0</v>
      </c>
      <c r="K71" s="75">
        <v>0</v>
      </c>
    </row>
    <row r="72" spans="1:11" x14ac:dyDescent="0.25">
      <c r="A72" s="856">
        <v>66</v>
      </c>
      <c r="B72" s="464" t="s">
        <v>773</v>
      </c>
      <c r="C72" s="128">
        <f t="shared" si="2"/>
        <v>1</v>
      </c>
      <c r="D72" s="109">
        <f t="shared" si="3"/>
        <v>1</v>
      </c>
      <c r="E72" s="75">
        <v>0</v>
      </c>
      <c r="F72" s="75">
        <v>1</v>
      </c>
      <c r="G72" s="129">
        <v>0</v>
      </c>
      <c r="H72" s="118">
        <f t="shared" si="1"/>
        <v>0</v>
      </c>
      <c r="I72" s="74">
        <v>0</v>
      </c>
      <c r="J72" s="74">
        <v>0</v>
      </c>
      <c r="K72" s="75">
        <v>0</v>
      </c>
    </row>
    <row r="73" spans="1:11" ht="13.6" customHeight="1" x14ac:dyDescent="0.25">
      <c r="A73" s="856">
        <v>67</v>
      </c>
      <c r="B73" s="464" t="s">
        <v>730</v>
      </c>
      <c r="C73" s="128">
        <f t="shared" si="2"/>
        <v>3</v>
      </c>
      <c r="D73" s="109">
        <f t="shared" si="3"/>
        <v>3</v>
      </c>
      <c r="E73" s="75">
        <v>0</v>
      </c>
      <c r="F73" s="75">
        <v>3</v>
      </c>
      <c r="G73" s="129">
        <v>0</v>
      </c>
      <c r="H73" s="118">
        <f t="shared" si="1"/>
        <v>0</v>
      </c>
      <c r="I73" s="74">
        <v>0</v>
      </c>
      <c r="J73" s="74">
        <v>0</v>
      </c>
      <c r="K73" s="75">
        <v>0</v>
      </c>
    </row>
    <row r="74" spans="1:11" x14ac:dyDescent="0.25">
      <c r="A74" s="856">
        <v>68</v>
      </c>
      <c r="B74" s="464" t="s">
        <v>206</v>
      </c>
      <c r="C74" s="128">
        <f t="shared" si="2"/>
        <v>18</v>
      </c>
      <c r="D74" s="109">
        <f t="shared" si="3"/>
        <v>18</v>
      </c>
      <c r="E74" s="75">
        <v>13</v>
      </c>
      <c r="F74" s="75">
        <v>5</v>
      </c>
      <c r="G74" s="129">
        <v>0</v>
      </c>
      <c r="H74" s="118">
        <f t="shared" si="1"/>
        <v>0</v>
      </c>
      <c r="I74" s="74">
        <v>0</v>
      </c>
      <c r="J74" s="74">
        <v>0</v>
      </c>
      <c r="K74" s="75">
        <v>0</v>
      </c>
    </row>
    <row r="75" spans="1:11" x14ac:dyDescent="0.25">
      <c r="A75" s="856">
        <v>69</v>
      </c>
      <c r="B75" s="464" t="s">
        <v>818</v>
      </c>
      <c r="C75" s="128">
        <f t="shared" si="2"/>
        <v>2</v>
      </c>
      <c r="D75" s="109">
        <f t="shared" si="3"/>
        <v>2</v>
      </c>
      <c r="E75" s="75">
        <v>1</v>
      </c>
      <c r="F75" s="75">
        <v>1</v>
      </c>
      <c r="G75" s="129">
        <v>0</v>
      </c>
      <c r="H75" s="118">
        <f t="shared" si="1"/>
        <v>0</v>
      </c>
      <c r="I75" s="74">
        <v>0</v>
      </c>
      <c r="J75" s="74">
        <v>0</v>
      </c>
      <c r="K75" s="75">
        <v>0</v>
      </c>
    </row>
    <row r="76" spans="1:11" x14ac:dyDescent="0.25">
      <c r="A76" s="856">
        <v>70</v>
      </c>
      <c r="B76" s="464" t="s">
        <v>208</v>
      </c>
      <c r="C76" s="128">
        <f t="shared" si="2"/>
        <v>702</v>
      </c>
      <c r="D76" s="109">
        <f t="shared" si="3"/>
        <v>671</v>
      </c>
      <c r="E76" s="75">
        <v>326</v>
      </c>
      <c r="F76" s="75">
        <v>340</v>
      </c>
      <c r="G76" s="129">
        <v>5</v>
      </c>
      <c r="H76" s="118">
        <f t="shared" si="1"/>
        <v>31</v>
      </c>
      <c r="I76" s="74">
        <v>16</v>
      </c>
      <c r="J76" s="74">
        <v>14</v>
      </c>
      <c r="K76" s="75">
        <v>1</v>
      </c>
    </row>
    <row r="77" spans="1:11" x14ac:dyDescent="0.25">
      <c r="A77" s="856">
        <v>71</v>
      </c>
      <c r="B77" s="464" t="s">
        <v>793</v>
      </c>
      <c r="C77" s="128">
        <f t="shared" si="2"/>
        <v>17</v>
      </c>
      <c r="D77" s="109">
        <f t="shared" si="3"/>
        <v>17</v>
      </c>
      <c r="E77" s="75">
        <v>13</v>
      </c>
      <c r="F77" s="75">
        <v>3</v>
      </c>
      <c r="G77" s="129">
        <v>1</v>
      </c>
      <c r="H77" s="118">
        <f t="shared" si="1"/>
        <v>0</v>
      </c>
      <c r="I77" s="74">
        <v>0</v>
      </c>
      <c r="J77" s="74">
        <v>0</v>
      </c>
      <c r="K77" s="75">
        <v>0</v>
      </c>
    </row>
    <row r="78" spans="1:11" x14ac:dyDescent="0.25">
      <c r="A78" s="856">
        <v>72</v>
      </c>
      <c r="B78" s="464" t="s">
        <v>717</v>
      </c>
      <c r="C78" s="128">
        <f t="shared" si="2"/>
        <v>1</v>
      </c>
      <c r="D78" s="109">
        <f t="shared" si="3"/>
        <v>1</v>
      </c>
      <c r="E78" s="75">
        <v>1</v>
      </c>
      <c r="F78" s="75">
        <v>0</v>
      </c>
      <c r="G78" s="129">
        <v>0</v>
      </c>
      <c r="H78" s="118">
        <f t="shared" si="1"/>
        <v>0</v>
      </c>
      <c r="I78" s="74">
        <v>0</v>
      </c>
      <c r="J78" s="74">
        <v>0</v>
      </c>
      <c r="K78" s="75">
        <v>0</v>
      </c>
    </row>
    <row r="79" spans="1:11" x14ac:dyDescent="0.25">
      <c r="A79" s="856">
        <v>73</v>
      </c>
      <c r="B79" s="464" t="s">
        <v>794</v>
      </c>
      <c r="C79" s="128">
        <f t="shared" si="2"/>
        <v>3</v>
      </c>
      <c r="D79" s="109">
        <f t="shared" si="3"/>
        <v>3</v>
      </c>
      <c r="E79" s="75">
        <v>1</v>
      </c>
      <c r="F79" s="75">
        <v>2</v>
      </c>
      <c r="G79" s="129">
        <v>0</v>
      </c>
      <c r="H79" s="118">
        <f t="shared" si="1"/>
        <v>0</v>
      </c>
      <c r="I79" s="74">
        <v>0</v>
      </c>
      <c r="J79" s="74">
        <v>0</v>
      </c>
      <c r="K79" s="75">
        <v>0</v>
      </c>
    </row>
    <row r="80" spans="1:11" x14ac:dyDescent="0.25">
      <c r="A80" s="856">
        <v>74</v>
      </c>
      <c r="B80" s="464" t="s">
        <v>209</v>
      </c>
      <c r="C80" s="128">
        <f t="shared" si="2"/>
        <v>32</v>
      </c>
      <c r="D80" s="109">
        <f t="shared" si="3"/>
        <v>32</v>
      </c>
      <c r="E80" s="75">
        <v>11</v>
      </c>
      <c r="F80" s="75">
        <v>21</v>
      </c>
      <c r="G80" s="129">
        <v>0</v>
      </c>
      <c r="H80" s="118">
        <f t="shared" si="1"/>
        <v>0</v>
      </c>
      <c r="I80" s="74">
        <v>0</v>
      </c>
      <c r="J80" s="74">
        <v>0</v>
      </c>
      <c r="K80" s="75">
        <v>0</v>
      </c>
    </row>
    <row r="81" spans="1:11" x14ac:dyDescent="0.25">
      <c r="A81" s="856">
        <v>75</v>
      </c>
      <c r="B81" s="464" t="s">
        <v>708</v>
      </c>
      <c r="C81" s="128">
        <f t="shared" si="2"/>
        <v>6</v>
      </c>
      <c r="D81" s="109">
        <f t="shared" si="3"/>
        <v>6</v>
      </c>
      <c r="E81" s="75">
        <v>3</v>
      </c>
      <c r="F81" s="75">
        <v>3</v>
      </c>
      <c r="G81" s="129">
        <v>0</v>
      </c>
      <c r="H81" s="118">
        <f t="shared" ref="H81:H84" si="4">+I81+J81+K81</f>
        <v>0</v>
      </c>
      <c r="I81" s="74">
        <v>0</v>
      </c>
      <c r="J81" s="74">
        <v>0</v>
      </c>
      <c r="K81" s="75">
        <v>0</v>
      </c>
    </row>
    <row r="82" spans="1:11" x14ac:dyDescent="0.25">
      <c r="A82" s="856">
        <v>76</v>
      </c>
      <c r="B82" s="464" t="s">
        <v>869</v>
      </c>
      <c r="C82" s="128">
        <f t="shared" si="2"/>
        <v>2</v>
      </c>
      <c r="D82" s="109">
        <f t="shared" si="3"/>
        <v>2</v>
      </c>
      <c r="E82" s="75">
        <v>1</v>
      </c>
      <c r="F82" s="75">
        <v>1</v>
      </c>
      <c r="G82" s="129">
        <v>0</v>
      </c>
      <c r="H82" s="118">
        <f t="shared" si="4"/>
        <v>0</v>
      </c>
      <c r="I82" s="74">
        <v>0</v>
      </c>
      <c r="J82" s="74">
        <v>0</v>
      </c>
      <c r="K82" s="75">
        <v>0</v>
      </c>
    </row>
    <row r="83" spans="1:11" x14ac:dyDescent="0.25">
      <c r="A83" s="856">
        <v>77</v>
      </c>
      <c r="B83" s="464" t="s">
        <v>380</v>
      </c>
      <c r="C83" s="128">
        <f t="shared" ref="C83:C84" si="5">D83+H83</f>
        <v>11</v>
      </c>
      <c r="D83" s="109">
        <f t="shared" ref="D83:D84" si="6">+E83+F83+G83</f>
        <v>11</v>
      </c>
      <c r="E83" s="75">
        <v>2</v>
      </c>
      <c r="F83" s="75">
        <v>8</v>
      </c>
      <c r="G83" s="129">
        <v>1</v>
      </c>
      <c r="H83" s="118">
        <f t="shared" si="4"/>
        <v>0</v>
      </c>
      <c r="I83" s="75">
        <v>0</v>
      </c>
      <c r="J83" s="75">
        <v>0</v>
      </c>
      <c r="K83" s="75">
        <v>0</v>
      </c>
    </row>
    <row r="84" spans="1:11" x14ac:dyDescent="0.25">
      <c r="A84" s="444">
        <v>78</v>
      </c>
      <c r="B84" s="435" t="s">
        <v>670</v>
      </c>
      <c r="C84" s="130">
        <f t="shared" si="5"/>
        <v>33</v>
      </c>
      <c r="D84" s="111">
        <f t="shared" si="6"/>
        <v>32</v>
      </c>
      <c r="E84" s="91">
        <v>4</v>
      </c>
      <c r="F84" s="77">
        <v>28</v>
      </c>
      <c r="G84" s="131">
        <v>0</v>
      </c>
      <c r="H84" s="127">
        <f t="shared" si="4"/>
        <v>1</v>
      </c>
      <c r="I84" s="91">
        <v>0</v>
      </c>
      <c r="J84" s="77">
        <v>1</v>
      </c>
      <c r="K84" s="132">
        <v>0</v>
      </c>
    </row>
  </sheetData>
  <mergeCells count="5">
    <mergeCell ref="A3:A5"/>
    <mergeCell ref="B3:B5"/>
    <mergeCell ref="C3:C5"/>
    <mergeCell ref="D3:G3"/>
    <mergeCell ref="H3:K3"/>
  </mergeCells>
  <phoneticPr fontId="2" type="noConversion"/>
  <printOptions horizontalCentered="1"/>
  <pageMargins left="0.62992125984251968" right="0.47244094488188981" top="0.47244094488188981" bottom="0.43307086614173229" header="0.27559055118110237" footer="0.27559055118110237"/>
  <pageSetup paperSize="9" scale="68" orientation="portrait" r:id="rId1"/>
  <headerFooter alignWithMargins="0">
    <oddHeader>&amp;C20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5"/>
  <sheetViews>
    <sheetView zoomScaleNormal="100" workbookViewId="0">
      <selection activeCell="Q39" sqref="Q39"/>
    </sheetView>
  </sheetViews>
  <sheetFormatPr defaultColWidth="9.125" defaultRowHeight="13.6" x14ac:dyDescent="0.25"/>
  <cols>
    <col min="1" max="1" width="11.75" style="56" customWidth="1"/>
    <col min="2" max="3" width="9.125" style="56"/>
    <col min="4" max="4" width="10" style="56" customWidth="1"/>
    <col min="5" max="5" width="9.75" style="56" customWidth="1"/>
    <col min="6" max="6" width="11.875" style="56" customWidth="1"/>
    <col min="7" max="7" width="10.625" style="56" customWidth="1"/>
    <col min="8" max="8" width="9.625" style="56" customWidth="1"/>
    <col min="9" max="16384" width="9.125" style="56"/>
  </cols>
  <sheetData>
    <row r="1" spans="1:10" x14ac:dyDescent="0.25">
      <c r="A1" s="133" t="s">
        <v>1004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</row>
    <row r="3" spans="1:10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</row>
    <row r="4" spans="1:10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</row>
    <row r="5" spans="1:10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</row>
    <row r="6" spans="1:10" x14ac:dyDescent="0.25">
      <c r="A6" s="103"/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3"/>
      <c r="B7" s="103"/>
      <c r="C7" s="103"/>
      <c r="D7" s="103"/>
      <c r="E7" s="103"/>
      <c r="F7" s="103"/>
      <c r="G7" s="103"/>
      <c r="H7" s="103"/>
      <c r="I7" s="103"/>
      <c r="J7" s="103"/>
    </row>
    <row r="8" spans="1:10" x14ac:dyDescent="0.25">
      <c r="A8" s="103"/>
      <c r="B8" s="103"/>
      <c r="C8" s="103"/>
      <c r="D8" s="103"/>
      <c r="E8" s="103"/>
      <c r="F8" s="103"/>
      <c r="G8" s="103"/>
      <c r="H8" s="103"/>
      <c r="I8" s="103"/>
      <c r="J8" s="103"/>
    </row>
    <row r="9" spans="1:10" x14ac:dyDescent="0.25">
      <c r="A9" s="103"/>
      <c r="B9" s="103"/>
      <c r="C9" s="103"/>
      <c r="D9" s="103"/>
      <c r="E9" s="103"/>
      <c r="F9" s="103"/>
      <c r="G9" s="103"/>
      <c r="H9" s="103"/>
      <c r="I9" s="103"/>
      <c r="J9" s="103"/>
    </row>
    <row r="10" spans="1:10" x14ac:dyDescent="0.25">
      <c r="A10" s="103"/>
      <c r="B10" s="103"/>
      <c r="C10" s="103"/>
      <c r="D10" s="103"/>
      <c r="E10" s="103"/>
      <c r="F10" s="103"/>
      <c r="G10" s="103"/>
      <c r="H10" s="103"/>
      <c r="I10" s="103"/>
      <c r="J10" s="103"/>
    </row>
    <row r="11" spans="1:10" x14ac:dyDescent="0.25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0" x14ac:dyDescent="0.25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0" x14ac:dyDescent="0.25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0" x14ac:dyDescent="0.25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0" x14ac:dyDescent="0.25">
      <c r="A15" s="103"/>
      <c r="B15" s="103"/>
      <c r="C15" s="103"/>
      <c r="D15" s="103"/>
      <c r="E15" s="103"/>
      <c r="F15" s="103"/>
      <c r="G15" s="103"/>
      <c r="H15" s="103"/>
      <c r="I15" s="103"/>
      <c r="J15" s="103"/>
    </row>
    <row r="16" spans="1:10" x14ac:dyDescent="0.25">
      <c r="A16" s="103"/>
      <c r="B16" s="103"/>
      <c r="C16" s="103"/>
      <c r="D16" s="103"/>
      <c r="E16" s="103"/>
      <c r="F16" s="103"/>
      <c r="G16" s="103"/>
      <c r="H16" s="103"/>
      <c r="I16" s="103"/>
      <c r="J16" s="103"/>
    </row>
    <row r="17" spans="1:10" x14ac:dyDescent="0.25">
      <c r="A17" s="103"/>
      <c r="B17" s="103"/>
      <c r="C17" s="103"/>
      <c r="D17" s="103"/>
      <c r="E17" s="103"/>
      <c r="F17" s="103"/>
      <c r="G17" s="103"/>
      <c r="H17" s="103"/>
      <c r="I17" s="103"/>
      <c r="J17" s="103"/>
    </row>
    <row r="18" spans="1:10" x14ac:dyDescent="0.25">
      <c r="A18" s="103"/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03"/>
      <c r="B19" s="103"/>
      <c r="C19" s="103"/>
      <c r="D19" s="103"/>
      <c r="E19" s="103"/>
      <c r="F19" s="103"/>
      <c r="G19" s="103"/>
      <c r="H19" s="103"/>
      <c r="I19" s="103"/>
      <c r="J19" s="103"/>
    </row>
    <row r="20" spans="1:10" x14ac:dyDescent="0.25">
      <c r="A20" s="103"/>
      <c r="B20" s="103"/>
      <c r="C20" s="103"/>
      <c r="D20" s="103"/>
      <c r="E20" s="103"/>
      <c r="F20" s="103"/>
      <c r="G20" s="103"/>
      <c r="H20" s="103"/>
      <c r="I20" s="103"/>
      <c r="J20" s="103"/>
    </row>
    <row r="21" spans="1:10" x14ac:dyDescent="0.2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x14ac:dyDescent="0.25">
      <c r="A22" s="103"/>
      <c r="B22" s="103"/>
      <c r="C22" s="103"/>
      <c r="D22" s="103"/>
      <c r="E22" s="103"/>
      <c r="F22" s="103"/>
      <c r="G22" s="103"/>
      <c r="H22" s="103"/>
      <c r="I22" s="103"/>
      <c r="J22" s="103"/>
    </row>
    <row r="23" spans="1:10" ht="15.8" customHeight="1" x14ac:dyDescent="0.25">
      <c r="A23" s="103"/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6.5" customHeight="1" x14ac:dyDescent="0.2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ht="14.3" x14ac:dyDescent="0.25">
      <c r="A25" s="134" t="s">
        <v>654</v>
      </c>
      <c r="B25" s="134" t="s">
        <v>463</v>
      </c>
      <c r="C25" s="134"/>
      <c r="D25" s="134"/>
      <c r="E25" s="134"/>
      <c r="F25" s="134"/>
      <c r="G25" s="134"/>
      <c r="H25" s="134"/>
      <c r="I25" s="134"/>
      <c r="J25" s="103"/>
    </row>
    <row r="26" spans="1:10" ht="14.3" x14ac:dyDescent="0.25">
      <c r="A26" s="134"/>
      <c r="B26" s="134" t="s">
        <v>462</v>
      </c>
      <c r="C26" s="134"/>
      <c r="D26" s="134"/>
      <c r="E26" s="134"/>
      <c r="F26" s="134"/>
      <c r="G26" s="134"/>
      <c r="H26" s="134"/>
      <c r="I26" s="134"/>
      <c r="J26" s="103"/>
    </row>
    <row r="27" spans="1:10" ht="14.3" x14ac:dyDescent="0.25">
      <c r="A27" s="134"/>
      <c r="B27" s="134"/>
      <c r="C27" s="134"/>
      <c r="D27" s="134"/>
      <c r="E27" s="134"/>
      <c r="F27" s="134"/>
      <c r="G27" s="134"/>
      <c r="H27" s="134"/>
      <c r="I27" s="134"/>
      <c r="J27" s="103"/>
    </row>
    <row r="28" spans="1:10" ht="14.3" x14ac:dyDescent="0.25">
      <c r="A28" s="424" t="s">
        <v>20</v>
      </c>
      <c r="B28" s="482"/>
      <c r="C28" s="482"/>
      <c r="D28" s="482"/>
      <c r="E28" s="425"/>
      <c r="F28" s="426"/>
      <c r="G28" s="957" t="s">
        <v>49</v>
      </c>
      <c r="H28" s="958"/>
      <c r="I28" s="958"/>
      <c r="J28" s="959"/>
    </row>
    <row r="29" spans="1:10" ht="14.3" x14ac:dyDescent="0.25">
      <c r="A29" s="472"/>
      <c r="B29" s="474"/>
      <c r="C29" s="474"/>
      <c r="D29" s="474"/>
      <c r="E29" s="433"/>
      <c r="F29" s="434"/>
      <c r="G29" s="960" t="s">
        <v>464</v>
      </c>
      <c r="H29" s="961"/>
      <c r="I29" s="960" t="s">
        <v>460</v>
      </c>
      <c r="J29" s="961"/>
    </row>
    <row r="30" spans="1:10" ht="14.3" x14ac:dyDescent="0.25">
      <c r="A30" s="472"/>
      <c r="B30" s="474"/>
      <c r="C30" s="474"/>
      <c r="D30" s="474"/>
      <c r="E30" s="433"/>
      <c r="F30" s="434"/>
      <c r="G30" s="947" t="s">
        <v>465</v>
      </c>
      <c r="H30" s="948"/>
      <c r="I30" s="947" t="s">
        <v>464</v>
      </c>
      <c r="J30" s="948"/>
    </row>
    <row r="31" spans="1:10" ht="14.3" x14ac:dyDescent="0.25">
      <c r="A31" s="472"/>
      <c r="B31" s="483"/>
      <c r="C31" s="474"/>
      <c r="D31" s="474"/>
      <c r="E31" s="433"/>
      <c r="F31" s="434"/>
      <c r="G31" s="947" t="s">
        <v>461</v>
      </c>
      <c r="H31" s="948"/>
      <c r="I31" s="947" t="s">
        <v>467</v>
      </c>
      <c r="J31" s="948"/>
    </row>
    <row r="32" spans="1:10" ht="14.3" x14ac:dyDescent="0.25">
      <c r="A32" s="472"/>
      <c r="B32" s="483"/>
      <c r="C32" s="474"/>
      <c r="D32" s="474"/>
      <c r="E32" s="433"/>
      <c r="F32" s="434"/>
      <c r="G32" s="947" t="s">
        <v>466</v>
      </c>
      <c r="H32" s="948"/>
      <c r="I32" s="947" t="s">
        <v>468</v>
      </c>
      <c r="J32" s="948"/>
    </row>
    <row r="33" spans="1:10" ht="14.3" x14ac:dyDescent="0.25">
      <c r="A33" s="472"/>
      <c r="B33" s="433"/>
      <c r="C33" s="433"/>
      <c r="D33" s="433"/>
      <c r="E33" s="433"/>
      <c r="F33" s="434"/>
      <c r="G33" s="484"/>
      <c r="H33" s="485"/>
      <c r="I33" s="947" t="s">
        <v>469</v>
      </c>
      <c r="J33" s="948"/>
    </row>
    <row r="34" spans="1:10" ht="14.3" x14ac:dyDescent="0.25">
      <c r="A34" s="472"/>
      <c r="B34" s="474"/>
      <c r="C34" s="474"/>
      <c r="D34" s="474"/>
      <c r="E34" s="427"/>
      <c r="F34" s="428"/>
      <c r="G34" s="486"/>
      <c r="H34" s="487"/>
      <c r="I34" s="953" t="s">
        <v>321</v>
      </c>
      <c r="J34" s="954"/>
    </row>
    <row r="35" spans="1:10" ht="14.3" x14ac:dyDescent="0.25">
      <c r="A35" s="491" t="s">
        <v>344</v>
      </c>
      <c r="B35" s="430"/>
      <c r="C35" s="430"/>
      <c r="D35" s="430"/>
      <c r="E35" s="430"/>
      <c r="F35" s="431"/>
      <c r="G35" s="89"/>
      <c r="H35" s="135"/>
      <c r="I35" s="89"/>
      <c r="J35" s="135"/>
    </row>
    <row r="36" spans="1:10" ht="50.95" customHeight="1" x14ac:dyDescent="0.25">
      <c r="A36" s="492" t="s">
        <v>10</v>
      </c>
      <c r="B36" s="949" t="s">
        <v>8</v>
      </c>
      <c r="C36" s="949"/>
      <c r="D36" s="949"/>
      <c r="E36" s="949"/>
      <c r="F36" s="950"/>
      <c r="G36" s="66"/>
      <c r="H36" s="136">
        <v>0</v>
      </c>
      <c r="I36" s="116"/>
      <c r="J36" s="136">
        <v>0</v>
      </c>
    </row>
    <row r="37" spans="1:10" ht="75.75" customHeight="1" thickBot="1" x14ac:dyDescent="0.3">
      <c r="A37" s="493" t="s">
        <v>9</v>
      </c>
      <c r="B37" s="955" t="s">
        <v>813</v>
      </c>
      <c r="C37" s="955"/>
      <c r="D37" s="955"/>
      <c r="E37" s="955"/>
      <c r="F37" s="956"/>
      <c r="G37" s="137"/>
      <c r="H37" s="138">
        <v>1</v>
      </c>
      <c r="I37" s="139"/>
      <c r="J37" s="138">
        <v>1</v>
      </c>
    </row>
    <row r="38" spans="1:10" ht="14.95" thickTop="1" x14ac:dyDescent="0.25">
      <c r="A38" s="494" t="s">
        <v>345</v>
      </c>
      <c r="B38" s="488"/>
      <c r="C38" s="488"/>
      <c r="D38" s="489"/>
      <c r="E38" s="488"/>
      <c r="F38" s="490"/>
      <c r="G38" s="140"/>
      <c r="H38" s="135"/>
      <c r="I38" s="112"/>
      <c r="J38" s="141"/>
    </row>
    <row r="39" spans="1:10" ht="52.3" customHeight="1" x14ac:dyDescent="0.25">
      <c r="A39" s="495" t="s">
        <v>627</v>
      </c>
      <c r="B39" s="949" t="s">
        <v>885</v>
      </c>
      <c r="C39" s="949"/>
      <c r="D39" s="949"/>
      <c r="E39" s="949"/>
      <c r="F39" s="950"/>
      <c r="G39" s="142"/>
      <c r="H39" s="136">
        <v>814</v>
      </c>
      <c r="I39" s="143"/>
      <c r="J39" s="136">
        <v>232</v>
      </c>
    </row>
    <row r="40" spans="1:10" ht="44.35" customHeight="1" x14ac:dyDescent="0.25">
      <c r="A40" s="492" t="s">
        <v>7</v>
      </c>
      <c r="B40" s="951" t="s">
        <v>884</v>
      </c>
      <c r="C40" s="951"/>
      <c r="D40" s="951"/>
      <c r="E40" s="951"/>
      <c r="F40" s="952"/>
      <c r="G40" s="144"/>
      <c r="H40" s="145">
        <v>495</v>
      </c>
      <c r="I40" s="146"/>
      <c r="J40" s="145">
        <v>209</v>
      </c>
    </row>
    <row r="41" spans="1:10" x14ac:dyDescent="0.25">
      <c r="A41" s="147"/>
    </row>
    <row r="42" spans="1:10" x14ac:dyDescent="0.25">
      <c r="A42" s="147"/>
    </row>
    <row r="43" spans="1:10" x14ac:dyDescent="0.25">
      <c r="A43" s="147"/>
    </row>
    <row r="44" spans="1:10" x14ac:dyDescent="0.25">
      <c r="A44" s="147"/>
    </row>
    <row r="45" spans="1:10" x14ac:dyDescent="0.25">
      <c r="A45" s="147"/>
    </row>
  </sheetData>
  <mergeCells count="15">
    <mergeCell ref="G31:H31"/>
    <mergeCell ref="I31:J31"/>
    <mergeCell ref="G28:J28"/>
    <mergeCell ref="G29:H29"/>
    <mergeCell ref="I29:J29"/>
    <mergeCell ref="G30:H30"/>
    <mergeCell ref="I30:J30"/>
    <mergeCell ref="G32:H32"/>
    <mergeCell ref="I32:J32"/>
    <mergeCell ref="B39:F39"/>
    <mergeCell ref="B40:F40"/>
    <mergeCell ref="I33:J33"/>
    <mergeCell ref="I34:J34"/>
    <mergeCell ref="B36:F36"/>
    <mergeCell ref="B37:F37"/>
  </mergeCells>
  <phoneticPr fontId="2" type="noConversion"/>
  <printOptions horizontalCentered="1"/>
  <pageMargins left="0.78740157480314965" right="0.43307086614173229" top="0.70866141732283472" bottom="0.82677165354330717" header="0.27559055118110237" footer="0.51181102362204722"/>
  <pageSetup paperSize="9" scale="90" orientation="portrait" r:id="rId1"/>
  <headerFooter alignWithMargins="0">
    <oddHeader>&amp;C21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4"/>
  <sheetViews>
    <sheetView zoomScaleNormal="100" workbookViewId="0">
      <selection activeCell="H39" sqref="H39"/>
    </sheetView>
  </sheetViews>
  <sheetFormatPr defaultColWidth="9.125" defaultRowHeight="13.6" x14ac:dyDescent="0.25"/>
  <cols>
    <col min="1" max="1" width="9.125" style="56"/>
    <col min="2" max="2" width="19.625" style="56" customWidth="1"/>
    <col min="3" max="3" width="19.375" style="56" customWidth="1"/>
    <col min="4" max="4" width="18.875" style="56" customWidth="1"/>
    <col min="5" max="5" width="19.375" style="56" customWidth="1"/>
    <col min="6" max="16384" width="9.125" style="56"/>
  </cols>
  <sheetData>
    <row r="1" spans="1:10" ht="14.3" x14ac:dyDescent="0.25">
      <c r="A1" s="134" t="s">
        <v>363</v>
      </c>
      <c r="B1" s="134" t="s">
        <v>473</v>
      </c>
      <c r="C1" s="134"/>
      <c r="D1" s="134"/>
      <c r="E1" s="134"/>
      <c r="F1" s="134"/>
      <c r="G1" s="134"/>
      <c r="H1" s="134"/>
      <c r="I1" s="134"/>
      <c r="J1" s="134"/>
    </row>
    <row r="2" spans="1:10" ht="14.3" x14ac:dyDescent="0.25">
      <c r="A2" s="134"/>
      <c r="B2" s="134" t="s">
        <v>408</v>
      </c>
      <c r="C2" s="134"/>
      <c r="D2" s="134"/>
      <c r="E2" s="134"/>
      <c r="F2" s="134"/>
      <c r="G2" s="134"/>
      <c r="H2" s="134"/>
      <c r="I2" s="134"/>
      <c r="J2" s="134"/>
    </row>
    <row r="3" spans="1:10" ht="13.6" customHeight="1" x14ac:dyDescent="0.25">
      <c r="A3" s="424" t="s">
        <v>327</v>
      </c>
      <c r="B3" s="482"/>
      <c r="C3" s="710"/>
      <c r="D3" s="965" t="s">
        <v>958</v>
      </c>
      <c r="E3" s="965" t="s">
        <v>991</v>
      </c>
    </row>
    <row r="4" spans="1:10" ht="13.6" customHeight="1" x14ac:dyDescent="0.25">
      <c r="A4" s="472"/>
      <c r="B4" s="474"/>
      <c r="C4" s="496"/>
      <c r="D4" s="966"/>
      <c r="E4" s="966"/>
    </row>
    <row r="5" spans="1:10" ht="14.3" x14ac:dyDescent="0.25">
      <c r="A5" s="438" t="s">
        <v>445</v>
      </c>
      <c r="B5" s="482"/>
      <c r="C5" s="710"/>
      <c r="D5" s="795"/>
      <c r="E5" s="795"/>
    </row>
    <row r="6" spans="1:10" ht="14.3" x14ac:dyDescent="0.25">
      <c r="A6" s="432" t="s">
        <v>444</v>
      </c>
      <c r="B6" s="474"/>
      <c r="C6" s="714"/>
      <c r="D6" s="141">
        <v>639</v>
      </c>
      <c r="E6" s="141">
        <v>628</v>
      </c>
    </row>
    <row r="7" spans="1:10" ht="14.3" x14ac:dyDescent="0.25">
      <c r="A7" s="438" t="s">
        <v>5</v>
      </c>
      <c r="B7" s="482"/>
      <c r="C7" s="710"/>
      <c r="D7" s="711"/>
      <c r="E7" s="711"/>
    </row>
    <row r="8" spans="1:10" ht="14.3" x14ac:dyDescent="0.25">
      <c r="A8" s="435" t="s">
        <v>6</v>
      </c>
      <c r="B8" s="473"/>
      <c r="C8" s="496"/>
      <c r="D8" s="796">
        <v>1069</v>
      </c>
      <c r="E8" s="796">
        <v>1044</v>
      </c>
    </row>
    <row r="10" spans="1:10" ht="14.3" x14ac:dyDescent="0.25">
      <c r="A10" s="78" t="s">
        <v>655</v>
      </c>
      <c r="B10" s="78" t="s">
        <v>549</v>
      </c>
    </row>
    <row r="11" spans="1:10" ht="13.6" customHeight="1" x14ac:dyDescent="0.25">
      <c r="A11" s="424" t="s">
        <v>20</v>
      </c>
      <c r="B11" s="425"/>
      <c r="C11" s="426"/>
      <c r="D11" s="965" t="s">
        <v>958</v>
      </c>
      <c r="E11" s="965" t="s">
        <v>991</v>
      </c>
    </row>
    <row r="12" spans="1:10" ht="13.6" customHeight="1" x14ac:dyDescent="0.25">
      <c r="A12" s="752"/>
      <c r="B12" s="427"/>
      <c r="C12" s="428"/>
      <c r="D12" s="966"/>
      <c r="E12" s="966"/>
    </row>
    <row r="13" spans="1:10" ht="28.55" customHeight="1" x14ac:dyDescent="0.25">
      <c r="A13" s="962" t="s">
        <v>549</v>
      </c>
      <c r="B13" s="963"/>
      <c r="C13" s="964"/>
      <c r="D13" s="797">
        <v>53569</v>
      </c>
      <c r="E13" s="797">
        <v>53443</v>
      </c>
    </row>
    <row r="14" spans="1:10" ht="17.350000000000001" customHeight="1" x14ac:dyDescent="0.25">
      <c r="A14" s="429" t="s">
        <v>550</v>
      </c>
      <c r="B14" s="430"/>
      <c r="C14" s="431"/>
      <c r="D14" s="797">
        <v>43190</v>
      </c>
      <c r="E14" s="797">
        <v>43123</v>
      </c>
    </row>
    <row r="15" spans="1:10" ht="18" customHeight="1" x14ac:dyDescent="0.25">
      <c r="A15" s="432" t="s">
        <v>483</v>
      </c>
      <c r="B15" s="433"/>
      <c r="C15" s="434"/>
      <c r="D15" s="798"/>
      <c r="E15" s="798"/>
    </row>
    <row r="16" spans="1:10" x14ac:dyDescent="0.25">
      <c r="A16" s="435" t="s">
        <v>484</v>
      </c>
      <c r="B16" s="427"/>
      <c r="C16" s="428"/>
      <c r="D16" s="132">
        <v>37087</v>
      </c>
      <c r="E16" s="132">
        <v>37763</v>
      </c>
    </row>
    <row r="17" spans="1:6" ht="18" customHeight="1" x14ac:dyDescent="0.25">
      <c r="A17" s="799" t="s">
        <v>861</v>
      </c>
      <c r="B17" s="800"/>
      <c r="C17" s="801"/>
      <c r="D17" s="95">
        <v>13003</v>
      </c>
      <c r="E17" s="95">
        <v>11856</v>
      </c>
    </row>
    <row r="18" spans="1:6" ht="27" customHeight="1" x14ac:dyDescent="0.25">
      <c r="A18" s="962" t="s">
        <v>862</v>
      </c>
      <c r="B18" s="963"/>
      <c r="C18" s="964"/>
      <c r="D18" s="95">
        <v>7402</v>
      </c>
      <c r="E18" s="95">
        <v>6897</v>
      </c>
    </row>
    <row r="19" spans="1:6" ht="27" customHeight="1" x14ac:dyDescent="0.25">
      <c r="A19" s="962" t="s">
        <v>863</v>
      </c>
      <c r="B19" s="963"/>
      <c r="C19" s="964"/>
      <c r="D19" s="95">
        <v>6421</v>
      </c>
      <c r="E19" s="95">
        <v>6241</v>
      </c>
    </row>
    <row r="20" spans="1:6" ht="12.75" customHeight="1" x14ac:dyDescent="0.25">
      <c r="A20" s="436"/>
      <c r="B20" s="436"/>
      <c r="C20" s="436"/>
      <c r="D20" s="115"/>
      <c r="E20" s="115"/>
    </row>
    <row r="21" spans="1:6" ht="14.95" customHeight="1" x14ac:dyDescent="0.25">
      <c r="A21" s="78" t="s">
        <v>548</v>
      </c>
      <c r="B21" s="78" t="s">
        <v>723</v>
      </c>
      <c r="F21" s="78"/>
    </row>
    <row r="22" spans="1:6" ht="14.95" customHeight="1" x14ac:dyDescent="0.25">
      <c r="A22" s="78"/>
      <c r="B22" s="78" t="s">
        <v>724</v>
      </c>
      <c r="F22" s="78"/>
    </row>
    <row r="23" spans="1:6" ht="14.3" x14ac:dyDescent="0.25">
      <c r="A23" s="78"/>
      <c r="B23" s="78" t="s">
        <v>725</v>
      </c>
      <c r="F23" s="78"/>
    </row>
    <row r="24" spans="1:6" ht="14.3" x14ac:dyDescent="0.25">
      <c r="A24" s="78"/>
      <c r="B24" s="78" t="s">
        <v>726</v>
      </c>
      <c r="F24" s="78"/>
    </row>
    <row r="25" spans="1:6" ht="14.3" x14ac:dyDescent="0.25">
      <c r="A25" s="424" t="s">
        <v>20</v>
      </c>
      <c r="B25" s="426"/>
      <c r="C25" s="957" t="s">
        <v>756</v>
      </c>
      <c r="D25" s="958"/>
      <c r="E25" s="959"/>
    </row>
    <row r="26" spans="1:6" ht="17.149999999999999" customHeight="1" x14ac:dyDescent="0.25">
      <c r="A26" s="432"/>
      <c r="B26" s="434"/>
      <c r="C26" s="957" t="s">
        <v>377</v>
      </c>
      <c r="D26" s="959"/>
      <c r="E26" s="802" t="s">
        <v>386</v>
      </c>
    </row>
    <row r="27" spans="1:6" ht="17.149999999999999" customHeight="1" x14ac:dyDescent="0.25">
      <c r="A27" s="432"/>
      <c r="B27" s="434"/>
      <c r="C27" s="443" t="s">
        <v>387</v>
      </c>
      <c r="D27" s="855" t="s">
        <v>388</v>
      </c>
      <c r="E27" s="816" t="s">
        <v>1005</v>
      </c>
    </row>
    <row r="28" spans="1:6" x14ac:dyDescent="0.25">
      <c r="A28" s="432"/>
      <c r="B28" s="434"/>
      <c r="C28" s="454" t="s">
        <v>389</v>
      </c>
      <c r="D28" s="856" t="s">
        <v>390</v>
      </c>
      <c r="E28" s="464"/>
    </row>
    <row r="29" spans="1:6" x14ac:dyDescent="0.25">
      <c r="A29" s="435"/>
      <c r="B29" s="428"/>
      <c r="C29" s="587"/>
      <c r="D29" s="444" t="s">
        <v>389</v>
      </c>
      <c r="E29" s="467"/>
    </row>
    <row r="30" spans="1:6" ht="18" customHeight="1" thickBot="1" x14ac:dyDescent="0.35">
      <c r="A30" s="803" t="s">
        <v>31</v>
      </c>
      <c r="B30" s="636"/>
      <c r="C30" s="804">
        <f>C31+C34</f>
        <v>11</v>
      </c>
      <c r="D30" s="805">
        <f>D31+D34</f>
        <v>20</v>
      </c>
      <c r="E30" s="805">
        <f>E31+E34</f>
        <v>141</v>
      </c>
    </row>
    <row r="31" spans="1:6" ht="23.95" customHeight="1" thickTop="1" thickBot="1" x14ac:dyDescent="0.35">
      <c r="A31" s="806" t="s">
        <v>391</v>
      </c>
      <c r="B31" s="807"/>
      <c r="C31" s="808">
        <f>C32+C33</f>
        <v>4</v>
      </c>
      <c r="D31" s="809">
        <f>D32+D33</f>
        <v>5</v>
      </c>
      <c r="E31" s="809">
        <f>E32+E33</f>
        <v>43</v>
      </c>
    </row>
    <row r="32" spans="1:6" ht="23.95" customHeight="1" thickTop="1" x14ac:dyDescent="0.3">
      <c r="A32" s="432" t="s">
        <v>392</v>
      </c>
      <c r="B32" s="433"/>
      <c r="C32" s="810">
        <v>0</v>
      </c>
      <c r="D32" s="811">
        <v>0</v>
      </c>
      <c r="E32" s="811">
        <v>1</v>
      </c>
    </row>
    <row r="33" spans="1:5" ht="23.95" customHeight="1" thickBot="1" x14ac:dyDescent="0.35">
      <c r="A33" s="429" t="s">
        <v>393</v>
      </c>
      <c r="B33" s="425"/>
      <c r="C33" s="812">
        <v>4</v>
      </c>
      <c r="D33" s="813">
        <v>5</v>
      </c>
      <c r="E33" s="813">
        <v>42</v>
      </c>
    </row>
    <row r="34" spans="1:5" ht="23.95" customHeight="1" thickTop="1" thickBot="1" x14ac:dyDescent="0.35">
      <c r="A34" s="806" t="s">
        <v>320</v>
      </c>
      <c r="B34" s="814"/>
      <c r="C34" s="808">
        <f>C35+C36</f>
        <v>7</v>
      </c>
      <c r="D34" s="809">
        <f>D35+D36</f>
        <v>15</v>
      </c>
      <c r="E34" s="809">
        <f>E35+E36</f>
        <v>98</v>
      </c>
    </row>
    <row r="35" spans="1:5" ht="23.95" customHeight="1" thickTop="1" x14ac:dyDescent="0.3">
      <c r="A35" s="432" t="s">
        <v>392</v>
      </c>
      <c r="B35" s="433"/>
      <c r="C35" s="810">
        <v>0</v>
      </c>
      <c r="D35" s="811">
        <v>1</v>
      </c>
      <c r="E35" s="148">
        <v>2</v>
      </c>
    </row>
    <row r="36" spans="1:5" ht="23.95" customHeight="1" x14ac:dyDescent="0.3">
      <c r="A36" s="429" t="s">
        <v>393</v>
      </c>
      <c r="B36" s="430"/>
      <c r="C36" s="815">
        <v>7</v>
      </c>
      <c r="D36" s="149">
        <v>14</v>
      </c>
      <c r="E36" s="149">
        <v>96</v>
      </c>
    </row>
    <row r="37" spans="1:5" ht="14.95" customHeight="1" x14ac:dyDescent="0.25"/>
    <row r="38" spans="1:5" ht="14.3" x14ac:dyDescent="0.25">
      <c r="A38" s="78" t="s">
        <v>628</v>
      </c>
      <c r="B38" s="78" t="s">
        <v>1006</v>
      </c>
    </row>
    <row r="39" spans="1:5" ht="23.95" customHeight="1" x14ac:dyDescent="0.3">
      <c r="A39" s="497" t="s">
        <v>20</v>
      </c>
      <c r="B39" s="426"/>
      <c r="C39" s="498" t="s">
        <v>31</v>
      </c>
      <c r="D39" s="443" t="s">
        <v>394</v>
      </c>
      <c r="E39" s="855" t="s">
        <v>395</v>
      </c>
    </row>
    <row r="40" spans="1:5" ht="20.25" customHeight="1" x14ac:dyDescent="0.3">
      <c r="A40" s="499" t="s">
        <v>31</v>
      </c>
      <c r="B40" s="470"/>
      <c r="C40" s="150">
        <f>C41+C42</f>
        <v>532</v>
      </c>
      <c r="D40" s="151">
        <f>D41+D42</f>
        <v>505</v>
      </c>
      <c r="E40" s="151">
        <f>E41+E42</f>
        <v>27</v>
      </c>
    </row>
    <row r="41" spans="1:5" ht="23.95" customHeight="1" x14ac:dyDescent="0.3">
      <c r="A41" s="500" t="s">
        <v>392</v>
      </c>
      <c r="B41" s="427"/>
      <c r="C41" s="152">
        <f>D41+E41</f>
        <v>15</v>
      </c>
      <c r="D41" s="148">
        <v>15</v>
      </c>
      <c r="E41" s="148">
        <v>0</v>
      </c>
    </row>
    <row r="42" spans="1:5" ht="23.95" customHeight="1" x14ac:dyDescent="0.3">
      <c r="A42" s="501" t="s">
        <v>393</v>
      </c>
      <c r="B42" s="430"/>
      <c r="C42" s="150">
        <f>D42+E42</f>
        <v>517</v>
      </c>
      <c r="D42" s="149">
        <v>490</v>
      </c>
      <c r="E42" s="149">
        <v>27</v>
      </c>
    </row>
    <row r="43" spans="1:5" ht="12.75" customHeight="1" x14ac:dyDescent="0.25">
      <c r="A43" s="56" t="s">
        <v>624</v>
      </c>
      <c r="B43" s="69"/>
      <c r="C43" s="69"/>
      <c r="D43" s="69"/>
      <c r="E43" s="69"/>
    </row>
    <row r="44" spans="1:5" ht="12.75" customHeight="1" x14ac:dyDescent="0.25">
      <c r="A44" s="56" t="s">
        <v>625</v>
      </c>
    </row>
  </sheetData>
  <mergeCells count="9">
    <mergeCell ref="C25:E25"/>
    <mergeCell ref="C26:D26"/>
    <mergeCell ref="A13:C13"/>
    <mergeCell ref="D3:D4"/>
    <mergeCell ref="E3:E4"/>
    <mergeCell ref="D11:D12"/>
    <mergeCell ref="E11:E12"/>
    <mergeCell ref="A18:C18"/>
    <mergeCell ref="A19:C19"/>
  </mergeCells>
  <phoneticPr fontId="2" type="noConversion"/>
  <printOptions horizontalCentered="1"/>
  <pageMargins left="0.59055118110236227" right="0.51181102362204722" top="0.51181102362204722" bottom="0.27559055118110237" header="0.31496062992125984" footer="0.15748031496062992"/>
  <pageSetup paperSize="9" orientation="portrait" r:id="rId1"/>
  <headerFooter alignWithMargins="0">
    <oddHeader>&amp;C22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2:J40"/>
  <sheetViews>
    <sheetView topLeftCell="A22" zoomScaleNormal="100" workbookViewId="0">
      <selection activeCell="A28" sqref="A28:J39"/>
    </sheetView>
  </sheetViews>
  <sheetFormatPr defaultColWidth="9.125" defaultRowHeight="13.6" x14ac:dyDescent="0.25"/>
  <cols>
    <col min="1" max="1" width="9.125" style="56"/>
    <col min="2" max="2" width="9.875" style="56" customWidth="1"/>
    <col min="3" max="4" width="12.75" style="56" customWidth="1"/>
    <col min="5" max="5" width="9.75" style="56" customWidth="1"/>
    <col min="6" max="6" width="12.75" style="56" customWidth="1"/>
    <col min="7" max="7" width="13.125" style="56" customWidth="1"/>
    <col min="8" max="8" width="11.125" style="56" customWidth="1"/>
    <col min="9" max="10" width="12.75" style="56" customWidth="1"/>
    <col min="11" max="16384" width="9.125" style="56"/>
  </cols>
  <sheetData>
    <row r="2" spans="1:10" ht="14.3" x14ac:dyDescent="0.25">
      <c r="A2" s="78" t="s">
        <v>656</v>
      </c>
      <c r="B2" s="78" t="s">
        <v>718</v>
      </c>
      <c r="I2" s="78"/>
    </row>
    <row r="3" spans="1:10" ht="14.3" x14ac:dyDescent="0.25">
      <c r="B3" s="78" t="s">
        <v>719</v>
      </c>
      <c r="I3" s="78"/>
    </row>
    <row r="4" spans="1:10" ht="14.3" x14ac:dyDescent="0.25">
      <c r="B4" s="78" t="s">
        <v>720</v>
      </c>
      <c r="I4" s="78"/>
    </row>
    <row r="5" spans="1:10" ht="14.3" x14ac:dyDescent="0.25">
      <c r="B5" s="78" t="s">
        <v>721</v>
      </c>
      <c r="I5" s="78"/>
    </row>
    <row r="6" spans="1:10" ht="14.3" x14ac:dyDescent="0.25">
      <c r="B6" s="78" t="s">
        <v>722</v>
      </c>
    </row>
    <row r="7" spans="1:10" ht="14.3" x14ac:dyDescent="0.25">
      <c r="J7" s="78"/>
    </row>
    <row r="8" spans="1:10" ht="14.3" x14ac:dyDescent="0.25">
      <c r="A8" s="817" t="s">
        <v>27</v>
      </c>
      <c r="B8" s="426"/>
      <c r="C8" s="482" t="s">
        <v>446</v>
      </c>
      <c r="D8" s="425"/>
      <c r="E8" s="802" t="s">
        <v>21</v>
      </c>
      <c r="F8" s="425" t="s">
        <v>396</v>
      </c>
      <c r="G8" s="425"/>
      <c r="H8" s="802" t="s">
        <v>21</v>
      </c>
      <c r="J8" s="78"/>
    </row>
    <row r="9" spans="1:10" ht="14.3" x14ac:dyDescent="0.25">
      <c r="A9" s="442"/>
      <c r="B9" s="434"/>
      <c r="C9" s="433"/>
      <c r="D9" s="433"/>
      <c r="E9" s="464"/>
      <c r="F9" s="433" t="s">
        <v>399</v>
      </c>
      <c r="G9" s="433"/>
      <c r="H9" s="464"/>
      <c r="J9" s="78"/>
    </row>
    <row r="10" spans="1:10" ht="17.149999999999999" customHeight="1" x14ac:dyDescent="0.25">
      <c r="A10" s="432"/>
      <c r="B10" s="434"/>
      <c r="C10" s="764" t="s">
        <v>398</v>
      </c>
      <c r="D10" s="430"/>
      <c r="E10" s="464"/>
      <c r="F10" s="764" t="s">
        <v>397</v>
      </c>
      <c r="G10" s="430"/>
      <c r="H10" s="464"/>
      <c r="J10" s="78"/>
    </row>
    <row r="11" spans="1:10" ht="17.149999999999999" customHeight="1" x14ac:dyDescent="0.25">
      <c r="A11" s="432"/>
      <c r="B11" s="434"/>
      <c r="C11" s="818">
        <v>44742</v>
      </c>
      <c r="D11" s="818">
        <v>44773</v>
      </c>
      <c r="E11" s="464"/>
      <c r="F11" s="818">
        <v>44742</v>
      </c>
      <c r="G11" s="818">
        <v>44773</v>
      </c>
      <c r="H11" s="464"/>
      <c r="J11" s="78"/>
    </row>
    <row r="12" spans="1:10" ht="18" customHeight="1" x14ac:dyDescent="0.3">
      <c r="A12" s="819" t="s">
        <v>31</v>
      </c>
      <c r="B12" s="502"/>
      <c r="C12" s="690">
        <v>150</v>
      </c>
      <c r="D12" s="690">
        <f>D13+D14+D15+D16+D17+D18+D19+D20+D21+D22+D23</f>
        <v>141</v>
      </c>
      <c r="E12" s="690">
        <f>D12-C12</f>
        <v>-9</v>
      </c>
      <c r="F12" s="113">
        <v>528</v>
      </c>
      <c r="G12" s="113">
        <f>G13+G14+G15+G16+G17+G18+G19+G20+G21+G22+G23</f>
        <v>532</v>
      </c>
      <c r="H12" s="690">
        <f>G12-F12</f>
        <v>4</v>
      </c>
    </row>
    <row r="13" spans="1:10" ht="18" customHeight="1" x14ac:dyDescent="0.3">
      <c r="A13" s="820" t="s">
        <v>33</v>
      </c>
      <c r="B13" s="702"/>
      <c r="C13" s="75">
        <v>13</v>
      </c>
      <c r="D13" s="75">
        <v>15</v>
      </c>
      <c r="E13" s="821">
        <f t="shared" ref="E13:E23" si="0">D13-C13</f>
        <v>2</v>
      </c>
      <c r="F13" s="75">
        <v>52</v>
      </c>
      <c r="G13" s="75">
        <v>51</v>
      </c>
      <c r="H13" s="821">
        <f t="shared" ref="H13:H23" si="1">G13-F13</f>
        <v>-1</v>
      </c>
    </row>
    <row r="14" spans="1:10" ht="18" customHeight="1" x14ac:dyDescent="0.3">
      <c r="A14" s="822" t="s">
        <v>35</v>
      </c>
      <c r="B14" s="702"/>
      <c r="C14" s="75">
        <v>16</v>
      </c>
      <c r="D14" s="75">
        <v>15</v>
      </c>
      <c r="E14" s="821">
        <f t="shared" si="0"/>
        <v>-1</v>
      </c>
      <c r="F14" s="75">
        <v>59</v>
      </c>
      <c r="G14" s="75">
        <v>59</v>
      </c>
      <c r="H14" s="821">
        <f t="shared" si="1"/>
        <v>0</v>
      </c>
    </row>
    <row r="15" spans="1:10" ht="18" customHeight="1" x14ac:dyDescent="0.3">
      <c r="A15" s="822" t="s">
        <v>36</v>
      </c>
      <c r="B15" s="702"/>
      <c r="C15" s="75">
        <v>1</v>
      </c>
      <c r="D15" s="75">
        <v>1</v>
      </c>
      <c r="E15" s="821">
        <f t="shared" si="0"/>
        <v>0</v>
      </c>
      <c r="F15" s="75">
        <v>62</v>
      </c>
      <c r="G15" s="75">
        <v>62</v>
      </c>
      <c r="H15" s="821">
        <f t="shared" si="1"/>
        <v>0</v>
      </c>
    </row>
    <row r="16" spans="1:10" ht="18" customHeight="1" x14ac:dyDescent="0.3">
      <c r="A16" s="822" t="s">
        <v>37</v>
      </c>
      <c r="B16" s="702"/>
      <c r="C16" s="75">
        <v>18</v>
      </c>
      <c r="D16" s="75">
        <v>15</v>
      </c>
      <c r="E16" s="821">
        <f t="shared" si="0"/>
        <v>-3</v>
      </c>
      <c r="F16" s="75">
        <v>25</v>
      </c>
      <c r="G16" s="75">
        <v>25</v>
      </c>
      <c r="H16" s="821">
        <f t="shared" si="1"/>
        <v>0</v>
      </c>
    </row>
    <row r="17" spans="1:10" ht="18" customHeight="1" x14ac:dyDescent="0.3">
      <c r="A17" s="822" t="s">
        <v>38</v>
      </c>
      <c r="B17" s="702"/>
      <c r="C17" s="75">
        <v>25</v>
      </c>
      <c r="D17" s="75">
        <v>26</v>
      </c>
      <c r="E17" s="821">
        <f t="shared" si="0"/>
        <v>1</v>
      </c>
      <c r="F17" s="75">
        <v>25</v>
      </c>
      <c r="G17" s="75">
        <v>25</v>
      </c>
      <c r="H17" s="821">
        <f t="shared" si="1"/>
        <v>0</v>
      </c>
    </row>
    <row r="18" spans="1:10" ht="18" customHeight="1" x14ac:dyDescent="0.3">
      <c r="A18" s="822" t="s">
        <v>39</v>
      </c>
      <c r="B18" s="702"/>
      <c r="C18" s="75">
        <v>23</v>
      </c>
      <c r="D18" s="75">
        <v>21</v>
      </c>
      <c r="E18" s="821">
        <f>D18-C18</f>
        <v>-2</v>
      </c>
      <c r="F18" s="75">
        <v>46</v>
      </c>
      <c r="G18" s="75">
        <v>44</v>
      </c>
      <c r="H18" s="821">
        <f t="shared" si="1"/>
        <v>-2</v>
      </c>
    </row>
    <row r="19" spans="1:10" ht="18" customHeight="1" x14ac:dyDescent="0.3">
      <c r="A19" s="822" t="s">
        <v>40</v>
      </c>
      <c r="B19" s="702"/>
      <c r="C19" s="75">
        <v>9</v>
      </c>
      <c r="D19" s="75">
        <v>7</v>
      </c>
      <c r="E19" s="821">
        <f t="shared" si="0"/>
        <v>-2</v>
      </c>
      <c r="F19" s="75">
        <v>73</v>
      </c>
      <c r="G19" s="75">
        <v>76</v>
      </c>
      <c r="H19" s="821">
        <f t="shared" si="1"/>
        <v>3</v>
      </c>
    </row>
    <row r="20" spans="1:10" ht="18" customHeight="1" x14ac:dyDescent="0.3">
      <c r="A20" s="822" t="s">
        <v>41</v>
      </c>
      <c r="B20" s="702"/>
      <c r="C20" s="75">
        <v>24</v>
      </c>
      <c r="D20" s="75">
        <v>21</v>
      </c>
      <c r="E20" s="821">
        <f t="shared" si="0"/>
        <v>-3</v>
      </c>
      <c r="F20" s="75">
        <v>66</v>
      </c>
      <c r="G20" s="75">
        <v>66</v>
      </c>
      <c r="H20" s="821">
        <f t="shared" si="1"/>
        <v>0</v>
      </c>
    </row>
    <row r="21" spans="1:10" ht="18" customHeight="1" x14ac:dyDescent="0.3">
      <c r="A21" s="822" t="s">
        <v>42</v>
      </c>
      <c r="B21" s="702"/>
      <c r="C21" s="75">
        <v>18</v>
      </c>
      <c r="D21" s="75">
        <v>17</v>
      </c>
      <c r="E21" s="821">
        <f t="shared" si="0"/>
        <v>-1</v>
      </c>
      <c r="F21" s="75">
        <v>68</v>
      </c>
      <c r="G21" s="75">
        <v>73</v>
      </c>
      <c r="H21" s="821">
        <f t="shared" si="1"/>
        <v>5</v>
      </c>
    </row>
    <row r="22" spans="1:10" ht="18" customHeight="1" x14ac:dyDescent="0.3">
      <c r="A22" s="822" t="s">
        <v>43</v>
      </c>
      <c r="B22" s="702"/>
      <c r="C22" s="75">
        <v>2</v>
      </c>
      <c r="D22" s="75">
        <v>2</v>
      </c>
      <c r="E22" s="821">
        <f t="shared" si="0"/>
        <v>0</v>
      </c>
      <c r="F22" s="75">
        <v>28</v>
      </c>
      <c r="G22" s="75">
        <v>28</v>
      </c>
      <c r="H22" s="821">
        <f t="shared" si="1"/>
        <v>0</v>
      </c>
    </row>
    <row r="23" spans="1:10" ht="18" customHeight="1" x14ac:dyDescent="0.3">
      <c r="A23" s="823" t="s">
        <v>45</v>
      </c>
      <c r="B23" s="824"/>
      <c r="C23" s="77">
        <v>1</v>
      </c>
      <c r="D23" s="77">
        <v>1</v>
      </c>
      <c r="E23" s="825">
        <f t="shared" si="0"/>
        <v>0</v>
      </c>
      <c r="F23" s="77">
        <v>24</v>
      </c>
      <c r="G23" s="77">
        <v>23</v>
      </c>
      <c r="H23" s="825">
        <f t="shared" si="1"/>
        <v>-1</v>
      </c>
    </row>
    <row r="24" spans="1:10" x14ac:dyDescent="0.25">
      <c r="A24" s="89"/>
    </row>
    <row r="25" spans="1:10" ht="14.3" x14ac:dyDescent="0.25">
      <c r="A25" s="115" t="s">
        <v>657</v>
      </c>
      <c r="B25" s="78" t="s">
        <v>629</v>
      </c>
    </row>
    <row r="26" spans="1:10" ht="14.3" x14ac:dyDescent="0.25">
      <c r="B26" s="78" t="s">
        <v>1007</v>
      </c>
    </row>
    <row r="28" spans="1:10" ht="24.8" customHeight="1" x14ac:dyDescent="0.25">
      <c r="A28" s="503" t="s">
        <v>20</v>
      </c>
      <c r="B28" s="504"/>
      <c r="C28" s="505"/>
      <c r="D28" s="506" t="s">
        <v>31</v>
      </c>
      <c r="E28" s="911" t="s">
        <v>630</v>
      </c>
      <c r="F28" s="973"/>
      <c r="G28" s="912"/>
      <c r="H28" s="974" t="s">
        <v>631</v>
      </c>
      <c r="I28" s="974"/>
      <c r="J28" s="975"/>
    </row>
    <row r="29" spans="1:10" ht="26.35" customHeight="1" x14ac:dyDescent="0.25">
      <c r="A29" s="507"/>
      <c r="B29" s="508"/>
      <c r="C29" s="471"/>
      <c r="D29" s="509"/>
      <c r="E29" s="506" t="s">
        <v>28</v>
      </c>
      <c r="F29" s="857" t="s">
        <v>310</v>
      </c>
      <c r="G29" s="857" t="s">
        <v>317</v>
      </c>
      <c r="H29" s="506" t="s">
        <v>28</v>
      </c>
      <c r="I29" s="857" t="s">
        <v>310</v>
      </c>
      <c r="J29" s="857" t="s">
        <v>317</v>
      </c>
    </row>
    <row r="30" spans="1:10" ht="26.35" customHeight="1" x14ac:dyDescent="0.25">
      <c r="A30" s="153" t="s">
        <v>31</v>
      </c>
      <c r="B30" s="154"/>
      <c r="C30" s="155"/>
      <c r="D30" s="156">
        <f>E30+H30</f>
        <v>4043</v>
      </c>
      <c r="E30" s="156">
        <f t="shared" ref="E30:E39" si="2">F30+G30</f>
        <v>3948</v>
      </c>
      <c r="F30" s="156">
        <f>F31+F34+F37</f>
        <v>130</v>
      </c>
      <c r="G30" s="156">
        <f>G31+G34+G37</f>
        <v>3818</v>
      </c>
      <c r="H30" s="156">
        <f>I30+J30</f>
        <v>95</v>
      </c>
      <c r="I30" s="156">
        <f>I31+I34+I37</f>
        <v>8</v>
      </c>
      <c r="J30" s="156">
        <f>J31+J34+J37</f>
        <v>87</v>
      </c>
    </row>
    <row r="31" spans="1:10" ht="23.95" customHeight="1" x14ac:dyDescent="0.25">
      <c r="A31" s="976" t="s">
        <v>24</v>
      </c>
      <c r="B31" s="510" t="s">
        <v>28</v>
      </c>
      <c r="C31" s="426"/>
      <c r="D31" s="512">
        <f>E31+H31</f>
        <v>1090</v>
      </c>
      <c r="E31" s="512">
        <f t="shared" si="2"/>
        <v>1038</v>
      </c>
      <c r="F31" s="512">
        <f>F32+F33</f>
        <v>48</v>
      </c>
      <c r="G31" s="512">
        <f>G32+G33</f>
        <v>990</v>
      </c>
      <c r="H31" s="512">
        <f>I31+J31</f>
        <v>52</v>
      </c>
      <c r="I31" s="512">
        <f>I32+I33</f>
        <v>6</v>
      </c>
      <c r="J31" s="512">
        <f>J32+J33</f>
        <v>46</v>
      </c>
    </row>
    <row r="32" spans="1:10" ht="26.35" customHeight="1" x14ac:dyDescent="0.25">
      <c r="A32" s="967"/>
      <c r="B32" s="969" t="s">
        <v>632</v>
      </c>
      <c r="C32" s="970"/>
      <c r="D32" s="157">
        <f t="shared" ref="D32:D39" si="3">E32+H32</f>
        <v>0</v>
      </c>
      <c r="E32" s="107">
        <f t="shared" si="2"/>
        <v>0</v>
      </c>
      <c r="F32" s="95">
        <v>0</v>
      </c>
      <c r="G32" s="95">
        <v>0</v>
      </c>
      <c r="H32" s="107">
        <f t="shared" ref="H32:H39" si="4">I32+J32</f>
        <v>0</v>
      </c>
      <c r="I32" s="95">
        <v>0</v>
      </c>
      <c r="J32" s="95">
        <v>0</v>
      </c>
    </row>
    <row r="33" spans="1:10" ht="25.5" customHeight="1" x14ac:dyDescent="0.25">
      <c r="A33" s="967"/>
      <c r="B33" s="971" t="s">
        <v>633</v>
      </c>
      <c r="C33" s="972"/>
      <c r="D33" s="157">
        <f t="shared" si="3"/>
        <v>1090</v>
      </c>
      <c r="E33" s="107">
        <f t="shared" si="2"/>
        <v>1038</v>
      </c>
      <c r="F33" s="95">
        <v>48</v>
      </c>
      <c r="G33" s="95">
        <v>990</v>
      </c>
      <c r="H33" s="107">
        <f t="shared" si="4"/>
        <v>52</v>
      </c>
      <c r="I33" s="95">
        <v>6</v>
      </c>
      <c r="J33" s="95">
        <v>46</v>
      </c>
    </row>
    <row r="34" spans="1:10" ht="23.3" customHeight="1" x14ac:dyDescent="0.25">
      <c r="A34" s="977" t="s">
        <v>25</v>
      </c>
      <c r="B34" s="510" t="s">
        <v>28</v>
      </c>
      <c r="C34" s="426"/>
      <c r="D34" s="512">
        <f t="shared" si="3"/>
        <v>2953</v>
      </c>
      <c r="E34" s="512">
        <f t="shared" si="2"/>
        <v>2910</v>
      </c>
      <c r="F34" s="512">
        <f>F35+F36</f>
        <v>82</v>
      </c>
      <c r="G34" s="512">
        <f>G35+G36</f>
        <v>2828</v>
      </c>
      <c r="H34" s="512">
        <f t="shared" si="4"/>
        <v>43</v>
      </c>
      <c r="I34" s="512">
        <f>I35+I36</f>
        <v>2</v>
      </c>
      <c r="J34" s="512">
        <f>J35+J36</f>
        <v>41</v>
      </c>
    </row>
    <row r="35" spans="1:10" ht="25.5" customHeight="1" x14ac:dyDescent="0.25">
      <c r="A35" s="978"/>
      <c r="B35" s="969" t="s">
        <v>632</v>
      </c>
      <c r="C35" s="970"/>
      <c r="D35" s="157">
        <f t="shared" si="3"/>
        <v>15</v>
      </c>
      <c r="E35" s="107">
        <f t="shared" si="2"/>
        <v>15</v>
      </c>
      <c r="F35" s="95">
        <v>0</v>
      </c>
      <c r="G35" s="95">
        <v>15</v>
      </c>
      <c r="H35" s="107">
        <f t="shared" si="4"/>
        <v>0</v>
      </c>
      <c r="I35" s="95">
        <v>0</v>
      </c>
      <c r="J35" s="95">
        <v>0</v>
      </c>
    </row>
    <row r="36" spans="1:10" ht="25.5" customHeight="1" x14ac:dyDescent="0.25">
      <c r="A36" s="979"/>
      <c r="B36" s="971" t="s">
        <v>633</v>
      </c>
      <c r="C36" s="972"/>
      <c r="D36" s="157">
        <f t="shared" si="3"/>
        <v>2938</v>
      </c>
      <c r="E36" s="107">
        <f t="shared" si="2"/>
        <v>2895</v>
      </c>
      <c r="F36" s="95">
        <v>82</v>
      </c>
      <c r="G36" s="95">
        <v>2813</v>
      </c>
      <c r="H36" s="107">
        <f t="shared" si="4"/>
        <v>43</v>
      </c>
      <c r="I36" s="95">
        <v>2</v>
      </c>
      <c r="J36" s="95">
        <v>41</v>
      </c>
    </row>
    <row r="37" spans="1:10" ht="23.3" customHeight="1" x14ac:dyDescent="0.25">
      <c r="A37" s="967" t="s">
        <v>26</v>
      </c>
      <c r="B37" s="511" t="s">
        <v>28</v>
      </c>
      <c r="C37" s="434"/>
      <c r="D37" s="512">
        <f t="shared" si="3"/>
        <v>0</v>
      </c>
      <c r="E37" s="512">
        <f t="shared" si="2"/>
        <v>0</v>
      </c>
      <c r="F37" s="512">
        <f>F38+F39</f>
        <v>0</v>
      </c>
      <c r="G37" s="512">
        <f>G38+G39</f>
        <v>0</v>
      </c>
      <c r="H37" s="512">
        <f t="shared" si="4"/>
        <v>0</v>
      </c>
      <c r="I37" s="512">
        <f>I38+I39</f>
        <v>0</v>
      </c>
      <c r="J37" s="512">
        <f>J38+J39</f>
        <v>0</v>
      </c>
    </row>
    <row r="38" spans="1:10" ht="25.5" customHeight="1" x14ac:dyDescent="0.25">
      <c r="A38" s="967"/>
      <c r="B38" s="969" t="s">
        <v>632</v>
      </c>
      <c r="C38" s="970"/>
      <c r="D38" s="157">
        <f t="shared" si="3"/>
        <v>0</v>
      </c>
      <c r="E38" s="107">
        <f t="shared" si="2"/>
        <v>0</v>
      </c>
      <c r="F38" s="95">
        <v>0</v>
      </c>
      <c r="G38" s="95">
        <v>0</v>
      </c>
      <c r="H38" s="107">
        <f t="shared" si="4"/>
        <v>0</v>
      </c>
      <c r="I38" s="95">
        <v>0</v>
      </c>
      <c r="J38" s="95">
        <v>0</v>
      </c>
    </row>
    <row r="39" spans="1:10" ht="25.5" customHeight="1" x14ac:dyDescent="0.25">
      <c r="A39" s="968"/>
      <c r="B39" s="971" t="s">
        <v>633</v>
      </c>
      <c r="C39" s="972"/>
      <c r="D39" s="158">
        <f t="shared" si="3"/>
        <v>0</v>
      </c>
      <c r="E39" s="95">
        <f t="shared" si="2"/>
        <v>0</v>
      </c>
      <c r="F39" s="77">
        <v>0</v>
      </c>
      <c r="G39" s="77">
        <v>0</v>
      </c>
      <c r="H39" s="95">
        <f t="shared" si="4"/>
        <v>0</v>
      </c>
      <c r="I39" s="77">
        <v>0</v>
      </c>
      <c r="J39" s="77">
        <v>0</v>
      </c>
    </row>
    <row r="40" spans="1:10" x14ac:dyDescent="0.25">
      <c r="A40" s="147" t="s">
        <v>634</v>
      </c>
    </row>
  </sheetData>
  <mergeCells count="11">
    <mergeCell ref="A37:A39"/>
    <mergeCell ref="B38:C38"/>
    <mergeCell ref="B39:C39"/>
    <mergeCell ref="E28:G28"/>
    <mergeCell ref="H28:J28"/>
    <mergeCell ref="A31:A33"/>
    <mergeCell ref="B32:C32"/>
    <mergeCell ref="B33:C33"/>
    <mergeCell ref="A34:A36"/>
    <mergeCell ref="B35:C35"/>
    <mergeCell ref="B36:C36"/>
  </mergeCells>
  <phoneticPr fontId="2" type="noConversion"/>
  <printOptions horizontalCentered="1"/>
  <pageMargins left="0.51181102362204722" right="0.27559055118110237" top="0.70866141732283472" bottom="0.98425196850393704" header="0.39370078740157483" footer="0.51181102362204722"/>
  <pageSetup paperSize="9" scale="83" orientation="portrait" r:id="rId1"/>
  <headerFooter alignWithMargins="0">
    <oddHeader>&amp;C23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60"/>
  <sheetViews>
    <sheetView zoomScaleNormal="100" workbookViewId="0">
      <selection activeCell="K52" sqref="K52"/>
    </sheetView>
  </sheetViews>
  <sheetFormatPr defaultColWidth="9.125" defaultRowHeight="13.6" x14ac:dyDescent="0.25"/>
  <cols>
    <col min="1" max="1" width="10.75" style="56" customWidth="1"/>
    <col min="2" max="2" width="11" style="56" customWidth="1"/>
    <col min="3" max="3" width="9.75" style="56" customWidth="1"/>
    <col min="4" max="4" width="9.125" style="56"/>
    <col min="5" max="5" width="11.375" style="56" customWidth="1"/>
    <col min="6" max="6" width="11.75" style="56" customWidth="1"/>
    <col min="7" max="7" width="10.625" style="56" customWidth="1"/>
    <col min="8" max="8" width="10.25" style="56" customWidth="1"/>
    <col min="9" max="9" width="9.375" style="56" customWidth="1"/>
    <col min="10" max="10" width="9.625" style="56" customWidth="1"/>
    <col min="11" max="16384" width="9.125" style="56"/>
  </cols>
  <sheetData>
    <row r="1" spans="1:9" ht="15.65" x14ac:dyDescent="0.25">
      <c r="A1" s="81" t="s">
        <v>842</v>
      </c>
    </row>
    <row r="2" spans="1:9" ht="15.8" customHeight="1" x14ac:dyDescent="0.25"/>
    <row r="3" spans="1:9" x14ac:dyDescent="0.25">
      <c r="A3" s="438" t="s">
        <v>210</v>
      </c>
      <c r="B3" s="425"/>
      <c r="C3" s="425"/>
      <c r="D3" s="425"/>
      <c r="E3" s="425"/>
      <c r="F3" s="425"/>
      <c r="G3" s="449" t="s">
        <v>734</v>
      </c>
      <c r="H3" s="430"/>
      <c r="I3" s="855" t="s">
        <v>211</v>
      </c>
    </row>
    <row r="4" spans="1:9" x14ac:dyDescent="0.25">
      <c r="A4" s="435"/>
      <c r="B4" s="427"/>
      <c r="C4" s="427"/>
      <c r="D4" s="427"/>
      <c r="E4" s="427"/>
      <c r="F4" s="427"/>
      <c r="G4" s="628">
        <v>44742</v>
      </c>
      <c r="H4" s="628">
        <v>44773</v>
      </c>
      <c r="I4" s="467"/>
    </row>
    <row r="5" spans="1:9" x14ac:dyDescent="0.25">
      <c r="A5" s="432" t="s">
        <v>22</v>
      </c>
      <c r="B5" s="433"/>
      <c r="C5" s="433"/>
      <c r="D5" s="433"/>
      <c r="E5" s="433"/>
      <c r="F5" s="433"/>
      <c r="G5" s="635">
        <v>17387</v>
      </c>
      <c r="H5" s="826">
        <f>SUM(H7:H16)</f>
        <v>17381</v>
      </c>
      <c r="I5" s="827">
        <f t="shared" ref="I5:I14" si="0">+H5-G5</f>
        <v>-6</v>
      </c>
    </row>
    <row r="6" spans="1:9" x14ac:dyDescent="0.25">
      <c r="A6" s="435"/>
      <c r="B6" s="427" t="s">
        <v>774</v>
      </c>
      <c r="C6" s="427"/>
      <c r="D6" s="427"/>
      <c r="E6" s="427"/>
      <c r="F6" s="427"/>
      <c r="G6" s="445">
        <v>7</v>
      </c>
      <c r="H6" s="445">
        <v>11</v>
      </c>
      <c r="I6" s="446">
        <f t="shared" si="0"/>
        <v>4</v>
      </c>
    </row>
    <row r="7" spans="1:9" x14ac:dyDescent="0.25">
      <c r="A7" s="442" t="s">
        <v>947</v>
      </c>
      <c r="B7" s="433"/>
      <c r="C7" s="433"/>
      <c r="D7" s="433"/>
      <c r="E7" s="433"/>
      <c r="F7" s="433"/>
      <c r="G7" s="74">
        <v>765</v>
      </c>
      <c r="H7" s="74">
        <v>803</v>
      </c>
      <c r="I7" s="75">
        <f t="shared" si="0"/>
        <v>38</v>
      </c>
    </row>
    <row r="8" spans="1:9" x14ac:dyDescent="0.25">
      <c r="A8" s="442" t="s">
        <v>358</v>
      </c>
      <c r="B8" s="433"/>
      <c r="C8" s="433"/>
      <c r="D8" s="433"/>
      <c r="E8" s="433"/>
      <c r="F8" s="433"/>
      <c r="G8" s="74">
        <v>0</v>
      </c>
      <c r="H8" s="74">
        <v>0</v>
      </c>
      <c r="I8" s="75">
        <f t="shared" si="0"/>
        <v>0</v>
      </c>
    </row>
    <row r="9" spans="1:9" x14ac:dyDescent="0.25">
      <c r="A9" s="442" t="s">
        <v>948</v>
      </c>
      <c r="B9" s="433"/>
      <c r="C9" s="433"/>
      <c r="D9" s="433"/>
      <c r="E9" s="433"/>
      <c r="F9" s="433"/>
      <c r="G9" s="74">
        <v>480</v>
      </c>
      <c r="H9" s="74">
        <v>493</v>
      </c>
      <c r="I9" s="75">
        <f t="shared" si="0"/>
        <v>13</v>
      </c>
    </row>
    <row r="10" spans="1:9" x14ac:dyDescent="0.25">
      <c r="A10" s="442" t="s">
        <v>212</v>
      </c>
      <c r="B10" s="433"/>
      <c r="C10" s="433"/>
      <c r="D10" s="433"/>
      <c r="E10" s="433"/>
      <c r="F10" s="433"/>
      <c r="G10" s="74">
        <v>0</v>
      </c>
      <c r="H10" s="74">
        <v>0</v>
      </c>
      <c r="I10" s="75">
        <f t="shared" si="0"/>
        <v>0</v>
      </c>
    </row>
    <row r="11" spans="1:9" x14ac:dyDescent="0.25">
      <c r="A11" s="442" t="s">
        <v>478</v>
      </c>
      <c r="B11" s="433"/>
      <c r="C11" s="433"/>
      <c r="D11" s="433"/>
      <c r="E11" s="433"/>
      <c r="F11" s="433"/>
      <c r="G11" s="74">
        <v>8836</v>
      </c>
      <c r="H11" s="74">
        <v>8809</v>
      </c>
      <c r="I11" s="75">
        <f t="shared" si="0"/>
        <v>-27</v>
      </c>
    </row>
    <row r="12" spans="1:9" x14ac:dyDescent="0.25">
      <c r="A12" s="442" t="s">
        <v>487</v>
      </c>
      <c r="B12" s="433"/>
      <c r="C12" s="433"/>
      <c r="D12" s="433"/>
      <c r="E12" s="433"/>
      <c r="F12" s="433"/>
      <c r="G12" s="828">
        <v>13</v>
      </c>
      <c r="H12" s="828">
        <v>23</v>
      </c>
      <c r="I12" s="828">
        <f t="shared" si="0"/>
        <v>10</v>
      </c>
    </row>
    <row r="13" spans="1:9" x14ac:dyDescent="0.25">
      <c r="A13" s="442" t="s">
        <v>488</v>
      </c>
      <c r="B13" s="433"/>
      <c r="C13" s="433"/>
      <c r="D13" s="433"/>
      <c r="E13" s="433"/>
      <c r="F13" s="433"/>
      <c r="G13" s="828">
        <v>309</v>
      </c>
      <c r="H13" s="828">
        <v>286</v>
      </c>
      <c r="I13" s="828">
        <f t="shared" si="0"/>
        <v>-23</v>
      </c>
    </row>
    <row r="14" spans="1:9" x14ac:dyDescent="0.25">
      <c r="A14" s="442" t="s">
        <v>489</v>
      </c>
      <c r="B14" s="433"/>
      <c r="C14" s="433"/>
      <c r="D14" s="433"/>
      <c r="E14" s="433"/>
      <c r="F14" s="433"/>
      <c r="G14" s="828">
        <v>0</v>
      </c>
      <c r="H14" s="828">
        <v>0</v>
      </c>
      <c r="I14" s="828">
        <f t="shared" si="0"/>
        <v>0</v>
      </c>
    </row>
    <row r="15" spans="1:9" x14ac:dyDescent="0.25">
      <c r="A15" s="442" t="s">
        <v>490</v>
      </c>
      <c r="B15" s="829"/>
      <c r="C15" s="829"/>
      <c r="D15" s="829"/>
      <c r="E15" s="829"/>
      <c r="F15" s="830"/>
      <c r="G15" s="74"/>
      <c r="H15" s="74"/>
      <c r="I15" s="75"/>
    </row>
    <row r="16" spans="1:9" ht="14.3" thickBot="1" x14ac:dyDescent="0.3">
      <c r="A16" s="831" t="s">
        <v>491</v>
      </c>
      <c r="B16" s="832"/>
      <c r="C16" s="832"/>
      <c r="D16" s="832"/>
      <c r="E16" s="832"/>
      <c r="F16" s="832"/>
      <c r="G16" s="833">
        <v>6984</v>
      </c>
      <c r="H16" s="833">
        <v>6967</v>
      </c>
      <c r="I16" s="834">
        <f>+H16-G16</f>
        <v>-17</v>
      </c>
    </row>
    <row r="17" spans="1:9" ht="14.3" thickTop="1" x14ac:dyDescent="0.25">
      <c r="A17" s="835" t="s">
        <v>490</v>
      </c>
      <c r="B17" s="433"/>
      <c r="C17" s="433"/>
      <c r="D17" s="433"/>
      <c r="E17" s="433"/>
      <c r="F17" s="433"/>
      <c r="G17" s="74"/>
      <c r="H17" s="74"/>
      <c r="I17" s="75"/>
    </row>
    <row r="18" spans="1:9" x14ac:dyDescent="0.25">
      <c r="A18" s="836" t="s">
        <v>757</v>
      </c>
      <c r="B18" s="427"/>
      <c r="C18" s="427"/>
      <c r="D18" s="427"/>
      <c r="E18" s="427"/>
      <c r="F18" s="427"/>
      <c r="G18" s="76">
        <v>4190</v>
      </c>
      <c r="H18" s="76">
        <v>4152</v>
      </c>
      <c r="I18" s="77">
        <f>+H18-G18</f>
        <v>-38</v>
      </c>
    </row>
    <row r="19" spans="1:9" x14ac:dyDescent="0.25">
      <c r="A19" s="159"/>
    </row>
    <row r="20" spans="1:9" x14ac:dyDescent="0.25">
      <c r="A20" s="160"/>
      <c r="B20" s="89"/>
      <c r="C20" s="89"/>
      <c r="D20" s="89"/>
      <c r="E20" s="89"/>
      <c r="F20" s="89"/>
      <c r="G20" s="69"/>
      <c r="H20" s="69"/>
      <c r="I20" s="69"/>
    </row>
    <row r="21" spans="1:9" ht="15.65" x14ac:dyDescent="0.25">
      <c r="A21" s="81" t="s">
        <v>843</v>
      </c>
    </row>
    <row r="23" spans="1:9" x14ac:dyDescent="0.25">
      <c r="A23" s="438" t="s">
        <v>20</v>
      </c>
      <c r="B23" s="425"/>
      <c r="C23" s="425"/>
      <c r="D23" s="425"/>
      <c r="E23" s="425"/>
      <c r="F23" s="425"/>
      <c r="G23" s="449" t="s">
        <v>734</v>
      </c>
      <c r="H23" s="430"/>
      <c r="I23" s="855" t="s">
        <v>211</v>
      </c>
    </row>
    <row r="24" spans="1:9" x14ac:dyDescent="0.25">
      <c r="A24" s="435"/>
      <c r="B24" s="427"/>
      <c r="C24" s="427"/>
      <c r="D24" s="427"/>
      <c r="E24" s="427"/>
      <c r="F24" s="427"/>
      <c r="G24" s="628">
        <v>44742</v>
      </c>
      <c r="H24" s="628">
        <v>44773</v>
      </c>
      <c r="I24" s="467"/>
    </row>
    <row r="25" spans="1:9" x14ac:dyDescent="0.25">
      <c r="A25" s="435" t="s">
        <v>213</v>
      </c>
      <c r="B25" s="427"/>
      <c r="C25" s="427"/>
      <c r="D25" s="427"/>
      <c r="E25" s="427"/>
      <c r="F25" s="427"/>
      <c r="G25" s="445">
        <v>47155</v>
      </c>
      <c r="H25" s="837">
        <f>SUM(H26:H40)</f>
        <v>46808</v>
      </c>
      <c r="I25" s="446">
        <f>+H25-G25</f>
        <v>-347</v>
      </c>
    </row>
    <row r="26" spans="1:9" x14ac:dyDescent="0.25">
      <c r="A26" s="432"/>
      <c r="B26" s="433"/>
      <c r="C26" s="697" t="s">
        <v>308</v>
      </c>
      <c r="D26" s="433"/>
      <c r="E26" s="433"/>
      <c r="F26" s="433"/>
      <c r="G26" s="646">
        <v>244</v>
      </c>
      <c r="H26" s="646">
        <v>267</v>
      </c>
      <c r="I26" s="821">
        <f>+H26-G26</f>
        <v>23</v>
      </c>
    </row>
    <row r="27" spans="1:9" x14ac:dyDescent="0.25">
      <c r="A27" s="432" t="s">
        <v>214</v>
      </c>
      <c r="B27" s="433"/>
      <c r="C27" s="697" t="s">
        <v>667</v>
      </c>
      <c r="D27" s="433"/>
      <c r="E27" s="433"/>
      <c r="F27" s="433"/>
      <c r="G27" s="646">
        <v>149</v>
      </c>
      <c r="H27" s="646">
        <v>135</v>
      </c>
      <c r="I27" s="821">
        <f>+H27-G27</f>
        <v>-14</v>
      </c>
    </row>
    <row r="28" spans="1:9" x14ac:dyDescent="0.25">
      <c r="A28" s="432" t="s">
        <v>342</v>
      </c>
      <c r="B28" s="433"/>
      <c r="C28" s="697" t="s">
        <v>309</v>
      </c>
      <c r="D28" s="433"/>
      <c r="E28" s="433"/>
      <c r="F28" s="433"/>
      <c r="G28" s="838"/>
      <c r="H28" s="838"/>
      <c r="I28" s="838"/>
    </row>
    <row r="29" spans="1:9" x14ac:dyDescent="0.25">
      <c r="A29" s="432"/>
      <c r="B29" s="433"/>
      <c r="C29" s="980" t="s">
        <v>493</v>
      </c>
      <c r="D29" s="981"/>
      <c r="E29" s="981"/>
      <c r="F29" s="982"/>
      <c r="G29" s="838"/>
      <c r="H29" s="838"/>
      <c r="I29" s="838"/>
    </row>
    <row r="30" spans="1:9" x14ac:dyDescent="0.25">
      <c r="A30" s="432"/>
      <c r="B30" s="433"/>
      <c r="C30" s="983" t="s">
        <v>494</v>
      </c>
      <c r="D30" s="984"/>
      <c r="E30" s="984"/>
      <c r="F30" s="985"/>
      <c r="G30" s="838">
        <v>13165</v>
      </c>
      <c r="H30" s="838">
        <v>13384</v>
      </c>
      <c r="I30" s="821">
        <f>+H30-G30</f>
        <v>219</v>
      </c>
    </row>
    <row r="31" spans="1:9" x14ac:dyDescent="0.25">
      <c r="A31" s="432"/>
      <c r="B31" s="433"/>
      <c r="C31" s="983" t="s">
        <v>492</v>
      </c>
      <c r="D31" s="984"/>
      <c r="E31" s="984"/>
      <c r="F31" s="985"/>
      <c r="G31" s="838">
        <v>5754</v>
      </c>
      <c r="H31" s="838">
        <v>5729</v>
      </c>
      <c r="I31" s="821">
        <f t="shared" ref="I31:I41" si="1">+H31-G31</f>
        <v>-25</v>
      </c>
    </row>
    <row r="32" spans="1:9" ht="12.75" customHeight="1" x14ac:dyDescent="0.25">
      <c r="A32" s="432"/>
      <c r="B32" s="433"/>
      <c r="C32" s="986" t="s">
        <v>775</v>
      </c>
      <c r="D32" s="987"/>
      <c r="E32" s="987"/>
      <c r="F32" s="988"/>
      <c r="G32" s="839"/>
      <c r="H32" s="839"/>
      <c r="I32" s="821"/>
    </row>
    <row r="33" spans="1:9" ht="12.75" customHeight="1" x14ac:dyDescent="0.25">
      <c r="A33" s="432"/>
      <c r="B33" s="433"/>
      <c r="C33" s="989" t="s">
        <v>735</v>
      </c>
      <c r="D33" s="990"/>
      <c r="E33" s="990"/>
      <c r="F33" s="991"/>
      <c r="G33" s="839">
        <v>105</v>
      </c>
      <c r="H33" s="839">
        <v>77</v>
      </c>
      <c r="I33" s="821">
        <f t="shared" si="1"/>
        <v>-28</v>
      </c>
    </row>
    <row r="34" spans="1:9" ht="12.75" customHeight="1" x14ac:dyDescent="0.25">
      <c r="A34" s="432"/>
      <c r="B34" s="433"/>
      <c r="C34" s="986" t="s">
        <v>736</v>
      </c>
      <c r="D34" s="987"/>
      <c r="E34" s="987"/>
      <c r="F34" s="988"/>
      <c r="G34" s="839"/>
      <c r="H34" s="839"/>
      <c r="I34" s="821"/>
    </row>
    <row r="35" spans="1:9" ht="12.75" customHeight="1" x14ac:dyDescent="0.25">
      <c r="A35" s="435"/>
      <c r="B35" s="427"/>
      <c r="C35" s="992" t="s">
        <v>737</v>
      </c>
      <c r="D35" s="993"/>
      <c r="E35" s="993"/>
      <c r="F35" s="994"/>
      <c r="G35" s="840">
        <v>65</v>
      </c>
      <c r="H35" s="840">
        <v>63</v>
      </c>
      <c r="I35" s="825">
        <f t="shared" si="1"/>
        <v>-2</v>
      </c>
    </row>
    <row r="36" spans="1:9" x14ac:dyDescent="0.25">
      <c r="A36" s="432"/>
      <c r="B36" s="433"/>
      <c r="C36" s="442" t="s">
        <v>215</v>
      </c>
      <c r="D36" s="433"/>
      <c r="E36" s="433"/>
      <c r="F36" s="433"/>
      <c r="G36" s="74">
        <v>43</v>
      </c>
      <c r="H36" s="74">
        <v>49</v>
      </c>
      <c r="I36" s="75">
        <f t="shared" si="1"/>
        <v>6</v>
      </c>
    </row>
    <row r="37" spans="1:9" x14ac:dyDescent="0.25">
      <c r="A37" s="432" t="s">
        <v>216</v>
      </c>
      <c r="B37" s="433"/>
      <c r="C37" s="442" t="s">
        <v>217</v>
      </c>
      <c r="D37" s="433"/>
      <c r="E37" s="433"/>
      <c r="F37" s="433"/>
      <c r="G37" s="74">
        <v>995</v>
      </c>
      <c r="H37" s="74">
        <v>972</v>
      </c>
      <c r="I37" s="75">
        <f t="shared" si="1"/>
        <v>-23</v>
      </c>
    </row>
    <row r="38" spans="1:9" x14ac:dyDescent="0.25">
      <c r="A38" s="432" t="s">
        <v>218</v>
      </c>
      <c r="B38" s="433"/>
      <c r="C38" s="442" t="s">
        <v>219</v>
      </c>
      <c r="D38" s="433"/>
      <c r="E38" s="433"/>
      <c r="F38" s="433"/>
      <c r="G38" s="74">
        <v>3873</v>
      </c>
      <c r="H38" s="74">
        <v>3754</v>
      </c>
      <c r="I38" s="75">
        <f t="shared" si="1"/>
        <v>-119</v>
      </c>
    </row>
    <row r="39" spans="1:9" x14ac:dyDescent="0.25">
      <c r="A39" s="432"/>
      <c r="B39" s="433"/>
      <c r="C39" s="442" t="s">
        <v>220</v>
      </c>
      <c r="D39" s="433"/>
      <c r="E39" s="433"/>
      <c r="F39" s="433"/>
      <c r="G39" s="74">
        <v>3930</v>
      </c>
      <c r="H39" s="74">
        <v>3471</v>
      </c>
      <c r="I39" s="75">
        <f t="shared" si="1"/>
        <v>-459</v>
      </c>
    </row>
    <row r="40" spans="1:9" x14ac:dyDescent="0.25">
      <c r="A40" s="435"/>
      <c r="B40" s="427"/>
      <c r="C40" s="647" t="s">
        <v>221</v>
      </c>
      <c r="D40" s="427"/>
      <c r="E40" s="427"/>
      <c r="F40" s="427"/>
      <c r="G40" s="76">
        <v>18832</v>
      </c>
      <c r="H40" s="76">
        <v>18907</v>
      </c>
      <c r="I40" s="77">
        <f t="shared" si="1"/>
        <v>75</v>
      </c>
    </row>
    <row r="41" spans="1:9" ht="19.55" customHeight="1" x14ac:dyDescent="0.25">
      <c r="A41" s="649" t="s">
        <v>738</v>
      </c>
      <c r="B41" s="470"/>
      <c r="C41" s="470"/>
      <c r="D41" s="470"/>
      <c r="E41" s="470"/>
      <c r="F41" s="470"/>
      <c r="G41" s="690">
        <v>40792</v>
      </c>
      <c r="H41" s="690">
        <v>40496</v>
      </c>
      <c r="I41" s="825">
        <f t="shared" si="1"/>
        <v>-296</v>
      </c>
    </row>
    <row r="42" spans="1:9" x14ac:dyDescent="0.25">
      <c r="A42" s="89"/>
      <c r="B42" s="89"/>
      <c r="C42" s="161"/>
      <c r="D42" s="89"/>
      <c r="E42" s="89"/>
      <c r="F42" s="89"/>
      <c r="G42" s="69"/>
      <c r="H42" s="69"/>
      <c r="I42" s="69"/>
    </row>
    <row r="43" spans="1:9" x14ac:dyDescent="0.25">
      <c r="A43" s="81" t="s">
        <v>384</v>
      </c>
    </row>
    <row r="44" spans="1:9" x14ac:dyDescent="0.25">
      <c r="A44" s="82" t="s">
        <v>385</v>
      </c>
    </row>
    <row r="45" spans="1:9" x14ac:dyDescent="0.25">
      <c r="A45" s="56" t="s">
        <v>715</v>
      </c>
    </row>
    <row r="46" spans="1:9" x14ac:dyDescent="0.25">
      <c r="A46" s="56" t="s">
        <v>714</v>
      </c>
    </row>
    <row r="47" spans="1:9" x14ac:dyDescent="0.25">
      <c r="A47" s="56" t="s">
        <v>222</v>
      </c>
    </row>
    <row r="48" spans="1:9" x14ac:dyDescent="0.25">
      <c r="A48" s="81" t="s">
        <v>382</v>
      </c>
    </row>
    <row r="49" spans="1:8" x14ac:dyDescent="0.25">
      <c r="A49" s="82" t="s">
        <v>739</v>
      </c>
    </row>
    <row r="50" spans="1:8" x14ac:dyDescent="0.25">
      <c r="A50" s="82" t="s">
        <v>740</v>
      </c>
    </row>
    <row r="51" spans="1:8" x14ac:dyDescent="0.25">
      <c r="A51" s="81"/>
    </row>
    <row r="52" spans="1:8" x14ac:dyDescent="0.25">
      <c r="A52" s="162" t="s">
        <v>658</v>
      </c>
      <c r="B52" s="103" t="s">
        <v>1008</v>
      </c>
    </row>
    <row r="54" spans="1:8" x14ac:dyDescent="0.25">
      <c r="A54" s="438" t="s">
        <v>223</v>
      </c>
      <c r="B54" s="425"/>
      <c r="C54" s="425"/>
      <c r="D54" s="883" t="s">
        <v>224</v>
      </c>
      <c r="E54" s="884"/>
      <c r="F54" s="443" t="s">
        <v>49</v>
      </c>
      <c r="G54" s="443" t="s">
        <v>225</v>
      </c>
      <c r="H54" s="848" t="s">
        <v>226</v>
      </c>
    </row>
    <row r="55" spans="1:8" x14ac:dyDescent="0.25">
      <c r="A55" s="432"/>
      <c r="B55" s="433"/>
      <c r="C55" s="433"/>
      <c r="D55" s="454" t="s">
        <v>31</v>
      </c>
      <c r="E55" s="476" t="s">
        <v>227</v>
      </c>
      <c r="F55" s="454" t="s">
        <v>228</v>
      </c>
      <c r="G55" s="454" t="s">
        <v>228</v>
      </c>
      <c r="H55" s="849" t="s">
        <v>229</v>
      </c>
    </row>
    <row r="56" spans="1:8" x14ac:dyDescent="0.25">
      <c r="A56" s="432"/>
      <c r="B56" s="433"/>
      <c r="C56" s="433"/>
      <c r="D56" s="454"/>
      <c r="E56" s="454" t="s">
        <v>230</v>
      </c>
      <c r="F56" s="454"/>
      <c r="G56" s="454" t="s">
        <v>231</v>
      </c>
      <c r="H56" s="849" t="s">
        <v>232</v>
      </c>
    </row>
    <row r="57" spans="1:8" x14ac:dyDescent="0.25">
      <c r="A57" s="435"/>
      <c r="B57" s="427"/>
      <c r="C57" s="427"/>
      <c r="D57" s="587"/>
      <c r="E57" s="587" t="s">
        <v>233</v>
      </c>
      <c r="F57" s="587"/>
      <c r="G57" s="587"/>
      <c r="H57" s="444" t="s">
        <v>231</v>
      </c>
    </row>
    <row r="58" spans="1:8" ht="25" customHeight="1" x14ac:dyDescent="0.25">
      <c r="A58" s="429" t="s">
        <v>234</v>
      </c>
      <c r="B58" s="430"/>
      <c r="C58" s="430"/>
      <c r="D58" s="163">
        <v>11430</v>
      </c>
      <c r="E58" s="163">
        <v>6534</v>
      </c>
      <c r="F58" s="163">
        <v>6588</v>
      </c>
      <c r="G58" s="164">
        <v>1614489.46</v>
      </c>
      <c r="H58" s="165">
        <f>G58*1/F58</f>
        <v>245.0651882210079</v>
      </c>
    </row>
    <row r="60" spans="1:8" ht="15.65" x14ac:dyDescent="0.25">
      <c r="A60" s="119" t="s">
        <v>844</v>
      </c>
    </row>
  </sheetData>
  <mergeCells count="8">
    <mergeCell ref="C29:F29"/>
    <mergeCell ref="C31:F31"/>
    <mergeCell ref="C30:F30"/>
    <mergeCell ref="D54:E54"/>
    <mergeCell ref="C32:F32"/>
    <mergeCell ref="C33:F33"/>
    <mergeCell ref="C34:F34"/>
    <mergeCell ref="C35:F35"/>
  </mergeCells>
  <phoneticPr fontId="2" type="noConversion"/>
  <printOptions horizontalCentered="1"/>
  <pageMargins left="0.51181102362204722" right="0.23622047244094491" top="0.31496062992125984" bottom="0.23622047244094491" header="0.19685039370078741" footer="0.15748031496062992"/>
  <pageSetup paperSize="9" scale="96" orientation="portrait" r:id="rId1"/>
  <headerFooter alignWithMargins="0">
    <oddHeader>&amp;C24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9"/>
  <sheetViews>
    <sheetView zoomScaleNormal="100" workbookViewId="0">
      <selection activeCell="L14" sqref="L14"/>
    </sheetView>
  </sheetViews>
  <sheetFormatPr defaultColWidth="9.125" defaultRowHeight="13.6" x14ac:dyDescent="0.25"/>
  <cols>
    <col min="1" max="2" width="9.125" style="56"/>
    <col min="3" max="3" width="10.75" style="56" customWidth="1"/>
    <col min="4" max="7" width="11.75" style="56" customWidth="1"/>
    <col min="8" max="8" width="10.75" style="56" customWidth="1"/>
    <col min="9" max="9" width="9.75" style="56" customWidth="1"/>
    <col min="10" max="16384" width="9.125" style="56"/>
  </cols>
  <sheetData>
    <row r="1" spans="1:9" ht="14.3" x14ac:dyDescent="0.25">
      <c r="A1" s="64" t="s">
        <v>546</v>
      </c>
      <c r="B1" s="64" t="s">
        <v>235</v>
      </c>
      <c r="C1" s="78"/>
      <c r="D1" s="78"/>
      <c r="E1" s="78"/>
      <c r="F1" s="78"/>
      <c r="G1" s="78"/>
      <c r="H1" s="78"/>
      <c r="I1" s="78"/>
    </row>
    <row r="2" spans="1:9" ht="16.3" x14ac:dyDescent="0.25">
      <c r="A2" s="78"/>
      <c r="B2" s="166" t="s">
        <v>1009</v>
      </c>
      <c r="C2" s="78"/>
      <c r="D2" s="78"/>
      <c r="E2" s="78"/>
      <c r="F2" s="78"/>
      <c r="G2" s="78"/>
      <c r="H2" s="78"/>
      <c r="I2" s="78"/>
    </row>
    <row r="3" spans="1:9" ht="17.350000000000001" customHeight="1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8" customHeight="1" x14ac:dyDescent="0.25">
      <c r="A4" s="441" t="s">
        <v>27</v>
      </c>
      <c r="B4" s="425"/>
      <c r="C4" s="443" t="s">
        <v>25</v>
      </c>
      <c r="D4" s="449" t="s">
        <v>400</v>
      </c>
      <c r="E4" s="513"/>
      <c r="F4" s="430"/>
      <c r="G4" s="430"/>
      <c r="H4" s="439" t="s">
        <v>236</v>
      </c>
      <c r="I4" s="855" t="s">
        <v>237</v>
      </c>
    </row>
    <row r="5" spans="1:9" ht="15.8" customHeight="1" x14ac:dyDescent="0.25">
      <c r="A5" s="432"/>
      <c r="B5" s="433"/>
      <c r="C5" s="454" t="s">
        <v>238</v>
      </c>
      <c r="D5" s="850" t="s">
        <v>401</v>
      </c>
      <c r="E5" s="851"/>
      <c r="F5" s="514" t="s">
        <v>402</v>
      </c>
      <c r="G5" s="427"/>
      <c r="H5" s="454" t="s">
        <v>239</v>
      </c>
      <c r="I5" s="856" t="s">
        <v>240</v>
      </c>
    </row>
    <row r="6" spans="1:9" x14ac:dyDescent="0.25">
      <c r="A6" s="432"/>
      <c r="B6" s="433"/>
      <c r="C6" s="454" t="s">
        <v>241</v>
      </c>
      <c r="D6" s="454" t="s">
        <v>403</v>
      </c>
      <c r="E6" s="454" t="s">
        <v>404</v>
      </c>
      <c r="F6" s="454" t="s">
        <v>241</v>
      </c>
      <c r="G6" s="454" t="s">
        <v>227</v>
      </c>
      <c r="H6" s="454" t="s">
        <v>242</v>
      </c>
      <c r="I6" s="856"/>
    </row>
    <row r="7" spans="1:9" x14ac:dyDescent="0.25">
      <c r="A7" s="435"/>
      <c r="B7" s="427"/>
      <c r="C7" s="435"/>
      <c r="D7" s="587"/>
      <c r="E7" s="587"/>
      <c r="F7" s="587"/>
      <c r="G7" s="587" t="s">
        <v>243</v>
      </c>
      <c r="H7" s="587" t="s">
        <v>405</v>
      </c>
      <c r="I7" s="515" t="s">
        <v>406</v>
      </c>
    </row>
    <row r="8" spans="1:9" ht="13.6" customHeight="1" x14ac:dyDescent="0.25">
      <c r="A8" s="435">
        <v>1</v>
      </c>
      <c r="B8" s="427"/>
      <c r="C8" s="587">
        <v>2</v>
      </c>
      <c r="D8" s="587">
        <v>3</v>
      </c>
      <c r="E8" s="587">
        <v>4</v>
      </c>
      <c r="F8" s="587">
        <v>5</v>
      </c>
      <c r="G8" s="587">
        <v>6</v>
      </c>
      <c r="H8" s="587">
        <v>7</v>
      </c>
      <c r="I8" s="516">
        <v>8</v>
      </c>
    </row>
    <row r="9" spans="1:9" ht="17.350000000000001" customHeight="1" x14ac:dyDescent="0.25">
      <c r="A9" s="435" t="s">
        <v>31</v>
      </c>
      <c r="B9" s="427"/>
      <c r="C9" s="435">
        <v>64178</v>
      </c>
      <c r="D9" s="435">
        <v>17370</v>
      </c>
      <c r="E9" s="435">
        <v>19655</v>
      </c>
      <c r="F9" s="435">
        <v>27153</v>
      </c>
      <c r="G9" s="435">
        <v>3471</v>
      </c>
      <c r="H9" s="517">
        <v>0.57691109102807814</v>
      </c>
      <c r="I9" s="518">
        <v>5.4083954002929355E-2</v>
      </c>
    </row>
    <row r="10" spans="1:9" ht="13.6" customHeight="1" x14ac:dyDescent="0.25">
      <c r="A10" s="432" t="s">
        <v>33</v>
      </c>
      <c r="B10" s="433"/>
      <c r="C10" s="70">
        <v>6893</v>
      </c>
      <c r="D10" s="74">
        <v>1991</v>
      </c>
      <c r="E10" s="74">
        <v>2330</v>
      </c>
      <c r="F10" s="74">
        <v>2572</v>
      </c>
      <c r="G10" s="74">
        <v>220</v>
      </c>
      <c r="H10" s="167">
        <v>0.6268678369360221</v>
      </c>
      <c r="I10" s="168">
        <v>3.1916436965036994E-2</v>
      </c>
    </row>
    <row r="11" spans="1:9" ht="13.6" customHeight="1" x14ac:dyDescent="0.25">
      <c r="A11" s="432" t="s">
        <v>35</v>
      </c>
      <c r="B11" s="433"/>
      <c r="C11" s="70">
        <v>6652</v>
      </c>
      <c r="D11" s="74">
        <v>1642</v>
      </c>
      <c r="E11" s="74">
        <v>2015</v>
      </c>
      <c r="F11" s="74">
        <v>2995</v>
      </c>
      <c r="G11" s="74">
        <v>284</v>
      </c>
      <c r="H11" s="167">
        <v>0.54975947083583887</v>
      </c>
      <c r="I11" s="168">
        <v>4.2693926638604933E-2</v>
      </c>
    </row>
    <row r="12" spans="1:9" ht="13.6" customHeight="1" x14ac:dyDescent="0.25">
      <c r="A12" s="432" t="s">
        <v>36</v>
      </c>
      <c r="B12" s="433"/>
      <c r="C12" s="70">
        <v>6751</v>
      </c>
      <c r="D12" s="74">
        <v>1758</v>
      </c>
      <c r="E12" s="74">
        <v>2006</v>
      </c>
      <c r="F12" s="74">
        <v>2987</v>
      </c>
      <c r="G12" s="74">
        <v>216</v>
      </c>
      <c r="H12" s="167">
        <v>0.55754703006961936</v>
      </c>
      <c r="I12" s="168">
        <v>3.1995259961487187E-2</v>
      </c>
    </row>
    <row r="13" spans="1:9" ht="13.6" customHeight="1" x14ac:dyDescent="0.25">
      <c r="A13" s="442" t="s">
        <v>37</v>
      </c>
      <c r="B13" s="433"/>
      <c r="C13" s="70">
        <v>4319</v>
      </c>
      <c r="D13" s="74">
        <v>1322</v>
      </c>
      <c r="E13" s="74">
        <v>1225</v>
      </c>
      <c r="F13" s="74">
        <v>1772</v>
      </c>
      <c r="G13" s="74">
        <v>267</v>
      </c>
      <c r="H13" s="167">
        <v>0.58971984255614729</v>
      </c>
      <c r="I13" s="168">
        <v>6.181986570965501E-2</v>
      </c>
    </row>
    <row r="14" spans="1:9" ht="13.6" customHeight="1" x14ac:dyDescent="0.25">
      <c r="A14" s="432" t="s">
        <v>38</v>
      </c>
      <c r="B14" s="433"/>
      <c r="C14" s="70">
        <v>4717</v>
      </c>
      <c r="D14" s="74">
        <v>1499</v>
      </c>
      <c r="E14" s="74">
        <v>1385</v>
      </c>
      <c r="F14" s="74">
        <v>1833</v>
      </c>
      <c r="G14" s="74">
        <v>243</v>
      </c>
      <c r="H14" s="167">
        <v>0.61140555437778243</v>
      </c>
      <c r="I14" s="168">
        <v>5.1515793936824254E-2</v>
      </c>
    </row>
    <row r="15" spans="1:9" ht="13.6" customHeight="1" x14ac:dyDescent="0.25">
      <c r="A15" s="432" t="s">
        <v>39</v>
      </c>
      <c r="B15" s="433"/>
      <c r="C15" s="70">
        <v>5950</v>
      </c>
      <c r="D15" s="74">
        <v>1445</v>
      </c>
      <c r="E15" s="74">
        <v>1952</v>
      </c>
      <c r="F15" s="74">
        <v>2553</v>
      </c>
      <c r="G15" s="74">
        <v>127</v>
      </c>
      <c r="H15" s="167">
        <v>0.57092436974789917</v>
      </c>
      <c r="I15" s="168">
        <v>2.134453781512605E-2</v>
      </c>
    </row>
    <row r="16" spans="1:9" ht="13.6" customHeight="1" x14ac:dyDescent="0.25">
      <c r="A16" s="432" t="s">
        <v>40</v>
      </c>
      <c r="B16" s="433"/>
      <c r="C16" s="70">
        <v>6831</v>
      </c>
      <c r="D16" s="74">
        <v>1745</v>
      </c>
      <c r="E16" s="74">
        <v>2385</v>
      </c>
      <c r="F16" s="74">
        <v>2701</v>
      </c>
      <c r="G16" s="74">
        <v>559</v>
      </c>
      <c r="H16" s="167">
        <v>0.60459669155321327</v>
      </c>
      <c r="I16" s="168">
        <v>8.183282096325574E-2</v>
      </c>
    </row>
    <row r="17" spans="1:9" ht="13.6" customHeight="1" x14ac:dyDescent="0.25">
      <c r="A17" s="432" t="s">
        <v>41</v>
      </c>
      <c r="B17" s="433"/>
      <c r="C17" s="70">
        <v>7234</v>
      </c>
      <c r="D17" s="74">
        <v>1622</v>
      </c>
      <c r="E17" s="74">
        <v>2081</v>
      </c>
      <c r="F17" s="74">
        <v>3531</v>
      </c>
      <c r="G17" s="74">
        <v>523</v>
      </c>
      <c r="H17" s="167">
        <v>0.5118883052253248</v>
      </c>
      <c r="I17" s="168">
        <v>7.229748410284767E-2</v>
      </c>
    </row>
    <row r="18" spans="1:9" ht="13.6" customHeight="1" x14ac:dyDescent="0.25">
      <c r="A18" s="432" t="s">
        <v>42</v>
      </c>
      <c r="B18" s="433"/>
      <c r="C18" s="70">
        <v>6189</v>
      </c>
      <c r="D18" s="74">
        <v>1812</v>
      </c>
      <c r="E18" s="74">
        <v>1553</v>
      </c>
      <c r="F18" s="74">
        <v>2824</v>
      </c>
      <c r="G18" s="74">
        <v>614</v>
      </c>
      <c r="H18" s="167">
        <v>0.54370657618355145</v>
      </c>
      <c r="I18" s="168">
        <v>9.9208272741961548E-2</v>
      </c>
    </row>
    <row r="19" spans="1:9" ht="13.6" customHeight="1" x14ac:dyDescent="0.25">
      <c r="A19" s="432" t="s">
        <v>43</v>
      </c>
      <c r="B19" s="433"/>
      <c r="C19" s="70">
        <v>4414</v>
      </c>
      <c r="D19" s="74">
        <v>1292</v>
      </c>
      <c r="E19" s="74">
        <v>1512</v>
      </c>
      <c r="F19" s="74">
        <v>1610</v>
      </c>
      <c r="G19" s="74">
        <v>256</v>
      </c>
      <c r="H19" s="167">
        <v>0.63525147258722248</v>
      </c>
      <c r="I19" s="168">
        <v>5.7997281377435435E-2</v>
      </c>
    </row>
    <row r="20" spans="1:9" ht="13.6" customHeight="1" x14ac:dyDescent="0.25">
      <c r="A20" s="435" t="s">
        <v>45</v>
      </c>
      <c r="B20" s="427"/>
      <c r="C20" s="66">
        <v>4228</v>
      </c>
      <c r="D20" s="76">
        <v>1242</v>
      </c>
      <c r="E20" s="76">
        <v>1211</v>
      </c>
      <c r="F20" s="76">
        <v>1775</v>
      </c>
      <c r="G20" s="76">
        <v>162</v>
      </c>
      <c r="H20" s="169">
        <v>0.58017975402081368</v>
      </c>
      <c r="I20" s="170">
        <v>3.8315988647114475E-2</v>
      </c>
    </row>
    <row r="22" spans="1:9" ht="14.3" x14ac:dyDescent="0.25">
      <c r="A22" s="72" t="s">
        <v>1010</v>
      </c>
    </row>
    <row r="46" spans="1:1" ht="15.65" x14ac:dyDescent="0.25">
      <c r="A46" s="119"/>
    </row>
    <row r="49" spans="1:1" ht="15.65" x14ac:dyDescent="0.25">
      <c r="A49" s="119" t="s">
        <v>844</v>
      </c>
    </row>
  </sheetData>
  <phoneticPr fontId="2" type="noConversion"/>
  <printOptions horizontalCentered="1"/>
  <pageMargins left="0.39370078740157483" right="0.39370078740157483" top="0.78740157480314965" bottom="0.74803149606299213" header="0.51181102362204722" footer="0.51181102362204722"/>
  <pageSetup paperSize="9" orientation="portrait" r:id="rId1"/>
  <headerFooter alignWithMargins="0">
    <oddHeader>&amp;C25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5"/>
  <sheetViews>
    <sheetView zoomScaleNormal="100" workbookViewId="0">
      <selection activeCell="K28" sqref="K28"/>
    </sheetView>
  </sheetViews>
  <sheetFormatPr defaultColWidth="9.125" defaultRowHeight="13.6" x14ac:dyDescent="0.25"/>
  <cols>
    <col min="1" max="1" width="10.75" style="56" customWidth="1"/>
    <col min="2" max="2" width="12.75" style="56" customWidth="1"/>
    <col min="3" max="3" width="10.75" style="56" customWidth="1"/>
    <col min="4" max="4" width="8.375" style="56" customWidth="1"/>
    <col min="5" max="5" width="10.75" style="56" customWidth="1"/>
    <col min="6" max="8" width="12.75" style="56" customWidth="1"/>
    <col min="9" max="11" width="8.375" style="56" customWidth="1"/>
    <col min="12" max="16384" width="9.125" style="56"/>
  </cols>
  <sheetData>
    <row r="1" spans="1:9" ht="16.3" x14ac:dyDescent="0.25">
      <c r="A1" s="64" t="s">
        <v>845</v>
      </c>
    </row>
    <row r="2" spans="1:9" ht="14.3" customHeight="1" x14ac:dyDescent="0.25"/>
    <row r="3" spans="1:9" ht="18" customHeight="1" x14ac:dyDescent="0.25">
      <c r="A3" s="438" t="s">
        <v>20</v>
      </c>
      <c r="B3" s="425"/>
      <c r="C3" s="425"/>
      <c r="D3" s="425"/>
      <c r="E3" s="425"/>
      <c r="F3" s="876" t="s">
        <v>519</v>
      </c>
      <c r="G3" s="877"/>
      <c r="H3" s="855" t="s">
        <v>21</v>
      </c>
    </row>
    <row r="4" spans="1:9" ht="18" customHeight="1" x14ac:dyDescent="0.25">
      <c r="A4" s="435"/>
      <c r="B4" s="427"/>
      <c r="C4" s="427"/>
      <c r="D4" s="427"/>
      <c r="E4" s="427"/>
      <c r="F4" s="628">
        <v>44742</v>
      </c>
      <c r="G4" s="628">
        <v>44773</v>
      </c>
      <c r="H4" s="467"/>
    </row>
    <row r="5" spans="1:9" ht="18" customHeight="1" x14ac:dyDescent="0.25">
      <c r="A5" s="445" t="s">
        <v>244</v>
      </c>
      <c r="B5" s="841"/>
      <c r="C5" s="841"/>
      <c r="D5" s="841"/>
      <c r="E5" s="841"/>
      <c r="F5" s="445">
        <v>64535</v>
      </c>
      <c r="G5" s="445">
        <v>64178</v>
      </c>
      <c r="H5" s="446">
        <v>-357</v>
      </c>
    </row>
    <row r="6" spans="1:9" ht="18" customHeight="1" x14ac:dyDescent="0.25">
      <c r="A6" s="432"/>
      <c r="B6" s="858" t="s">
        <v>486</v>
      </c>
      <c r="C6" s="433"/>
      <c r="D6" s="433"/>
      <c r="E6" s="433"/>
      <c r="F6" s="74">
        <v>36862</v>
      </c>
      <c r="G6" s="74">
        <v>37025</v>
      </c>
      <c r="H6" s="75">
        <v>163</v>
      </c>
    </row>
    <row r="7" spans="1:9" ht="18" customHeight="1" x14ac:dyDescent="0.25">
      <c r="A7" s="435"/>
      <c r="B7" s="842" t="s">
        <v>245</v>
      </c>
      <c r="C7" s="427"/>
      <c r="D7" s="427"/>
      <c r="E7" s="427"/>
      <c r="F7" s="843">
        <v>0.57099999999999995</v>
      </c>
      <c r="G7" s="845">
        <v>0.57699999999999996</v>
      </c>
      <c r="H7" s="170">
        <v>6.0000000000000053E-3</v>
      </c>
    </row>
    <row r="8" spans="1:9" ht="18" customHeight="1" x14ac:dyDescent="0.25">
      <c r="A8" s="432"/>
      <c r="B8" s="858" t="s">
        <v>246</v>
      </c>
      <c r="C8" s="433"/>
      <c r="D8" s="433"/>
      <c r="E8" s="433"/>
      <c r="F8" s="74">
        <v>3930</v>
      </c>
      <c r="G8" s="74">
        <v>3471</v>
      </c>
      <c r="H8" s="75">
        <v>-459</v>
      </c>
    </row>
    <row r="9" spans="1:9" ht="18" customHeight="1" x14ac:dyDescent="0.25">
      <c r="A9" s="435"/>
      <c r="B9" s="842" t="s">
        <v>355</v>
      </c>
      <c r="C9" s="427"/>
      <c r="D9" s="427"/>
      <c r="E9" s="427"/>
      <c r="F9" s="844">
        <v>6.0999999999999999E-2</v>
      </c>
      <c r="G9" s="846">
        <v>5.3999999999999999E-2</v>
      </c>
      <c r="H9" s="170">
        <v>-6.9999999999999993E-3</v>
      </c>
    </row>
    <row r="10" spans="1:9" ht="11.25" customHeight="1" x14ac:dyDescent="0.25"/>
    <row r="11" spans="1:9" ht="16.3" x14ac:dyDescent="0.3">
      <c r="A11" s="100" t="s">
        <v>1011</v>
      </c>
      <c r="B11" s="171"/>
      <c r="C11" s="171"/>
      <c r="D11" s="171"/>
      <c r="E11" s="171"/>
      <c r="F11" s="171"/>
      <c r="G11" s="171"/>
      <c r="H11" s="171"/>
      <c r="I11" s="171"/>
    </row>
    <row r="32" spans="1:1" x14ac:dyDescent="0.25">
      <c r="A32" s="100" t="s">
        <v>1012</v>
      </c>
    </row>
    <row r="52" spans="1:1" ht="15.65" x14ac:dyDescent="0.25">
      <c r="A52" s="119"/>
    </row>
    <row r="53" spans="1:1" x14ac:dyDescent="0.25">
      <c r="A53" s="147"/>
    </row>
    <row r="54" spans="1:1" ht="15.65" x14ac:dyDescent="0.25">
      <c r="A54" s="119" t="s">
        <v>844</v>
      </c>
    </row>
    <row r="55" spans="1:1" x14ac:dyDescent="0.25">
      <c r="A55" s="147"/>
    </row>
  </sheetData>
  <mergeCells count="1">
    <mergeCell ref="F3:G3"/>
  </mergeCells>
  <phoneticPr fontId="2" type="noConversion"/>
  <printOptions horizontalCentered="1"/>
  <pageMargins left="0.6692913385826772" right="0.31496062992125984" top="0.51181102362204722" bottom="0.31496062992125984" header="0.31496062992125984" footer="0.19685039370078741"/>
  <pageSetup paperSize="9" orientation="portrait" r:id="rId1"/>
  <headerFooter alignWithMargins="0">
    <oddHeader>&amp;C26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7"/>
  <sheetViews>
    <sheetView zoomScaleNormal="100" workbookViewId="0">
      <selection activeCell="I40" sqref="I40"/>
    </sheetView>
  </sheetViews>
  <sheetFormatPr defaultColWidth="9.125" defaultRowHeight="13.6" x14ac:dyDescent="0.25"/>
  <cols>
    <col min="1" max="1" width="11" style="56" customWidth="1"/>
    <col min="2" max="3" width="9.125" style="56"/>
    <col min="4" max="5" width="10.75" style="56" customWidth="1"/>
    <col min="6" max="6" width="9.125" style="56"/>
    <col min="7" max="8" width="10.75" style="56" customWidth="1"/>
    <col min="9" max="16384" width="9.125" style="56"/>
  </cols>
  <sheetData>
    <row r="1" spans="1:11" ht="14.3" x14ac:dyDescent="0.25">
      <c r="A1" s="64" t="s">
        <v>18</v>
      </c>
      <c r="B1" s="64" t="s">
        <v>19</v>
      </c>
    </row>
    <row r="2" spans="1:11" ht="17.350000000000001" customHeight="1" x14ac:dyDescent="0.25"/>
    <row r="3" spans="1:11" ht="16" customHeight="1" x14ac:dyDescent="0.25">
      <c r="A3" s="438" t="s">
        <v>20</v>
      </c>
      <c r="B3" s="425"/>
      <c r="C3" s="425"/>
      <c r="D3" s="876" t="s">
        <v>519</v>
      </c>
      <c r="E3" s="877"/>
      <c r="F3" s="439" t="s">
        <v>21</v>
      </c>
      <c r="G3" s="876" t="s">
        <v>518</v>
      </c>
      <c r="H3" s="877"/>
      <c r="K3" s="65"/>
    </row>
    <row r="4" spans="1:11" ht="16" customHeight="1" x14ac:dyDescent="0.25">
      <c r="A4" s="435"/>
      <c r="B4" s="427"/>
      <c r="C4" s="427"/>
      <c r="D4" s="628">
        <v>44742</v>
      </c>
      <c r="E4" s="628">
        <v>44773</v>
      </c>
      <c r="F4" s="629"/>
      <c r="G4" s="628">
        <v>44742</v>
      </c>
      <c r="H4" s="644">
        <v>44773</v>
      </c>
      <c r="K4" s="65"/>
    </row>
    <row r="5" spans="1:11" ht="16" customHeight="1" x14ac:dyDescent="0.25">
      <c r="A5" s="432" t="s">
        <v>22</v>
      </c>
      <c r="B5" s="433"/>
      <c r="C5" s="433"/>
      <c r="D5" s="630">
        <v>72892</v>
      </c>
      <c r="E5" s="630">
        <v>72542</v>
      </c>
      <c r="F5" s="630">
        <v>-350</v>
      </c>
      <c r="G5" s="631">
        <v>1</v>
      </c>
      <c r="H5" s="632">
        <v>1</v>
      </c>
      <c r="K5" s="65"/>
    </row>
    <row r="6" spans="1:11" ht="16" customHeight="1" x14ac:dyDescent="0.25">
      <c r="A6" s="435"/>
      <c r="B6" s="427" t="s">
        <v>23</v>
      </c>
      <c r="C6" s="427"/>
      <c r="D6" s="66">
        <v>3486</v>
      </c>
      <c r="E6" s="66">
        <v>3461</v>
      </c>
      <c r="F6" s="66">
        <v>-25</v>
      </c>
      <c r="G6" s="633">
        <v>4.7824178236294791E-2</v>
      </c>
      <c r="H6" s="634">
        <v>4.7710291968790494E-2</v>
      </c>
      <c r="J6" s="67"/>
      <c r="K6" s="65"/>
    </row>
    <row r="7" spans="1:11" ht="16" customHeight="1" x14ac:dyDescent="0.25">
      <c r="A7" s="635" t="s">
        <v>24</v>
      </c>
      <c r="B7" s="636"/>
      <c r="C7" s="636"/>
      <c r="D7" s="637">
        <v>8357</v>
      </c>
      <c r="E7" s="630">
        <v>8364</v>
      </c>
      <c r="F7" s="630">
        <v>7</v>
      </c>
      <c r="G7" s="638">
        <v>0.11464906985677441</v>
      </c>
      <c r="H7" s="639">
        <v>0.11529872349811143</v>
      </c>
      <c r="I7" s="68"/>
      <c r="J7" s="69"/>
    </row>
    <row r="8" spans="1:11" ht="16" customHeight="1" x14ac:dyDescent="0.25">
      <c r="A8" s="432"/>
      <c r="B8" s="433" t="s">
        <v>23</v>
      </c>
      <c r="C8" s="433"/>
      <c r="D8" s="70">
        <v>490</v>
      </c>
      <c r="E8" s="70">
        <v>497</v>
      </c>
      <c r="F8" s="70">
        <v>7</v>
      </c>
      <c r="G8" s="640">
        <v>6.7222740492783846E-3</v>
      </c>
      <c r="H8" s="641">
        <v>6.8512034407653497E-3</v>
      </c>
      <c r="I8" s="68"/>
      <c r="J8" s="67"/>
    </row>
    <row r="9" spans="1:11" ht="16" customHeight="1" x14ac:dyDescent="0.25">
      <c r="A9" s="635" t="s">
        <v>25</v>
      </c>
      <c r="B9" s="636"/>
      <c r="C9" s="636"/>
      <c r="D9" s="630">
        <v>63755</v>
      </c>
      <c r="E9" s="630">
        <v>63456</v>
      </c>
      <c r="F9" s="630">
        <v>-299</v>
      </c>
      <c r="G9" s="638">
        <v>0.87465016737090495</v>
      </c>
      <c r="H9" s="639">
        <v>0.87474842160403632</v>
      </c>
      <c r="I9" s="68"/>
      <c r="J9" s="69"/>
    </row>
    <row r="10" spans="1:11" ht="16" customHeight="1" x14ac:dyDescent="0.25">
      <c r="A10" s="432"/>
      <c r="B10" s="433" t="s">
        <v>23</v>
      </c>
      <c r="C10" s="433"/>
      <c r="D10" s="70">
        <v>2932</v>
      </c>
      <c r="E10" s="70">
        <v>2912</v>
      </c>
      <c r="F10" s="70">
        <v>-20</v>
      </c>
      <c r="G10" s="640">
        <v>4.0223892882620862E-2</v>
      </c>
      <c r="H10" s="641">
        <v>4.0142262413498386E-2</v>
      </c>
      <c r="I10" s="68"/>
      <c r="J10" s="67"/>
    </row>
    <row r="11" spans="1:11" ht="16" customHeight="1" x14ac:dyDescent="0.25">
      <c r="A11" s="635" t="s">
        <v>26</v>
      </c>
      <c r="B11" s="636"/>
      <c r="C11" s="636"/>
      <c r="D11" s="630">
        <v>780</v>
      </c>
      <c r="E11" s="630">
        <v>722</v>
      </c>
      <c r="F11" s="630">
        <v>-58</v>
      </c>
      <c r="G11" s="638">
        <v>1.0700762772320694E-2</v>
      </c>
      <c r="H11" s="639">
        <v>9.9528548978522792E-3</v>
      </c>
      <c r="I11" s="68"/>
      <c r="J11" s="69"/>
    </row>
    <row r="12" spans="1:11" ht="16" customHeight="1" x14ac:dyDescent="0.25">
      <c r="A12" s="435"/>
      <c r="B12" s="427" t="s">
        <v>23</v>
      </c>
      <c r="C12" s="427"/>
      <c r="D12" s="66">
        <v>64</v>
      </c>
      <c r="E12" s="66">
        <v>52</v>
      </c>
      <c r="F12" s="66">
        <v>-12</v>
      </c>
      <c r="G12" s="642">
        <v>8.7801130439554408E-4</v>
      </c>
      <c r="H12" s="643">
        <v>7.1682611452675694E-4</v>
      </c>
      <c r="I12" s="68"/>
      <c r="J12" s="67"/>
    </row>
    <row r="14" spans="1:11" ht="14.3" x14ac:dyDescent="0.25">
      <c r="A14" s="71" t="s">
        <v>641</v>
      </c>
      <c r="B14" s="72" t="s">
        <v>982</v>
      </c>
    </row>
    <row r="40" spans="1:2" ht="14.3" x14ac:dyDescent="0.25">
      <c r="A40" s="71" t="s">
        <v>642</v>
      </c>
      <c r="B40" s="72" t="s">
        <v>983</v>
      </c>
    </row>
    <row r="57" spans="1:2" x14ac:dyDescent="0.25">
      <c r="B57" s="65"/>
    </row>
    <row r="58" spans="1:2" x14ac:dyDescent="0.25">
      <c r="B58" s="65"/>
    </row>
    <row r="59" spans="1:2" x14ac:dyDescent="0.25">
      <c r="B59" s="65"/>
    </row>
    <row r="60" spans="1:2" x14ac:dyDescent="0.25">
      <c r="B60" s="65"/>
    </row>
    <row r="61" spans="1:2" x14ac:dyDescent="0.25">
      <c r="B61" s="65"/>
    </row>
    <row r="62" spans="1:2" x14ac:dyDescent="0.25">
      <c r="A62" s="56" t="s">
        <v>517</v>
      </c>
    </row>
    <row r="67" spans="7:7" x14ac:dyDescent="0.25">
      <c r="G67" s="73"/>
    </row>
  </sheetData>
  <mergeCells count="2">
    <mergeCell ref="D3:E3"/>
    <mergeCell ref="G3:H3"/>
  </mergeCells>
  <phoneticPr fontId="2" type="noConversion"/>
  <printOptions horizontalCentered="1"/>
  <pageMargins left="1.4173228346456694" right="0.74803149606299213" top="0.78740157480314965" bottom="0.74803149606299213" header="0.51181102362204722" footer="0.51181102362204722"/>
  <pageSetup paperSize="9" scale="81" orientation="portrait" r:id="rId1"/>
  <headerFooter alignWithMargins="0">
    <oddHeader>&amp;C1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64"/>
  <sheetViews>
    <sheetView zoomScaleNormal="100" workbookViewId="0">
      <selection activeCell="N39" sqref="N39"/>
    </sheetView>
  </sheetViews>
  <sheetFormatPr defaultColWidth="9.125" defaultRowHeight="13.6" x14ac:dyDescent="0.25"/>
  <cols>
    <col min="1" max="1" width="9.875" style="56" customWidth="1"/>
    <col min="2" max="2" width="17.375" style="56" customWidth="1"/>
    <col min="3" max="6" width="9.125" style="56"/>
    <col min="7" max="7" width="10" style="56" customWidth="1"/>
    <col min="8" max="16384" width="9.125" style="56"/>
  </cols>
  <sheetData>
    <row r="1" spans="1:11" ht="15.8" customHeight="1" x14ac:dyDescent="0.25">
      <c r="A1" s="166" t="s">
        <v>581</v>
      </c>
      <c r="B1" s="78" t="s">
        <v>1013</v>
      </c>
    </row>
    <row r="2" spans="1:11" ht="15.8" customHeight="1" x14ac:dyDescent="0.25">
      <c r="G2" s="172"/>
      <c r="H2" s="103"/>
      <c r="I2" s="103"/>
      <c r="J2" s="103"/>
      <c r="K2" s="103"/>
    </row>
    <row r="3" spans="1:11" ht="13.6" customHeight="1" x14ac:dyDescent="0.25">
      <c r="A3" s="441" t="s">
        <v>27</v>
      </c>
      <c r="B3" s="529"/>
      <c r="C3" s="530" t="s">
        <v>247</v>
      </c>
      <c r="D3" s="531"/>
      <c r="E3" s="531"/>
      <c r="F3" s="532" t="s">
        <v>49</v>
      </c>
      <c r="G3" s="532" t="s">
        <v>248</v>
      </c>
      <c r="H3" s="532" t="s">
        <v>249</v>
      </c>
      <c r="I3" s="532" t="s">
        <v>226</v>
      </c>
      <c r="J3" s="532" t="s">
        <v>226</v>
      </c>
      <c r="K3" s="452" t="s">
        <v>250</v>
      </c>
    </row>
    <row r="4" spans="1:11" ht="13.6" customHeight="1" x14ac:dyDescent="0.25">
      <c r="A4" s="525"/>
      <c r="B4" s="526"/>
      <c r="C4" s="458" t="s">
        <v>31</v>
      </c>
      <c r="D4" s="533" t="s">
        <v>251</v>
      </c>
      <c r="E4" s="534"/>
      <c r="F4" s="458" t="s">
        <v>252</v>
      </c>
      <c r="G4" s="458" t="s">
        <v>253</v>
      </c>
      <c r="H4" s="458" t="s">
        <v>254</v>
      </c>
      <c r="I4" s="458" t="s">
        <v>255</v>
      </c>
      <c r="J4" s="458" t="s">
        <v>256</v>
      </c>
      <c r="K4" s="535" t="s">
        <v>257</v>
      </c>
    </row>
    <row r="5" spans="1:11" ht="13.6" customHeight="1" x14ac:dyDescent="0.25">
      <c r="A5" s="525"/>
      <c r="B5" s="526"/>
      <c r="C5" s="458" t="s">
        <v>258</v>
      </c>
      <c r="D5" s="458" t="s">
        <v>259</v>
      </c>
      <c r="E5" s="458" t="s">
        <v>188</v>
      </c>
      <c r="F5" s="458" t="s">
        <v>260</v>
      </c>
      <c r="G5" s="458" t="s">
        <v>261</v>
      </c>
      <c r="H5" s="536" t="s">
        <v>262</v>
      </c>
      <c r="I5" s="458" t="s">
        <v>231</v>
      </c>
      <c r="J5" s="458" t="s">
        <v>263</v>
      </c>
      <c r="K5" s="535" t="s">
        <v>264</v>
      </c>
    </row>
    <row r="6" spans="1:11" ht="13.6" customHeight="1" x14ac:dyDescent="0.25">
      <c r="A6" s="525"/>
      <c r="B6" s="526"/>
      <c r="C6" s="525"/>
      <c r="D6" s="458" t="s">
        <v>193</v>
      </c>
      <c r="E6" s="458" t="s">
        <v>189</v>
      </c>
      <c r="F6" s="458"/>
      <c r="G6" s="458" t="s">
        <v>231</v>
      </c>
      <c r="H6" s="537" t="s">
        <v>265</v>
      </c>
      <c r="I6" s="458" t="s">
        <v>266</v>
      </c>
      <c r="J6" s="458" t="s">
        <v>231</v>
      </c>
      <c r="K6" s="535" t="s">
        <v>267</v>
      </c>
    </row>
    <row r="7" spans="1:11" ht="13.6" customHeight="1" x14ac:dyDescent="0.25">
      <c r="A7" s="538"/>
      <c r="B7" s="534"/>
      <c r="C7" s="538"/>
      <c r="D7" s="460"/>
      <c r="E7" s="460"/>
      <c r="F7" s="460"/>
      <c r="G7" s="460"/>
      <c r="H7" s="539"/>
      <c r="I7" s="460"/>
      <c r="J7" s="533" t="s">
        <v>268</v>
      </c>
      <c r="K7" s="540" t="s">
        <v>269</v>
      </c>
    </row>
    <row r="8" spans="1:11" ht="13.6" customHeight="1" x14ac:dyDescent="0.25">
      <c r="A8" s="538">
        <v>0</v>
      </c>
      <c r="B8" s="534"/>
      <c r="C8" s="460">
        <v>1</v>
      </c>
      <c r="D8" s="460">
        <v>2</v>
      </c>
      <c r="E8" s="460">
        <v>3</v>
      </c>
      <c r="F8" s="460">
        <v>4</v>
      </c>
      <c r="G8" s="460">
        <v>5</v>
      </c>
      <c r="H8" s="547">
        <v>6</v>
      </c>
      <c r="I8" s="460">
        <v>7</v>
      </c>
      <c r="J8" s="533">
        <v>8</v>
      </c>
      <c r="K8" s="540">
        <v>9</v>
      </c>
    </row>
    <row r="9" spans="1:11" ht="13.6" customHeight="1" x14ac:dyDescent="0.25">
      <c r="A9" s="445" t="s">
        <v>31</v>
      </c>
      <c r="B9" s="524"/>
      <c r="C9" s="173">
        <v>19243</v>
      </c>
      <c r="D9" s="173">
        <v>9</v>
      </c>
      <c r="E9" s="173">
        <v>19234</v>
      </c>
      <c r="F9" s="174">
        <v>1937.1530000000002</v>
      </c>
      <c r="G9" s="175">
        <v>36730043.129999995</v>
      </c>
      <c r="H9" s="176">
        <v>11531</v>
      </c>
      <c r="I9" s="175">
        <v>1908.7482788546481</v>
      </c>
      <c r="J9" s="175">
        <v>18.960837440305433</v>
      </c>
      <c r="K9" s="177">
        <v>100.66793119575951</v>
      </c>
    </row>
    <row r="10" spans="1:11" ht="13.6" customHeight="1" x14ac:dyDescent="0.25">
      <c r="A10" s="432" t="s">
        <v>33</v>
      </c>
      <c r="B10" s="433"/>
      <c r="C10" s="178">
        <v>2174</v>
      </c>
      <c r="D10" s="179">
        <v>0</v>
      </c>
      <c r="E10" s="179">
        <v>2174</v>
      </c>
      <c r="F10" s="180">
        <v>207.62</v>
      </c>
      <c r="G10" s="181">
        <v>3909068.13</v>
      </c>
      <c r="H10" s="182">
        <v>1236</v>
      </c>
      <c r="I10" s="183">
        <v>1798.0994158233671</v>
      </c>
      <c r="J10" s="183">
        <v>18.827994075715246</v>
      </c>
      <c r="K10" s="184">
        <v>95.50137994480221</v>
      </c>
    </row>
    <row r="11" spans="1:11" ht="13.6" customHeight="1" x14ac:dyDescent="0.25">
      <c r="A11" s="442" t="s">
        <v>35</v>
      </c>
      <c r="B11" s="433"/>
      <c r="C11" s="178">
        <v>1794</v>
      </c>
      <c r="D11" s="179">
        <v>0</v>
      </c>
      <c r="E11" s="179">
        <v>1794</v>
      </c>
      <c r="F11" s="180">
        <v>190.50399999999999</v>
      </c>
      <c r="G11" s="181">
        <v>3648998.39</v>
      </c>
      <c r="H11" s="182">
        <v>1134</v>
      </c>
      <c r="I11" s="183">
        <v>2034.0013322185061</v>
      </c>
      <c r="J11" s="183">
        <v>19.154444998530217</v>
      </c>
      <c r="K11" s="184">
        <v>106.18952062430323</v>
      </c>
    </row>
    <row r="12" spans="1:11" ht="13.6" customHeight="1" x14ac:dyDescent="0.25">
      <c r="A12" s="432" t="s">
        <v>36</v>
      </c>
      <c r="B12" s="433"/>
      <c r="C12" s="178">
        <v>1800</v>
      </c>
      <c r="D12" s="179">
        <v>0</v>
      </c>
      <c r="E12" s="179">
        <v>1800</v>
      </c>
      <c r="F12" s="180">
        <v>182.06</v>
      </c>
      <c r="G12" s="181">
        <v>3455393.92</v>
      </c>
      <c r="H12" s="182">
        <v>1084</v>
      </c>
      <c r="I12" s="183">
        <v>1919.6632888888889</v>
      </c>
      <c r="J12" s="183">
        <v>18.979423926178185</v>
      </c>
      <c r="K12" s="184">
        <v>101.14444444444445</v>
      </c>
    </row>
    <row r="13" spans="1:11" ht="13.6" customHeight="1" x14ac:dyDescent="0.25">
      <c r="A13" s="432" t="s">
        <v>37</v>
      </c>
      <c r="B13" s="433"/>
      <c r="C13" s="178">
        <v>1487</v>
      </c>
      <c r="D13" s="179">
        <v>0</v>
      </c>
      <c r="E13" s="179">
        <v>1487</v>
      </c>
      <c r="F13" s="180">
        <v>142.61600000000001</v>
      </c>
      <c r="G13" s="185">
        <v>2730351.6</v>
      </c>
      <c r="H13" s="182">
        <v>849</v>
      </c>
      <c r="I13" s="183">
        <v>1836.1476798924009</v>
      </c>
      <c r="J13" s="183">
        <v>19.144777584562739</v>
      </c>
      <c r="K13" s="184">
        <v>95.908540685944857</v>
      </c>
    </row>
    <row r="14" spans="1:11" ht="13.6" customHeight="1" x14ac:dyDescent="0.25">
      <c r="A14" s="432" t="s">
        <v>38</v>
      </c>
      <c r="B14" s="433"/>
      <c r="C14" s="178">
        <v>1693</v>
      </c>
      <c r="D14" s="179">
        <v>9</v>
      </c>
      <c r="E14" s="179">
        <v>1684</v>
      </c>
      <c r="F14" s="180">
        <v>183.19399999999999</v>
      </c>
      <c r="G14" s="181">
        <v>3474848.51</v>
      </c>
      <c r="H14" s="182">
        <v>1090</v>
      </c>
      <c r="I14" s="183">
        <v>2052.4799232132309</v>
      </c>
      <c r="J14" s="183">
        <v>18.968134927999824</v>
      </c>
      <c r="K14" s="184">
        <v>108.20673360897814</v>
      </c>
    </row>
    <row r="15" spans="1:11" ht="13.6" customHeight="1" x14ac:dyDescent="0.25">
      <c r="A15" s="432" t="s">
        <v>39</v>
      </c>
      <c r="B15" s="433"/>
      <c r="C15" s="178">
        <v>1633</v>
      </c>
      <c r="D15" s="179">
        <v>0</v>
      </c>
      <c r="E15" s="179">
        <v>1633</v>
      </c>
      <c r="F15" s="180">
        <v>172.27699999999999</v>
      </c>
      <c r="G15" s="181">
        <v>3249573.82</v>
      </c>
      <c r="H15" s="182">
        <v>1026</v>
      </c>
      <c r="I15" s="183">
        <v>1989.9411022657684</v>
      </c>
      <c r="J15" s="183">
        <v>18.86249365846863</v>
      </c>
      <c r="K15" s="184">
        <v>105.49724433557869</v>
      </c>
    </row>
    <row r="16" spans="1:11" ht="13.6" customHeight="1" x14ac:dyDescent="0.25">
      <c r="A16" s="432" t="s">
        <v>40</v>
      </c>
      <c r="B16" s="433"/>
      <c r="C16" s="178">
        <v>1968</v>
      </c>
      <c r="D16" s="179">
        <v>0</v>
      </c>
      <c r="E16" s="179">
        <v>1968</v>
      </c>
      <c r="F16" s="180">
        <v>161.428</v>
      </c>
      <c r="G16" s="181">
        <v>3108325.14</v>
      </c>
      <c r="H16" s="182">
        <v>961</v>
      </c>
      <c r="I16" s="183">
        <v>1579.4335060975611</v>
      </c>
      <c r="J16" s="183">
        <v>19.25517964665362</v>
      </c>
      <c r="K16" s="184">
        <v>82.026422764227647</v>
      </c>
    </row>
    <row r="17" spans="1:11" ht="13.6" customHeight="1" x14ac:dyDescent="0.25">
      <c r="A17" s="432" t="s">
        <v>41</v>
      </c>
      <c r="B17" s="433"/>
      <c r="C17" s="178">
        <v>1827</v>
      </c>
      <c r="D17" s="179">
        <v>0</v>
      </c>
      <c r="E17" s="179">
        <v>1827</v>
      </c>
      <c r="F17" s="180">
        <v>193.393</v>
      </c>
      <c r="G17" s="181">
        <v>3668944.34</v>
      </c>
      <c r="H17" s="182">
        <v>1151</v>
      </c>
      <c r="I17" s="183">
        <v>2008.179715380405</v>
      </c>
      <c r="J17" s="183">
        <v>18.971443330420438</v>
      </c>
      <c r="K17" s="184">
        <v>105.85276409414341</v>
      </c>
    </row>
    <row r="18" spans="1:11" ht="13.6" customHeight="1" x14ac:dyDescent="0.25">
      <c r="A18" s="432" t="s">
        <v>42</v>
      </c>
      <c r="B18" s="433"/>
      <c r="C18" s="178">
        <v>2003</v>
      </c>
      <c r="D18" s="179">
        <v>0</v>
      </c>
      <c r="E18" s="179">
        <v>2003</v>
      </c>
      <c r="F18" s="180">
        <v>220.50800000000001</v>
      </c>
      <c r="G18" s="181">
        <v>4199195.6100000003</v>
      </c>
      <c r="H18" s="182">
        <v>1313</v>
      </c>
      <c r="I18" s="183">
        <v>2096.4531253120322</v>
      </c>
      <c r="J18" s="183">
        <v>19.043280107751194</v>
      </c>
      <c r="K18" s="184">
        <v>110.08886669995007</v>
      </c>
    </row>
    <row r="19" spans="1:11" ht="13.6" customHeight="1" x14ac:dyDescent="0.25">
      <c r="A19" s="432" t="s">
        <v>43</v>
      </c>
      <c r="B19" s="433"/>
      <c r="C19" s="178">
        <v>1466</v>
      </c>
      <c r="D19" s="179">
        <v>0</v>
      </c>
      <c r="E19" s="179">
        <v>1466</v>
      </c>
      <c r="F19" s="180">
        <v>154.79400000000001</v>
      </c>
      <c r="G19" s="181">
        <v>2875267.21</v>
      </c>
      <c r="H19" s="182">
        <v>921</v>
      </c>
      <c r="I19" s="183">
        <v>1961.3009618008186</v>
      </c>
      <c r="J19" s="183">
        <v>18.574797537372248</v>
      </c>
      <c r="K19" s="184">
        <v>105.5893587994543</v>
      </c>
    </row>
    <row r="20" spans="1:11" ht="13.6" customHeight="1" x14ac:dyDescent="0.25">
      <c r="A20" s="435" t="s">
        <v>45</v>
      </c>
      <c r="B20" s="427"/>
      <c r="C20" s="186">
        <v>1398</v>
      </c>
      <c r="D20" s="187">
        <v>0</v>
      </c>
      <c r="E20" s="187">
        <v>1398</v>
      </c>
      <c r="F20" s="188">
        <v>128.75899999999999</v>
      </c>
      <c r="G20" s="189">
        <v>2410076.46</v>
      </c>
      <c r="H20" s="190">
        <v>766</v>
      </c>
      <c r="I20" s="191">
        <v>1723.9459656652359</v>
      </c>
      <c r="J20" s="191">
        <v>18.717732042032015</v>
      </c>
      <c r="K20" s="192">
        <v>92.102288984263225</v>
      </c>
    </row>
    <row r="21" spans="1:11" x14ac:dyDescent="0.25">
      <c r="G21" s="193"/>
      <c r="H21" s="194"/>
    </row>
    <row r="22" spans="1:11" x14ac:dyDescent="0.25">
      <c r="A22" s="147" t="s">
        <v>357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</row>
    <row r="23" spans="1:11" x14ac:dyDescent="0.25">
      <c r="A23" s="147" t="s">
        <v>356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</row>
    <row r="24" spans="1:11" x14ac:dyDescent="0.25">
      <c r="A24" s="195" t="s">
        <v>1015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x14ac:dyDescent="0.2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t="13.6" customHeight="1" x14ac:dyDescent="0.25">
      <c r="A26" s="64" t="s">
        <v>583</v>
      </c>
      <c r="B26" s="78" t="s">
        <v>1014</v>
      </c>
    </row>
    <row r="27" spans="1:11" ht="13.6" customHeight="1" x14ac:dyDescent="0.25">
      <c r="H27" s="196"/>
    </row>
    <row r="28" spans="1:11" ht="13.6" customHeight="1" x14ac:dyDescent="0.25">
      <c r="A28" s="528" t="s">
        <v>270</v>
      </c>
      <c r="B28" s="529"/>
      <c r="C28" s="530" t="s">
        <v>247</v>
      </c>
      <c r="D28" s="531"/>
      <c r="E28" s="531"/>
      <c r="F28" s="532" t="s">
        <v>49</v>
      </c>
      <c r="G28" s="532" t="s">
        <v>248</v>
      </c>
      <c r="H28" s="532" t="s">
        <v>249</v>
      </c>
      <c r="I28" s="532" t="s">
        <v>226</v>
      </c>
      <c r="J28" s="532" t="s">
        <v>226</v>
      </c>
      <c r="K28" s="452" t="s">
        <v>250</v>
      </c>
    </row>
    <row r="29" spans="1:11" x14ac:dyDescent="0.25">
      <c r="A29" s="525"/>
      <c r="B29" s="526"/>
      <c r="C29" s="458" t="s">
        <v>31</v>
      </c>
      <c r="D29" s="533" t="s">
        <v>251</v>
      </c>
      <c r="E29" s="534"/>
      <c r="F29" s="458" t="s">
        <v>252</v>
      </c>
      <c r="G29" s="458" t="s">
        <v>253</v>
      </c>
      <c r="H29" s="458" t="s">
        <v>254</v>
      </c>
      <c r="I29" s="458" t="s">
        <v>255</v>
      </c>
      <c r="J29" s="458" t="s">
        <v>256</v>
      </c>
      <c r="K29" s="535" t="s">
        <v>257</v>
      </c>
    </row>
    <row r="30" spans="1:11" x14ac:dyDescent="0.25">
      <c r="A30" s="525"/>
      <c r="B30" s="526"/>
      <c r="C30" s="458" t="s">
        <v>258</v>
      </c>
      <c r="D30" s="458" t="s">
        <v>259</v>
      </c>
      <c r="E30" s="458" t="s">
        <v>188</v>
      </c>
      <c r="F30" s="458" t="s">
        <v>260</v>
      </c>
      <c r="G30" s="458" t="s">
        <v>261</v>
      </c>
      <c r="H30" s="536" t="s">
        <v>262</v>
      </c>
      <c r="I30" s="458" t="s">
        <v>231</v>
      </c>
      <c r="J30" s="458" t="s">
        <v>263</v>
      </c>
      <c r="K30" s="535" t="s">
        <v>264</v>
      </c>
    </row>
    <row r="31" spans="1:11" x14ac:dyDescent="0.25">
      <c r="A31" s="525"/>
      <c r="B31" s="526"/>
      <c r="C31" s="525"/>
      <c r="D31" s="458" t="s">
        <v>193</v>
      </c>
      <c r="E31" s="458" t="s">
        <v>189</v>
      </c>
      <c r="F31" s="458"/>
      <c r="G31" s="458" t="s">
        <v>231</v>
      </c>
      <c r="H31" s="537" t="s">
        <v>265</v>
      </c>
      <c r="I31" s="458" t="s">
        <v>266</v>
      </c>
      <c r="J31" s="458" t="s">
        <v>231</v>
      </c>
      <c r="K31" s="535" t="s">
        <v>267</v>
      </c>
    </row>
    <row r="32" spans="1:11" x14ac:dyDescent="0.25">
      <c r="A32" s="538"/>
      <c r="B32" s="534"/>
      <c r="C32" s="538"/>
      <c r="D32" s="460"/>
      <c r="E32" s="460"/>
      <c r="F32" s="460"/>
      <c r="G32" s="460"/>
      <c r="H32" s="539"/>
      <c r="I32" s="460"/>
      <c r="J32" s="533" t="s">
        <v>268</v>
      </c>
      <c r="K32" s="540" t="s">
        <v>269</v>
      </c>
    </row>
    <row r="33" spans="1:11" ht="14.3" thickBot="1" x14ac:dyDescent="0.3">
      <c r="A33" s="525">
        <v>0</v>
      </c>
      <c r="B33" s="526"/>
      <c r="C33" s="458">
        <v>1</v>
      </c>
      <c r="D33" s="458">
        <v>2</v>
      </c>
      <c r="E33" s="458">
        <v>3</v>
      </c>
      <c r="F33" s="458">
        <v>4</v>
      </c>
      <c r="G33" s="458">
        <v>5</v>
      </c>
      <c r="H33" s="541">
        <v>6</v>
      </c>
      <c r="I33" s="458">
        <v>7</v>
      </c>
      <c r="J33" s="536">
        <v>8</v>
      </c>
      <c r="K33" s="535">
        <v>9</v>
      </c>
    </row>
    <row r="34" spans="1:11" ht="14.3" thickBot="1" x14ac:dyDescent="0.3">
      <c r="A34" s="1004" t="s">
        <v>741</v>
      </c>
      <c r="B34" s="1005"/>
      <c r="C34" s="1005"/>
      <c r="D34" s="1005"/>
      <c r="E34" s="1005"/>
      <c r="F34" s="1005"/>
      <c r="G34" s="1005"/>
      <c r="H34" s="1005"/>
      <c r="I34" s="1005"/>
      <c r="J34" s="1005"/>
      <c r="K34" s="1006"/>
    </row>
    <row r="35" spans="1:11" x14ac:dyDescent="0.25">
      <c r="A35" s="523" t="s">
        <v>271</v>
      </c>
      <c r="B35" s="524"/>
      <c r="C35" s="173">
        <v>19243</v>
      </c>
      <c r="D35" s="173">
        <v>9</v>
      </c>
      <c r="E35" s="173">
        <v>19234</v>
      </c>
      <c r="F35" s="174">
        <v>1937.1529999999998</v>
      </c>
      <c r="G35" s="175">
        <v>36730043.129999995</v>
      </c>
      <c r="H35" s="176">
        <v>11531</v>
      </c>
      <c r="I35" s="175">
        <v>1908.7482788546481</v>
      </c>
      <c r="J35" s="175">
        <v>18.960837440305436</v>
      </c>
      <c r="K35" s="177">
        <v>100.66793119575948</v>
      </c>
    </row>
    <row r="36" spans="1:11" x14ac:dyDescent="0.25">
      <c r="A36" s="525" t="s">
        <v>846</v>
      </c>
      <c r="B36" s="526"/>
      <c r="C36" s="178">
        <v>842</v>
      </c>
      <c r="D36" s="179">
        <v>1</v>
      </c>
      <c r="E36" s="179">
        <v>841</v>
      </c>
      <c r="F36" s="180">
        <v>98.775999999999996</v>
      </c>
      <c r="G36" s="183">
        <v>1857496.62</v>
      </c>
      <c r="H36" s="197">
        <v>588</v>
      </c>
      <c r="I36" s="183">
        <v>2206.0529928741093</v>
      </c>
      <c r="J36" s="183">
        <v>18.80514112739937</v>
      </c>
      <c r="K36" s="184">
        <v>117.31116389548694</v>
      </c>
    </row>
    <row r="37" spans="1:11" x14ac:dyDescent="0.25">
      <c r="A37" s="519" t="s">
        <v>359</v>
      </c>
      <c r="B37" s="526"/>
      <c r="C37" s="178">
        <v>0</v>
      </c>
      <c r="D37" s="179">
        <v>0</v>
      </c>
      <c r="E37" s="179">
        <v>0</v>
      </c>
      <c r="F37" s="180">
        <v>0</v>
      </c>
      <c r="G37" s="183">
        <v>0</v>
      </c>
      <c r="H37" s="179">
        <v>0</v>
      </c>
      <c r="I37" s="183">
        <v>0</v>
      </c>
      <c r="J37" s="183">
        <v>0</v>
      </c>
      <c r="K37" s="184">
        <v>0</v>
      </c>
    </row>
    <row r="38" spans="1:11" ht="12.75" customHeight="1" x14ac:dyDescent="0.25">
      <c r="A38" s="998" t="s">
        <v>753</v>
      </c>
      <c r="B38" s="999"/>
      <c r="C38" s="178">
        <v>543</v>
      </c>
      <c r="D38" s="198">
        <v>0</v>
      </c>
      <c r="E38" s="198">
        <v>543</v>
      </c>
      <c r="F38" s="199">
        <v>56.518999999999998</v>
      </c>
      <c r="G38" s="200">
        <v>1056876.97</v>
      </c>
      <c r="H38" s="201">
        <v>336</v>
      </c>
      <c r="I38" s="200">
        <v>1946.3664272559852</v>
      </c>
      <c r="J38" s="200">
        <v>18.699498752631857</v>
      </c>
      <c r="K38" s="202">
        <v>104.0865561694291</v>
      </c>
    </row>
    <row r="39" spans="1:11" x14ac:dyDescent="0.25">
      <c r="A39" s="525" t="s">
        <v>272</v>
      </c>
      <c r="B39" s="526"/>
      <c r="C39" s="178">
        <v>0</v>
      </c>
      <c r="D39" s="179">
        <v>0</v>
      </c>
      <c r="E39" s="179">
        <v>0</v>
      </c>
      <c r="F39" s="180">
        <v>0</v>
      </c>
      <c r="G39" s="183">
        <v>0</v>
      </c>
      <c r="H39" s="197">
        <v>0</v>
      </c>
      <c r="I39" s="200">
        <v>0</v>
      </c>
      <c r="J39" s="200">
        <v>0</v>
      </c>
      <c r="K39" s="202">
        <v>0</v>
      </c>
    </row>
    <row r="40" spans="1:11" x14ac:dyDescent="0.25">
      <c r="A40" s="525" t="s">
        <v>684</v>
      </c>
      <c r="B40" s="526"/>
      <c r="C40" s="178">
        <v>10058</v>
      </c>
      <c r="D40" s="179">
        <v>7</v>
      </c>
      <c r="E40" s="179">
        <v>10051</v>
      </c>
      <c r="F40" s="180">
        <v>1129.9659999999999</v>
      </c>
      <c r="G40" s="183">
        <v>21593051.16</v>
      </c>
      <c r="H40" s="197">
        <v>6726</v>
      </c>
      <c r="I40" s="183">
        <v>2146.8533664744482</v>
      </c>
      <c r="J40" s="183">
        <v>19.109469807056144</v>
      </c>
      <c r="K40" s="184">
        <v>112.34499900576655</v>
      </c>
    </row>
    <row r="41" spans="1:11" x14ac:dyDescent="0.25">
      <c r="A41" s="525" t="s">
        <v>495</v>
      </c>
      <c r="B41" s="526"/>
      <c r="C41" s="178">
        <v>14</v>
      </c>
      <c r="D41" s="179">
        <v>0</v>
      </c>
      <c r="E41" s="179">
        <v>14</v>
      </c>
      <c r="F41" s="180">
        <v>0.60799999999999998</v>
      </c>
      <c r="G41" s="183">
        <v>19999.2</v>
      </c>
      <c r="H41" s="197">
        <v>4</v>
      </c>
      <c r="I41" s="183">
        <v>1428.5142857142857</v>
      </c>
      <c r="J41" s="183">
        <v>32.893421052631581</v>
      </c>
      <c r="K41" s="184">
        <v>43.428571428571431</v>
      </c>
    </row>
    <row r="42" spans="1:11" x14ac:dyDescent="0.25">
      <c r="A42" s="525" t="s">
        <v>496</v>
      </c>
      <c r="B42" s="526"/>
      <c r="C42" s="179"/>
      <c r="D42" s="179"/>
      <c r="E42" s="179"/>
      <c r="F42" s="180"/>
      <c r="G42" s="179"/>
      <c r="H42" s="179"/>
      <c r="I42" s="179"/>
      <c r="J42" s="179"/>
      <c r="K42" s="184"/>
    </row>
    <row r="43" spans="1:11" ht="14.3" thickBot="1" x14ac:dyDescent="0.3">
      <c r="A43" s="527" t="s">
        <v>749</v>
      </c>
      <c r="B43" s="526"/>
      <c r="C43" s="178">
        <v>7786</v>
      </c>
      <c r="D43" s="179">
        <v>1</v>
      </c>
      <c r="E43" s="179">
        <v>7785</v>
      </c>
      <c r="F43" s="180">
        <v>651.28399999999999</v>
      </c>
      <c r="G43" s="203">
        <v>12202619.18</v>
      </c>
      <c r="H43" s="197">
        <v>3877</v>
      </c>
      <c r="I43" s="183">
        <v>1567.251371692782</v>
      </c>
      <c r="J43" s="183">
        <v>18.736248978940065</v>
      </c>
      <c r="K43" s="184">
        <v>83.648086308759318</v>
      </c>
    </row>
    <row r="44" spans="1:11" ht="14.3" thickBot="1" x14ac:dyDescent="0.3">
      <c r="A44" s="1004" t="s">
        <v>742</v>
      </c>
      <c r="B44" s="1005"/>
      <c r="C44" s="1005"/>
      <c r="D44" s="1005"/>
      <c r="E44" s="1005"/>
      <c r="F44" s="1005"/>
      <c r="G44" s="1005"/>
      <c r="H44" s="1005"/>
      <c r="I44" s="1005"/>
      <c r="J44" s="1005"/>
      <c r="K44" s="1006"/>
    </row>
    <row r="45" spans="1:11" x14ac:dyDescent="0.25">
      <c r="A45" s="523" t="s">
        <v>273</v>
      </c>
      <c r="B45" s="524"/>
      <c r="C45" s="173">
        <v>23667</v>
      </c>
      <c r="D45" s="173">
        <v>232</v>
      </c>
      <c r="E45" s="173">
        <v>23435</v>
      </c>
      <c r="F45" s="173">
        <v>1073.239</v>
      </c>
      <c r="G45" s="545"/>
      <c r="H45" s="173">
        <v>6389</v>
      </c>
      <c r="I45" s="542"/>
      <c r="J45" s="543"/>
      <c r="K45" s="204">
        <v>45.347488063548404</v>
      </c>
    </row>
    <row r="46" spans="1:11" ht="25.5" customHeight="1" x14ac:dyDescent="0.25">
      <c r="A46" s="1007" t="s">
        <v>743</v>
      </c>
      <c r="B46" s="1008"/>
      <c r="C46" s="178"/>
      <c r="D46" s="179"/>
      <c r="E46" s="179"/>
      <c r="F46" s="180"/>
      <c r="G46" s="546"/>
      <c r="H46" s="197"/>
      <c r="I46" s="525"/>
      <c r="J46" s="520"/>
      <c r="K46" s="617"/>
    </row>
    <row r="47" spans="1:11" x14ac:dyDescent="0.25">
      <c r="A47" s="1002" t="s">
        <v>497</v>
      </c>
      <c r="B47" s="1003"/>
      <c r="C47" s="178">
        <v>15855</v>
      </c>
      <c r="D47" s="179">
        <v>162</v>
      </c>
      <c r="E47" s="179">
        <v>15693</v>
      </c>
      <c r="F47" s="180">
        <v>557.68899999999996</v>
      </c>
      <c r="G47" s="546"/>
      <c r="H47" s="197">
        <v>3320</v>
      </c>
      <c r="I47" s="525"/>
      <c r="J47" s="520"/>
      <c r="K47" s="207">
        <v>35.174329864396093</v>
      </c>
    </row>
    <row r="48" spans="1:11" x14ac:dyDescent="0.25">
      <c r="A48" s="1002" t="s">
        <v>498</v>
      </c>
      <c r="B48" s="1003"/>
      <c r="C48" s="178">
        <v>7133</v>
      </c>
      <c r="D48" s="179">
        <v>70</v>
      </c>
      <c r="E48" s="179">
        <v>7063</v>
      </c>
      <c r="F48" s="180">
        <v>446.089</v>
      </c>
      <c r="G48" s="546"/>
      <c r="H48" s="197">
        <v>2655</v>
      </c>
      <c r="I48" s="525"/>
      <c r="J48" s="520"/>
      <c r="K48" s="207">
        <v>62.538763493621197</v>
      </c>
    </row>
    <row r="49" spans="1:11" ht="23.95" customHeight="1" x14ac:dyDescent="0.25">
      <c r="A49" s="998" t="s">
        <v>744</v>
      </c>
      <c r="B49" s="999"/>
      <c r="C49" s="178"/>
      <c r="D49" s="179"/>
      <c r="E49" s="179"/>
      <c r="F49" s="180"/>
      <c r="G49" s="546"/>
      <c r="H49" s="197"/>
      <c r="I49" s="525"/>
      <c r="J49" s="526"/>
      <c r="K49" s="207"/>
    </row>
    <row r="50" spans="1:11" ht="12.75" customHeight="1" x14ac:dyDescent="0.25">
      <c r="A50" s="1000" t="s">
        <v>750</v>
      </c>
      <c r="B50" s="1001"/>
      <c r="C50" s="178">
        <v>287</v>
      </c>
      <c r="D50" s="179">
        <v>0</v>
      </c>
      <c r="E50" s="179">
        <v>287</v>
      </c>
      <c r="F50" s="180">
        <v>30.172000000000001</v>
      </c>
      <c r="G50" s="546"/>
      <c r="H50" s="197">
        <v>180</v>
      </c>
      <c r="I50" s="525"/>
      <c r="J50" s="526"/>
      <c r="K50" s="207">
        <v>105.12891986062718</v>
      </c>
    </row>
    <row r="51" spans="1:11" ht="22.6" customHeight="1" x14ac:dyDescent="0.25">
      <c r="A51" s="998" t="s">
        <v>751</v>
      </c>
      <c r="B51" s="999"/>
      <c r="C51" s="178">
        <v>176</v>
      </c>
      <c r="D51" s="179">
        <v>0</v>
      </c>
      <c r="E51" s="179">
        <v>176</v>
      </c>
      <c r="F51" s="180">
        <v>18.456</v>
      </c>
      <c r="G51" s="546"/>
      <c r="H51" s="206">
        <v>110</v>
      </c>
      <c r="I51" s="525"/>
      <c r="J51" s="520"/>
      <c r="K51" s="205">
        <v>104.86363636363636</v>
      </c>
    </row>
    <row r="52" spans="1:11" x14ac:dyDescent="0.25">
      <c r="A52" s="525" t="s">
        <v>846</v>
      </c>
      <c r="B52" s="526"/>
      <c r="C52" s="208"/>
      <c r="D52" s="179"/>
      <c r="E52" s="179"/>
      <c r="F52" s="180"/>
      <c r="G52" s="546"/>
      <c r="H52" s="197"/>
      <c r="I52" s="525"/>
      <c r="J52" s="526"/>
      <c r="K52" s="207"/>
    </row>
    <row r="53" spans="1:11" x14ac:dyDescent="0.25">
      <c r="A53" s="1002" t="s">
        <v>745</v>
      </c>
      <c r="B53" s="1003"/>
      <c r="C53" s="178">
        <v>123</v>
      </c>
      <c r="D53" s="179">
        <v>0</v>
      </c>
      <c r="E53" s="179">
        <v>123</v>
      </c>
      <c r="F53" s="180">
        <v>12.659000000000001</v>
      </c>
      <c r="G53" s="546"/>
      <c r="H53" s="197">
        <v>75</v>
      </c>
      <c r="I53" s="525"/>
      <c r="J53" s="526"/>
      <c r="K53" s="207">
        <v>102.91869918699187</v>
      </c>
    </row>
    <row r="54" spans="1:11" x14ac:dyDescent="0.25">
      <c r="A54" s="525" t="s">
        <v>746</v>
      </c>
      <c r="B54" s="526"/>
      <c r="C54" s="178"/>
      <c r="D54" s="179"/>
      <c r="E54" s="179"/>
      <c r="F54" s="180"/>
      <c r="G54" s="546"/>
      <c r="H54" s="206"/>
      <c r="I54" s="525"/>
      <c r="J54" s="520"/>
      <c r="K54" s="207"/>
    </row>
    <row r="55" spans="1:11" ht="14.3" thickBot="1" x14ac:dyDescent="0.3">
      <c r="A55" s="1002" t="s">
        <v>745</v>
      </c>
      <c r="B55" s="1003"/>
      <c r="C55" s="178">
        <v>93</v>
      </c>
      <c r="D55" s="179">
        <v>0</v>
      </c>
      <c r="E55" s="179">
        <v>93</v>
      </c>
      <c r="F55" s="180">
        <v>8.1739999999999995</v>
      </c>
      <c r="G55" s="546"/>
      <c r="H55" s="206">
        <v>49</v>
      </c>
      <c r="I55" s="525"/>
      <c r="J55" s="544"/>
      <c r="K55" s="618">
        <v>87.892473118279554</v>
      </c>
    </row>
    <row r="56" spans="1:11" ht="14.3" thickBot="1" x14ac:dyDescent="0.3">
      <c r="A56" s="995" t="s">
        <v>747</v>
      </c>
      <c r="B56" s="996"/>
      <c r="C56" s="996"/>
      <c r="D56" s="996"/>
      <c r="E56" s="996"/>
      <c r="F56" s="996"/>
      <c r="G56" s="996"/>
      <c r="H56" s="996"/>
      <c r="I56" s="996"/>
      <c r="J56" s="996"/>
      <c r="K56" s="997"/>
    </row>
    <row r="57" spans="1:11" x14ac:dyDescent="0.25">
      <c r="A57" s="519" t="s">
        <v>499</v>
      </c>
      <c r="B57" s="520"/>
      <c r="C57" s="178">
        <v>345</v>
      </c>
      <c r="D57" s="179">
        <v>1</v>
      </c>
      <c r="E57" s="209">
        <v>344</v>
      </c>
      <c r="F57" s="464"/>
      <c r="G57" s="209">
        <v>223692.83</v>
      </c>
      <c r="H57" s="464"/>
      <c r="I57" s="184">
        <v>648.38501449275361</v>
      </c>
      <c r="J57" s="433"/>
      <c r="K57" s="434"/>
    </row>
    <row r="58" spans="1:11" x14ac:dyDescent="0.25">
      <c r="A58" s="521" t="s">
        <v>500</v>
      </c>
      <c r="B58" s="522"/>
      <c r="C58" s="186">
        <v>0</v>
      </c>
      <c r="D58" s="187">
        <v>0</v>
      </c>
      <c r="E58" s="210">
        <v>0</v>
      </c>
      <c r="F58" s="467"/>
      <c r="G58" s="192">
        <v>0</v>
      </c>
      <c r="H58" s="467"/>
      <c r="I58" s="192">
        <v>0</v>
      </c>
      <c r="J58" s="427"/>
      <c r="K58" s="428"/>
    </row>
    <row r="59" spans="1:11" x14ac:dyDescent="0.25">
      <c r="A59" s="211"/>
      <c r="B59" s="212"/>
    </row>
    <row r="60" spans="1:11" x14ac:dyDescent="0.25">
      <c r="A60" s="147" t="s">
        <v>383</v>
      </c>
      <c r="B60" s="147"/>
      <c r="C60" s="147"/>
      <c r="D60" s="147"/>
      <c r="E60" s="147"/>
      <c r="F60" s="147"/>
      <c r="G60" s="147"/>
      <c r="H60" s="147"/>
    </row>
    <row r="61" spans="1:11" x14ac:dyDescent="0.25">
      <c r="A61" s="147" t="s">
        <v>356</v>
      </c>
      <c r="B61" s="147"/>
      <c r="C61" s="147"/>
      <c r="D61" s="147"/>
      <c r="E61" s="147"/>
      <c r="F61" s="147"/>
      <c r="G61" s="147"/>
      <c r="H61" s="147"/>
    </row>
    <row r="62" spans="1:11" x14ac:dyDescent="0.25">
      <c r="A62" s="213" t="s">
        <v>1016</v>
      </c>
      <c r="B62" s="147"/>
      <c r="C62" s="147"/>
      <c r="D62" s="147"/>
      <c r="E62" s="147"/>
      <c r="F62" s="147"/>
      <c r="G62" s="147"/>
      <c r="H62" s="147"/>
    </row>
    <row r="63" spans="1:1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t="15.65" x14ac:dyDescent="0.25">
      <c r="A64" s="56" t="s">
        <v>847</v>
      </c>
    </row>
  </sheetData>
  <mergeCells count="12">
    <mergeCell ref="A47:B47"/>
    <mergeCell ref="A48:B48"/>
    <mergeCell ref="A38:B38"/>
    <mergeCell ref="A34:K34"/>
    <mergeCell ref="A44:K44"/>
    <mergeCell ref="A46:B46"/>
    <mergeCell ref="A56:K56"/>
    <mergeCell ref="A49:B49"/>
    <mergeCell ref="A50:B50"/>
    <mergeCell ref="A51:B51"/>
    <mergeCell ref="A53:B53"/>
    <mergeCell ref="A55:B55"/>
  </mergeCells>
  <phoneticPr fontId="2" type="noConversion"/>
  <printOptions horizontalCentered="1"/>
  <pageMargins left="0.43307086614173229" right="0.27559055118110237" top="0.35433070866141736" bottom="0.51181102362204722" header="0.19685039370078741" footer="0.51181102362204722"/>
  <pageSetup paperSize="9" scale="89" orientation="portrait" r:id="rId1"/>
  <headerFooter alignWithMargins="0">
    <oddHeader>&amp;C27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2:H39"/>
  <sheetViews>
    <sheetView zoomScaleNormal="100" workbookViewId="0">
      <selection activeCell="A4" sqref="A4:H36"/>
    </sheetView>
  </sheetViews>
  <sheetFormatPr defaultColWidth="9.125" defaultRowHeight="13.6" x14ac:dyDescent="0.25"/>
  <cols>
    <col min="1" max="1" width="8.25" style="56" customWidth="1"/>
    <col min="2" max="2" width="9.125" style="56"/>
    <col min="3" max="3" width="9.75" style="56" customWidth="1"/>
    <col min="4" max="4" width="25.875" style="56" customWidth="1"/>
    <col min="5" max="8" width="12.75" style="56" customWidth="1"/>
    <col min="9" max="11" width="8.75" style="56" customWidth="1"/>
    <col min="12" max="16384" width="9.125" style="56"/>
  </cols>
  <sheetData>
    <row r="2" spans="1:8" ht="15.65" x14ac:dyDescent="0.25">
      <c r="A2" s="81" t="s">
        <v>848</v>
      </c>
    </row>
    <row r="3" spans="1:8" ht="14.3" thickBot="1" x14ac:dyDescent="0.3">
      <c r="A3" s="69"/>
      <c r="B3" s="69"/>
      <c r="C3" s="69"/>
      <c r="D3" s="69"/>
      <c r="E3" s="69"/>
      <c r="F3" s="69"/>
      <c r="G3" s="69"/>
      <c r="H3" s="69"/>
    </row>
    <row r="4" spans="1:8" ht="18" customHeight="1" x14ac:dyDescent="0.3">
      <c r="A4" s="214"/>
      <c r="B4" s="215"/>
      <c r="C4" s="215"/>
      <c r="D4" s="216"/>
      <c r="E4" s="217" t="s">
        <v>1017</v>
      </c>
      <c r="F4" s="218"/>
      <c r="G4" s="219" t="s">
        <v>1018</v>
      </c>
      <c r="H4" s="220"/>
    </row>
    <row r="5" spans="1:8" ht="19.05" x14ac:dyDescent="0.35">
      <c r="A5" s="221" t="s">
        <v>20</v>
      </c>
      <c r="B5" s="222"/>
      <c r="C5" s="222"/>
      <c r="D5" s="223"/>
      <c r="E5" s="224" t="s">
        <v>49</v>
      </c>
      <c r="F5" s="225" t="s">
        <v>49</v>
      </c>
      <c r="G5" s="226" t="s">
        <v>49</v>
      </c>
      <c r="H5" s="227" t="s">
        <v>49</v>
      </c>
    </row>
    <row r="6" spans="1:8" x14ac:dyDescent="0.25">
      <c r="A6" s="228"/>
      <c r="B6" s="229"/>
      <c r="C6" s="229"/>
      <c r="D6" s="230"/>
      <c r="E6" s="231" t="s">
        <v>640</v>
      </c>
      <c r="F6" s="232" t="s">
        <v>274</v>
      </c>
      <c r="G6" s="233" t="s">
        <v>640</v>
      </c>
      <c r="H6" s="234" t="s">
        <v>274</v>
      </c>
    </row>
    <row r="7" spans="1:8" ht="14.3" thickBot="1" x14ac:dyDescent="0.3">
      <c r="A7" s="235"/>
      <c r="B7" s="236"/>
      <c r="C7" s="236"/>
      <c r="D7" s="237"/>
      <c r="E7" s="238"/>
      <c r="F7" s="239"/>
      <c r="G7" s="240"/>
      <c r="H7" s="241"/>
    </row>
    <row r="8" spans="1:8" ht="18" customHeight="1" thickTop="1" x14ac:dyDescent="0.3">
      <c r="A8" s="242" t="s">
        <v>275</v>
      </c>
      <c r="B8" s="243"/>
      <c r="C8" s="243"/>
      <c r="D8" s="244"/>
      <c r="E8" s="245">
        <f>SUM(E9+E14)</f>
        <v>0</v>
      </c>
      <c r="F8" s="246">
        <f>SUM(F9+F14)</f>
        <v>0</v>
      </c>
      <c r="G8" s="247">
        <f>SUM(G9+G14)</f>
        <v>1</v>
      </c>
      <c r="H8" s="248">
        <f>SUM(H9+H14)</f>
        <v>1</v>
      </c>
    </row>
    <row r="9" spans="1:8" ht="14.95" customHeight="1" x14ac:dyDescent="0.25">
      <c r="A9" s="548" t="s">
        <v>418</v>
      </c>
      <c r="B9" s="549"/>
      <c r="C9" s="549"/>
      <c r="D9" s="550"/>
      <c r="E9" s="551">
        <f>SUM(E10:E13)</f>
        <v>0</v>
      </c>
      <c r="F9" s="552">
        <f>SUM(F10:F13)</f>
        <v>0</v>
      </c>
      <c r="G9" s="553">
        <f>SUM(G10:G13)</f>
        <v>0</v>
      </c>
      <c r="H9" s="554">
        <f>SUM(H10:H13)</f>
        <v>0</v>
      </c>
    </row>
    <row r="10" spans="1:8" ht="14.95" customHeight="1" x14ac:dyDescent="0.25">
      <c r="A10" s="228" t="s">
        <v>419</v>
      </c>
      <c r="B10" s="229"/>
      <c r="C10" s="229"/>
      <c r="D10" s="230"/>
      <c r="E10" s="616">
        <v>0</v>
      </c>
      <c r="F10" s="249">
        <v>0</v>
      </c>
      <c r="G10" s="555">
        <v>0</v>
      </c>
      <c r="H10" s="250">
        <v>0</v>
      </c>
    </row>
    <row r="11" spans="1:8" ht="14.95" customHeight="1" x14ac:dyDescent="0.25">
      <c r="A11" s="228" t="s">
        <v>420</v>
      </c>
      <c r="B11" s="229"/>
      <c r="C11" s="229"/>
      <c r="D11" s="230"/>
      <c r="E11" s="616">
        <v>0</v>
      </c>
      <c r="F11" s="249">
        <v>0</v>
      </c>
      <c r="G11" s="555">
        <v>0</v>
      </c>
      <c r="H11" s="250">
        <v>0</v>
      </c>
    </row>
    <row r="12" spans="1:8" ht="14.95" customHeight="1" x14ac:dyDescent="0.25">
      <c r="A12" s="228" t="s">
        <v>421</v>
      </c>
      <c r="B12" s="229"/>
      <c r="C12" s="229"/>
      <c r="D12" s="230"/>
      <c r="E12" s="616">
        <v>0</v>
      </c>
      <c r="F12" s="249">
        <v>0</v>
      </c>
      <c r="G12" s="555">
        <v>0</v>
      </c>
      <c r="H12" s="250">
        <v>0</v>
      </c>
    </row>
    <row r="13" spans="1:8" ht="14.95" customHeight="1" x14ac:dyDescent="0.25">
      <c r="A13" s="228" t="s">
        <v>422</v>
      </c>
      <c r="B13" s="229"/>
      <c r="C13" s="229"/>
      <c r="D13" s="230"/>
      <c r="E13" s="616">
        <v>0</v>
      </c>
      <c r="F13" s="249">
        <v>0</v>
      </c>
      <c r="G13" s="555">
        <v>0</v>
      </c>
      <c r="H13" s="250">
        <v>0</v>
      </c>
    </row>
    <row r="14" spans="1:8" ht="14.95" customHeight="1" x14ac:dyDescent="0.25">
      <c r="A14" s="559" t="s">
        <v>423</v>
      </c>
      <c r="B14" s="560"/>
      <c r="C14" s="560"/>
      <c r="D14" s="561"/>
      <c r="E14" s="558">
        <f>SUM(E15:E18)</f>
        <v>0</v>
      </c>
      <c r="F14" s="562">
        <f>SUM(F15:F18)</f>
        <v>0</v>
      </c>
      <c r="G14" s="556">
        <f>SUM(G15:G18)</f>
        <v>1</v>
      </c>
      <c r="H14" s="563">
        <f>SUM(H15:H18)</f>
        <v>1</v>
      </c>
    </row>
    <row r="15" spans="1:8" ht="14.95" customHeight="1" x14ac:dyDescent="0.25">
      <c r="A15" s="228" t="s">
        <v>424</v>
      </c>
      <c r="B15" s="229"/>
      <c r="C15" s="229"/>
      <c r="D15" s="230"/>
      <c r="E15" s="862"/>
      <c r="F15" s="251"/>
      <c r="G15" s="555"/>
      <c r="H15" s="250"/>
    </row>
    <row r="16" spans="1:8" ht="14.95" customHeight="1" x14ac:dyDescent="0.25">
      <c r="A16" s="228" t="s">
        <v>425</v>
      </c>
      <c r="B16" s="229"/>
      <c r="C16" s="229"/>
      <c r="D16" s="230"/>
      <c r="E16" s="616">
        <v>0</v>
      </c>
      <c r="F16" s="252">
        <v>0</v>
      </c>
      <c r="G16" s="557">
        <v>1</v>
      </c>
      <c r="H16" s="253">
        <v>1</v>
      </c>
    </row>
    <row r="17" spans="1:8" ht="14.95" customHeight="1" x14ac:dyDescent="0.25">
      <c r="A17" s="228" t="s">
        <v>426</v>
      </c>
      <c r="B17" s="229"/>
      <c r="C17" s="229"/>
      <c r="D17" s="230"/>
      <c r="E17" s="616">
        <v>0</v>
      </c>
      <c r="F17" s="252">
        <v>0</v>
      </c>
      <c r="G17" s="555">
        <v>0</v>
      </c>
      <c r="H17" s="250">
        <v>0</v>
      </c>
    </row>
    <row r="18" spans="1:8" ht="14.95" customHeight="1" thickBot="1" x14ac:dyDescent="0.3">
      <c r="A18" s="228" t="s">
        <v>427</v>
      </c>
      <c r="B18" s="229"/>
      <c r="C18" s="229"/>
      <c r="D18" s="230"/>
      <c r="E18" s="616">
        <v>0</v>
      </c>
      <c r="F18" s="252">
        <v>0</v>
      </c>
      <c r="G18" s="555">
        <v>0</v>
      </c>
      <c r="H18" s="250">
        <v>0</v>
      </c>
    </row>
    <row r="19" spans="1:8" ht="18" customHeight="1" thickTop="1" thickBot="1" x14ac:dyDescent="0.35">
      <c r="A19" s="254" t="s">
        <v>713</v>
      </c>
      <c r="B19" s="255"/>
      <c r="C19" s="255"/>
      <c r="D19" s="255"/>
      <c r="E19" s="256">
        <v>0</v>
      </c>
      <c r="F19" s="257">
        <v>0</v>
      </c>
      <c r="G19" s="258">
        <v>0</v>
      </c>
      <c r="H19" s="259">
        <v>0</v>
      </c>
    </row>
    <row r="20" spans="1:8" ht="18" customHeight="1" thickTop="1" thickBot="1" x14ac:dyDescent="0.35">
      <c r="A20" s="254" t="s">
        <v>758</v>
      </c>
      <c r="B20" s="255"/>
      <c r="C20" s="255"/>
      <c r="D20" s="255"/>
      <c r="E20" s="256">
        <v>2</v>
      </c>
      <c r="F20" s="257">
        <v>2</v>
      </c>
      <c r="G20" s="258">
        <v>3</v>
      </c>
      <c r="H20" s="259">
        <v>14</v>
      </c>
    </row>
    <row r="21" spans="1:8" ht="18" customHeight="1" thickTop="1" x14ac:dyDescent="0.3">
      <c r="A21" s="260" t="s">
        <v>695</v>
      </c>
      <c r="B21" s="261"/>
      <c r="C21" s="261"/>
      <c r="D21" s="261"/>
      <c r="E21" s="262">
        <f>SUM(E22:E35)</f>
        <v>24</v>
      </c>
      <c r="F21" s="263">
        <f>SUM(F22:F35)</f>
        <v>22</v>
      </c>
      <c r="G21" s="264">
        <f>SUM(G22:G35)</f>
        <v>182</v>
      </c>
      <c r="H21" s="265">
        <f>SUM(H22:H35)</f>
        <v>193</v>
      </c>
    </row>
    <row r="22" spans="1:8" ht="18" customHeight="1" x14ac:dyDescent="0.25">
      <c r="A22" s="228" t="s">
        <v>428</v>
      </c>
      <c r="B22" s="229"/>
      <c r="C22" s="229"/>
      <c r="D22" s="229"/>
      <c r="E22" s="616">
        <v>0</v>
      </c>
      <c r="F22" s="249">
        <v>0</v>
      </c>
      <c r="G22" s="555">
        <v>0</v>
      </c>
      <c r="H22" s="250">
        <v>0</v>
      </c>
    </row>
    <row r="23" spans="1:8" ht="14.95" customHeight="1" x14ac:dyDescent="0.25">
      <c r="A23" s="1010" t="s">
        <v>686</v>
      </c>
      <c r="B23" s="1011"/>
      <c r="C23" s="1011"/>
      <c r="D23" s="1012"/>
      <c r="E23" s="1013">
        <v>0</v>
      </c>
      <c r="F23" s="1014">
        <v>0</v>
      </c>
      <c r="G23" s="1015">
        <v>1</v>
      </c>
      <c r="H23" s="1016">
        <v>1</v>
      </c>
    </row>
    <row r="24" spans="1:8" ht="14.95" customHeight="1" x14ac:dyDescent="0.25">
      <c r="A24" s="1010" t="s">
        <v>687</v>
      </c>
      <c r="B24" s="1011"/>
      <c r="C24" s="1011"/>
      <c r="D24" s="1012"/>
      <c r="E24" s="1013"/>
      <c r="F24" s="1014"/>
      <c r="G24" s="1015"/>
      <c r="H24" s="1016"/>
    </row>
    <row r="25" spans="1:8" ht="14.95" customHeight="1" x14ac:dyDescent="0.25">
      <c r="A25" s="228" t="s">
        <v>800</v>
      </c>
      <c r="B25" s="229"/>
      <c r="C25" s="229"/>
      <c r="D25" s="229"/>
      <c r="E25" s="616">
        <v>0</v>
      </c>
      <c r="F25" s="249">
        <v>0</v>
      </c>
      <c r="G25" s="555">
        <v>0</v>
      </c>
      <c r="H25" s="250">
        <v>0</v>
      </c>
    </row>
    <row r="26" spans="1:8" ht="14.95" customHeight="1" x14ac:dyDescent="0.25">
      <c r="A26" s="228" t="s">
        <v>617</v>
      </c>
      <c r="B26" s="229"/>
      <c r="C26" s="229"/>
      <c r="D26" s="229"/>
      <c r="E26" s="616">
        <v>0</v>
      </c>
      <c r="F26" s="249">
        <v>0</v>
      </c>
      <c r="G26" s="555"/>
      <c r="H26" s="250"/>
    </row>
    <row r="27" spans="1:8" ht="14.95" customHeight="1" x14ac:dyDescent="0.25">
      <c r="A27" s="228" t="s">
        <v>688</v>
      </c>
      <c r="B27" s="229"/>
      <c r="C27" s="229"/>
      <c r="D27" s="229"/>
      <c r="E27" s="862">
        <v>1</v>
      </c>
      <c r="F27" s="266">
        <v>0</v>
      </c>
      <c r="G27" s="557">
        <v>8</v>
      </c>
      <c r="H27" s="253">
        <v>0</v>
      </c>
    </row>
    <row r="28" spans="1:8" ht="14.95" customHeight="1" x14ac:dyDescent="0.25">
      <c r="A28" s="228" t="s">
        <v>429</v>
      </c>
      <c r="B28" s="229"/>
      <c r="C28" s="229"/>
      <c r="D28" s="229"/>
      <c r="E28" s="616">
        <v>0</v>
      </c>
      <c r="F28" s="249">
        <v>0</v>
      </c>
      <c r="G28" s="557">
        <v>0</v>
      </c>
      <c r="H28" s="253">
        <v>0</v>
      </c>
    </row>
    <row r="29" spans="1:8" ht="14.95" customHeight="1" x14ac:dyDescent="0.25">
      <c r="A29" s="228" t="s">
        <v>276</v>
      </c>
      <c r="B29" s="229"/>
      <c r="C29" s="229"/>
      <c r="D29" s="229"/>
      <c r="E29" s="862">
        <v>1</v>
      </c>
      <c r="F29" s="266">
        <v>0</v>
      </c>
      <c r="G29" s="557">
        <v>7</v>
      </c>
      <c r="H29" s="253">
        <v>10</v>
      </c>
    </row>
    <row r="30" spans="1:8" ht="14.95" customHeight="1" x14ac:dyDescent="0.25">
      <c r="A30" s="228" t="s">
        <v>689</v>
      </c>
      <c r="B30" s="229"/>
      <c r="C30" s="229"/>
      <c r="D30" s="229"/>
      <c r="E30" s="862">
        <v>5</v>
      </c>
      <c r="F30" s="266">
        <v>5</v>
      </c>
      <c r="G30" s="557">
        <v>57</v>
      </c>
      <c r="H30" s="253">
        <v>59</v>
      </c>
    </row>
    <row r="31" spans="1:8" ht="14.95" customHeight="1" x14ac:dyDescent="0.25">
      <c r="A31" s="228" t="s">
        <v>808</v>
      </c>
      <c r="B31" s="229"/>
      <c r="C31" s="229"/>
      <c r="D31" s="229"/>
      <c r="E31" s="862">
        <v>1</v>
      </c>
      <c r="F31" s="266">
        <v>1</v>
      </c>
      <c r="G31" s="557">
        <v>12</v>
      </c>
      <c r="H31" s="253">
        <v>12</v>
      </c>
    </row>
    <row r="32" spans="1:8" ht="14.95" customHeight="1" x14ac:dyDescent="0.25">
      <c r="A32" s="228" t="s">
        <v>801</v>
      </c>
      <c r="B32" s="229"/>
      <c r="C32" s="229"/>
      <c r="D32" s="229"/>
      <c r="E32" s="862">
        <v>0</v>
      </c>
      <c r="F32" s="266">
        <v>0</v>
      </c>
      <c r="G32" s="557">
        <v>2</v>
      </c>
      <c r="H32" s="253">
        <v>6</v>
      </c>
    </row>
    <row r="33" spans="1:8" ht="14.95" customHeight="1" x14ac:dyDescent="0.25">
      <c r="A33" s="228" t="s">
        <v>802</v>
      </c>
      <c r="B33" s="229"/>
      <c r="C33" s="229"/>
      <c r="D33" s="229"/>
      <c r="E33" s="862">
        <v>0</v>
      </c>
      <c r="F33" s="266">
        <v>0</v>
      </c>
      <c r="G33" s="557">
        <v>4</v>
      </c>
      <c r="H33" s="253">
        <v>10</v>
      </c>
    </row>
    <row r="34" spans="1:8" ht="14.95" customHeight="1" x14ac:dyDescent="0.25">
      <c r="A34" s="228" t="s">
        <v>690</v>
      </c>
      <c r="B34" s="229"/>
      <c r="C34" s="229"/>
      <c r="D34" s="229"/>
      <c r="E34" s="862">
        <v>0</v>
      </c>
      <c r="F34" s="266">
        <v>0</v>
      </c>
      <c r="G34" s="557">
        <v>0</v>
      </c>
      <c r="H34" s="253">
        <v>0</v>
      </c>
    </row>
    <row r="35" spans="1:8" ht="14.95" customHeight="1" thickBot="1" x14ac:dyDescent="0.3">
      <c r="A35" s="228" t="s">
        <v>618</v>
      </c>
      <c r="B35" s="229"/>
      <c r="C35" s="229"/>
      <c r="D35" s="229"/>
      <c r="E35" s="862">
        <v>16</v>
      </c>
      <c r="F35" s="266">
        <v>16</v>
      </c>
      <c r="G35" s="557">
        <v>91</v>
      </c>
      <c r="H35" s="253">
        <v>95</v>
      </c>
    </row>
    <row r="36" spans="1:8" ht="22.6" customHeight="1" thickTop="1" thickBot="1" x14ac:dyDescent="0.4">
      <c r="A36" s="267" t="s">
        <v>22</v>
      </c>
      <c r="B36" s="268"/>
      <c r="C36" s="268"/>
      <c r="D36" s="269"/>
      <c r="E36" s="270">
        <f>SUM(E8+E19+E20+E21)</f>
        <v>26</v>
      </c>
      <c r="F36" s="271">
        <f>SUM(F8+F19+F20+F21)</f>
        <v>24</v>
      </c>
      <c r="G36" s="272">
        <f>SUM(G8+G19+G20+G21)</f>
        <v>186</v>
      </c>
      <c r="H36" s="273">
        <f>SUM(H8+H19+H20+H21)</f>
        <v>208</v>
      </c>
    </row>
    <row r="38" spans="1:8" ht="25.5" customHeight="1" x14ac:dyDescent="0.25">
      <c r="A38" s="1009" t="s">
        <v>849</v>
      </c>
      <c r="B38" s="1009"/>
      <c r="C38" s="1009"/>
      <c r="D38" s="1009"/>
      <c r="E38" s="1009"/>
      <c r="F38" s="1009"/>
      <c r="G38" s="1009"/>
      <c r="H38" s="1009"/>
    </row>
    <row r="39" spans="1:8" ht="12.75" customHeight="1" x14ac:dyDescent="0.25">
      <c r="C39" s="274"/>
      <c r="D39" s="274"/>
      <c r="E39" s="274"/>
      <c r="F39" s="274"/>
      <c r="G39" s="274"/>
      <c r="H39" s="274"/>
    </row>
  </sheetData>
  <mergeCells count="7">
    <mergeCell ref="A38:H38"/>
    <mergeCell ref="A24:D24"/>
    <mergeCell ref="E23:E24"/>
    <mergeCell ref="F23:F24"/>
    <mergeCell ref="G23:G24"/>
    <mergeCell ref="H23:H24"/>
    <mergeCell ref="A23:D23"/>
  </mergeCells>
  <phoneticPr fontId="2" type="noConversion"/>
  <printOptions horizontalCentered="1"/>
  <pageMargins left="0.78740157480314965" right="0.31496062992125984" top="0.6692913385826772" bottom="0.19685039370078741" header="0.27559055118110237" footer="0.31496062992125984"/>
  <pageSetup paperSize="9" scale="89" orientation="portrait" r:id="rId1"/>
  <headerFooter alignWithMargins="0">
    <oddHeader>&amp;C28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9"/>
  <sheetViews>
    <sheetView zoomScaleNormal="100" workbookViewId="0">
      <selection activeCell="A16" sqref="A16"/>
    </sheetView>
  </sheetViews>
  <sheetFormatPr defaultColWidth="9.125" defaultRowHeight="13.6" x14ac:dyDescent="0.25"/>
  <cols>
    <col min="1" max="1" width="10.75" style="56" customWidth="1"/>
    <col min="2" max="2" width="13.75" style="56" customWidth="1"/>
    <col min="3" max="3" width="14.375" style="56" customWidth="1"/>
    <col min="4" max="4" width="12.75" style="56" customWidth="1"/>
    <col min="5" max="8" width="10.75" style="56" customWidth="1"/>
    <col min="9" max="16384" width="9.125" style="56"/>
  </cols>
  <sheetData>
    <row r="1" spans="1:8" ht="15.65" x14ac:dyDescent="0.25">
      <c r="A1" s="81" t="s">
        <v>850</v>
      </c>
    </row>
    <row r="2" spans="1:8" ht="12.75" customHeight="1" thickBot="1" x14ac:dyDescent="0.3"/>
    <row r="3" spans="1:8" ht="18" customHeight="1" x14ac:dyDescent="0.3">
      <c r="A3" s="214"/>
      <c r="B3" s="215"/>
      <c r="C3" s="215"/>
      <c r="D3" s="216"/>
      <c r="E3" s="217" t="s">
        <v>1017</v>
      </c>
      <c r="F3" s="218"/>
      <c r="G3" s="275" t="s">
        <v>1018</v>
      </c>
      <c r="H3" s="220"/>
    </row>
    <row r="4" spans="1:8" ht="19.05" x14ac:dyDescent="0.35">
      <c r="A4" s="221" t="s">
        <v>20</v>
      </c>
      <c r="B4" s="222"/>
      <c r="C4" s="222"/>
      <c r="D4" s="223"/>
      <c r="E4" s="224" t="s">
        <v>49</v>
      </c>
      <c r="F4" s="225" t="s">
        <v>49</v>
      </c>
      <c r="G4" s="226" t="s">
        <v>49</v>
      </c>
      <c r="H4" s="227" t="s">
        <v>49</v>
      </c>
    </row>
    <row r="5" spans="1:8" x14ac:dyDescent="0.25">
      <c r="A5" s="228"/>
      <c r="B5" s="229"/>
      <c r="C5" s="229"/>
      <c r="D5" s="230"/>
      <c r="E5" s="231" t="s">
        <v>640</v>
      </c>
      <c r="F5" s="232" t="s">
        <v>274</v>
      </c>
      <c r="G5" s="233" t="s">
        <v>640</v>
      </c>
      <c r="H5" s="234" t="s">
        <v>274</v>
      </c>
    </row>
    <row r="6" spans="1:8" ht="14.3" thickBot="1" x14ac:dyDescent="0.3">
      <c r="A6" s="235"/>
      <c r="B6" s="236"/>
      <c r="C6" s="236"/>
      <c r="D6" s="237"/>
      <c r="E6" s="238"/>
      <c r="F6" s="239"/>
      <c r="G6" s="240"/>
      <c r="H6" s="241"/>
    </row>
    <row r="7" spans="1:8" ht="18" customHeight="1" thickTop="1" thickBot="1" x14ac:dyDescent="0.35">
      <c r="A7" s="276" t="s">
        <v>22</v>
      </c>
      <c r="B7" s="277"/>
      <c r="C7" s="277"/>
      <c r="D7" s="278"/>
      <c r="E7" s="279">
        <f>SUM(E8:E14)</f>
        <v>147</v>
      </c>
      <c r="F7" s="865">
        <f>SUM(F8:F14)</f>
        <v>50</v>
      </c>
      <c r="G7" s="864">
        <f>SUM(G8:G14)</f>
        <v>897</v>
      </c>
      <c r="H7" s="867">
        <f>SUM(H8:H14)</f>
        <v>277</v>
      </c>
    </row>
    <row r="8" spans="1:8" ht="14.95" customHeight="1" thickTop="1" x14ac:dyDescent="0.25">
      <c r="A8" s="228" t="s">
        <v>803</v>
      </c>
      <c r="B8" s="229"/>
      <c r="C8" s="229"/>
      <c r="D8" s="229"/>
      <c r="E8" s="466">
        <v>108</v>
      </c>
      <c r="F8" s="249">
        <v>0</v>
      </c>
      <c r="G8" s="863">
        <v>672</v>
      </c>
      <c r="H8" s="250">
        <v>0</v>
      </c>
    </row>
    <row r="9" spans="1:8" ht="14.95" customHeight="1" x14ac:dyDescent="0.25">
      <c r="A9" s="228" t="s">
        <v>804</v>
      </c>
      <c r="B9" s="229"/>
      <c r="C9" s="229"/>
      <c r="D9" s="230"/>
      <c r="E9" s="466">
        <v>11</v>
      </c>
      <c r="F9" s="280">
        <v>11</v>
      </c>
      <c r="G9" s="863">
        <v>72</v>
      </c>
      <c r="H9" s="253">
        <v>72</v>
      </c>
    </row>
    <row r="10" spans="1:8" ht="14.95" customHeight="1" x14ac:dyDescent="0.25">
      <c r="A10" s="228" t="s">
        <v>643</v>
      </c>
      <c r="B10" s="229"/>
      <c r="C10" s="229"/>
      <c r="D10" s="229"/>
      <c r="E10" s="466">
        <v>11</v>
      </c>
      <c r="F10" s="280">
        <v>22</v>
      </c>
      <c r="G10" s="863">
        <v>47</v>
      </c>
      <c r="H10" s="253">
        <v>99</v>
      </c>
    </row>
    <row r="11" spans="1:8" ht="14.95" customHeight="1" x14ac:dyDescent="0.25">
      <c r="A11" s="228" t="s">
        <v>805</v>
      </c>
      <c r="B11" s="229"/>
      <c r="C11" s="229"/>
      <c r="D11" s="229"/>
      <c r="E11" s="466">
        <v>17</v>
      </c>
      <c r="F11" s="280">
        <v>17</v>
      </c>
      <c r="G11" s="863">
        <v>103</v>
      </c>
      <c r="H11" s="253">
        <v>103</v>
      </c>
    </row>
    <row r="12" spans="1:8" ht="14.95" customHeight="1" x14ac:dyDescent="0.25">
      <c r="A12" s="281" t="s">
        <v>644</v>
      </c>
      <c r="B12" s="282"/>
      <c r="C12" s="282"/>
      <c r="D12" s="283"/>
      <c r="E12" s="570"/>
      <c r="F12" s="284"/>
      <c r="G12" s="568"/>
      <c r="H12" s="285"/>
    </row>
    <row r="13" spans="1:8" ht="14.95" customHeight="1" x14ac:dyDescent="0.25">
      <c r="A13" s="286" t="s">
        <v>409</v>
      </c>
      <c r="B13" s="229"/>
      <c r="C13" s="229"/>
      <c r="D13" s="229"/>
      <c r="E13" s="466">
        <v>0</v>
      </c>
      <c r="F13" s="280">
        <v>0</v>
      </c>
      <c r="G13" s="863">
        <v>3</v>
      </c>
      <c r="H13" s="253">
        <v>3</v>
      </c>
    </row>
    <row r="14" spans="1:8" ht="14.95" customHeight="1" thickBot="1" x14ac:dyDescent="0.3">
      <c r="A14" s="287" t="s">
        <v>806</v>
      </c>
      <c r="B14" s="288"/>
      <c r="C14" s="288"/>
      <c r="D14" s="289"/>
      <c r="E14" s="571">
        <v>0</v>
      </c>
      <c r="F14" s="290">
        <v>0</v>
      </c>
      <c r="G14" s="569">
        <v>0</v>
      </c>
      <c r="H14" s="291">
        <v>0</v>
      </c>
    </row>
    <row r="15" spans="1:8" ht="11.25" customHeight="1" x14ac:dyDescent="0.25">
      <c r="A15" s="147"/>
      <c r="B15" s="147"/>
      <c r="C15" s="147"/>
      <c r="D15" s="147"/>
      <c r="E15" s="147"/>
      <c r="F15" s="147"/>
      <c r="G15" s="147"/>
      <c r="H15" s="147"/>
    </row>
    <row r="16" spans="1:8" ht="15.65" x14ac:dyDescent="0.25">
      <c r="A16" s="81" t="s">
        <v>1034</v>
      </c>
      <c r="B16" s="147"/>
      <c r="C16" s="147"/>
      <c r="D16" s="147"/>
      <c r="E16" s="147"/>
      <c r="F16" s="147"/>
      <c r="G16" s="147"/>
    </row>
    <row r="17" spans="1:8" ht="13.6" customHeight="1" thickBot="1" x14ac:dyDescent="0.3">
      <c r="A17" s="147"/>
      <c r="B17" s="147"/>
      <c r="C17" s="147"/>
      <c r="D17" s="147"/>
      <c r="E17" s="147"/>
      <c r="F17" s="147"/>
      <c r="G17" s="147"/>
      <c r="H17" s="147"/>
    </row>
    <row r="18" spans="1:8" ht="19.05" x14ac:dyDescent="0.25">
      <c r="A18" s="292"/>
      <c r="B18" s="293"/>
      <c r="C18" s="293"/>
      <c r="D18" s="294" t="s">
        <v>277</v>
      </c>
      <c r="E18" s="295" t="s">
        <v>278</v>
      </c>
      <c r="F18" s="296"/>
      <c r="G18" s="295"/>
      <c r="H18" s="297" t="s">
        <v>279</v>
      </c>
    </row>
    <row r="19" spans="1:8" ht="19.05" x14ac:dyDescent="0.25">
      <c r="A19" s="298" t="s">
        <v>20</v>
      </c>
      <c r="B19" s="299"/>
      <c r="C19" s="299"/>
      <c r="D19" s="231"/>
      <c r="E19" s="300" t="s">
        <v>280</v>
      </c>
      <c r="F19" s="231" t="s">
        <v>281</v>
      </c>
      <c r="G19" s="300" t="s">
        <v>282</v>
      </c>
      <c r="H19" s="301" t="s">
        <v>283</v>
      </c>
    </row>
    <row r="20" spans="1:8" ht="14.3" thickBot="1" x14ac:dyDescent="0.3">
      <c r="A20" s="302"/>
      <c r="B20" s="303"/>
      <c r="C20" s="303"/>
      <c r="D20" s="238"/>
      <c r="E20" s="304"/>
      <c r="F20" s="238"/>
      <c r="G20" s="304"/>
      <c r="H20" s="305"/>
    </row>
    <row r="21" spans="1:8" ht="18" customHeight="1" thickTop="1" thickBot="1" x14ac:dyDescent="0.35">
      <c r="A21" s="276" t="s">
        <v>22</v>
      </c>
      <c r="B21" s="278"/>
      <c r="C21" s="868">
        <f>SUM(C22,C27,C32)</f>
        <v>96</v>
      </c>
      <c r="D21" s="279">
        <f>SUM(D22,D27,D32)</f>
        <v>39</v>
      </c>
      <c r="E21" s="868">
        <f>SUM(E22,E27,E32)</f>
        <v>26</v>
      </c>
      <c r="F21" s="279">
        <f>SUM(F22,F27,F32)</f>
        <v>25</v>
      </c>
      <c r="G21" s="868">
        <f>SUM(G22,G27,G32)</f>
        <v>0</v>
      </c>
      <c r="H21" s="306">
        <f>SUM(H22+H27+H32)</f>
        <v>6</v>
      </c>
    </row>
    <row r="22" spans="1:8" ht="14.95" customHeight="1" thickTop="1" x14ac:dyDescent="0.25">
      <c r="A22" s="564" t="s">
        <v>284</v>
      </c>
      <c r="B22" s="431"/>
      <c r="C22" s="861">
        <f t="shared" ref="C22:H22" si="0">SUM(C23:C26)</f>
        <v>0</v>
      </c>
      <c r="D22" s="860">
        <f>SUM(D23:D26)</f>
        <v>0</v>
      </c>
      <c r="E22" s="861">
        <f t="shared" si="0"/>
        <v>0</v>
      </c>
      <c r="F22" s="860">
        <f t="shared" si="0"/>
        <v>0</v>
      </c>
      <c r="G22" s="861">
        <f t="shared" si="0"/>
        <v>0</v>
      </c>
      <c r="H22" s="565">
        <f t="shared" si="0"/>
        <v>0</v>
      </c>
    </row>
    <row r="23" spans="1:8" ht="14.95" customHeight="1" x14ac:dyDescent="0.25">
      <c r="A23" s="307" t="s">
        <v>285</v>
      </c>
      <c r="B23" s="230"/>
      <c r="C23" s="566">
        <v>0</v>
      </c>
      <c r="D23" s="308">
        <v>0</v>
      </c>
      <c r="E23" s="309">
        <v>0</v>
      </c>
      <c r="F23" s="308">
        <v>0</v>
      </c>
      <c r="G23" s="309">
        <v>0</v>
      </c>
      <c r="H23" s="310">
        <v>0</v>
      </c>
    </row>
    <row r="24" spans="1:8" ht="14.95" customHeight="1" x14ac:dyDescent="0.25">
      <c r="A24" s="307" t="s">
        <v>286</v>
      </c>
      <c r="B24" s="230"/>
      <c r="C24" s="566">
        <v>0</v>
      </c>
      <c r="D24" s="308">
        <v>0</v>
      </c>
      <c r="E24" s="309">
        <v>0</v>
      </c>
      <c r="F24" s="308">
        <v>0</v>
      </c>
      <c r="G24" s="309">
        <v>0</v>
      </c>
      <c r="H24" s="310">
        <v>0</v>
      </c>
    </row>
    <row r="25" spans="1:8" ht="14.95" customHeight="1" x14ac:dyDescent="0.25">
      <c r="A25" s="307" t="s">
        <v>287</v>
      </c>
      <c r="B25" s="230"/>
      <c r="C25" s="612">
        <v>0</v>
      </c>
      <c r="D25" s="308">
        <v>0</v>
      </c>
      <c r="E25" s="309">
        <v>0</v>
      </c>
      <c r="F25" s="308">
        <v>0</v>
      </c>
      <c r="G25" s="309">
        <v>0</v>
      </c>
      <c r="H25" s="310">
        <v>0</v>
      </c>
    </row>
    <row r="26" spans="1:8" ht="14.95" customHeight="1" x14ac:dyDescent="0.25">
      <c r="A26" s="307" t="s">
        <v>288</v>
      </c>
      <c r="B26" s="230"/>
      <c r="C26" s="566">
        <v>0</v>
      </c>
      <c r="D26" s="308">
        <v>0</v>
      </c>
      <c r="E26" s="309">
        <v>0</v>
      </c>
      <c r="F26" s="308">
        <v>0</v>
      </c>
      <c r="G26" s="309">
        <v>0</v>
      </c>
      <c r="H26" s="310">
        <v>0</v>
      </c>
    </row>
    <row r="27" spans="1:8" ht="14.95" customHeight="1" x14ac:dyDescent="0.25">
      <c r="A27" s="564" t="s">
        <v>289</v>
      </c>
      <c r="B27" s="431"/>
      <c r="C27" s="861">
        <f t="shared" ref="C27:H27" si="1">SUM(C28:C31)</f>
        <v>1</v>
      </c>
      <c r="D27" s="860">
        <f>SUM(D28:D31)</f>
        <v>0</v>
      </c>
      <c r="E27" s="861">
        <f t="shared" si="1"/>
        <v>1</v>
      </c>
      <c r="F27" s="860">
        <f t="shared" si="1"/>
        <v>0</v>
      </c>
      <c r="G27" s="861">
        <f t="shared" si="1"/>
        <v>0</v>
      </c>
      <c r="H27" s="565">
        <f t="shared" si="1"/>
        <v>0</v>
      </c>
    </row>
    <row r="28" spans="1:8" ht="14.95" customHeight="1" x14ac:dyDescent="0.25">
      <c r="A28" s="311" t="s">
        <v>433</v>
      </c>
      <c r="B28" s="230"/>
      <c r="C28" s="566">
        <v>0</v>
      </c>
      <c r="D28" s="308">
        <f>C28-(E28+F28+G28+H28)</f>
        <v>0</v>
      </c>
      <c r="E28" s="309">
        <v>0</v>
      </c>
      <c r="F28" s="308">
        <v>0</v>
      </c>
      <c r="G28" s="309">
        <v>0</v>
      </c>
      <c r="H28" s="310">
        <v>0</v>
      </c>
    </row>
    <row r="29" spans="1:8" ht="14.95" customHeight="1" x14ac:dyDescent="0.25">
      <c r="A29" s="311" t="s">
        <v>434</v>
      </c>
      <c r="B29" s="230"/>
      <c r="C29" s="612">
        <v>1</v>
      </c>
      <c r="D29" s="308">
        <v>0</v>
      </c>
      <c r="E29" s="627">
        <v>1</v>
      </c>
      <c r="F29" s="308">
        <v>0</v>
      </c>
      <c r="G29" s="309">
        <v>0</v>
      </c>
      <c r="H29" s="310">
        <v>0</v>
      </c>
    </row>
    <row r="30" spans="1:8" ht="14.95" customHeight="1" x14ac:dyDescent="0.25">
      <c r="A30" s="311" t="s">
        <v>435</v>
      </c>
      <c r="B30" s="230"/>
      <c r="C30" s="566">
        <v>0</v>
      </c>
      <c r="D30" s="308">
        <v>0</v>
      </c>
      <c r="E30" s="309">
        <v>0</v>
      </c>
      <c r="F30" s="308">
        <v>0</v>
      </c>
      <c r="G30" s="309">
        <v>0</v>
      </c>
      <c r="H30" s="310">
        <v>0</v>
      </c>
    </row>
    <row r="31" spans="1:8" ht="14.95" customHeight="1" x14ac:dyDescent="0.25">
      <c r="A31" s="311" t="s">
        <v>809</v>
      </c>
      <c r="B31" s="230"/>
      <c r="C31" s="566">
        <v>0</v>
      </c>
      <c r="D31" s="308">
        <v>0</v>
      </c>
      <c r="E31" s="309">
        <v>0</v>
      </c>
      <c r="F31" s="308">
        <v>0</v>
      </c>
      <c r="G31" s="309">
        <v>0</v>
      </c>
      <c r="H31" s="310">
        <v>0</v>
      </c>
    </row>
    <row r="32" spans="1:8" ht="14.95" customHeight="1" x14ac:dyDescent="0.25">
      <c r="A32" s="564" t="s">
        <v>290</v>
      </c>
      <c r="B32" s="431"/>
      <c r="C32" s="861">
        <f t="shared" ref="C32:H32" si="2">SUM(C33:C35)</f>
        <v>95</v>
      </c>
      <c r="D32" s="860">
        <v>39</v>
      </c>
      <c r="E32" s="861">
        <f t="shared" si="2"/>
        <v>25</v>
      </c>
      <c r="F32" s="860">
        <f t="shared" si="2"/>
        <v>25</v>
      </c>
      <c r="G32" s="861">
        <f t="shared" si="2"/>
        <v>0</v>
      </c>
      <c r="H32" s="565">
        <f t="shared" si="2"/>
        <v>6</v>
      </c>
    </row>
    <row r="33" spans="1:8" ht="14.95" customHeight="1" x14ac:dyDescent="0.25">
      <c r="A33" s="307" t="s">
        <v>341</v>
      </c>
      <c r="B33" s="230"/>
      <c r="C33" s="566">
        <v>0</v>
      </c>
      <c r="D33" s="308">
        <f>C33-(E33+F33+G33+H33)</f>
        <v>0</v>
      </c>
      <c r="E33" s="309">
        <v>0</v>
      </c>
      <c r="F33" s="308">
        <v>0</v>
      </c>
      <c r="G33" s="309">
        <v>0</v>
      </c>
      <c r="H33" s="310">
        <v>0</v>
      </c>
    </row>
    <row r="34" spans="1:8" ht="14.95" customHeight="1" x14ac:dyDescent="0.25">
      <c r="A34" s="307" t="s">
        <v>291</v>
      </c>
      <c r="B34" s="230"/>
      <c r="C34" s="566">
        <v>0</v>
      </c>
      <c r="D34" s="308">
        <f>C34-(E34+F34+G34+H34)</f>
        <v>0</v>
      </c>
      <c r="E34" s="309">
        <v>0</v>
      </c>
      <c r="F34" s="308">
        <v>0</v>
      </c>
      <c r="G34" s="309">
        <v>0</v>
      </c>
      <c r="H34" s="310">
        <v>0</v>
      </c>
    </row>
    <row r="35" spans="1:8" ht="14.95" customHeight="1" thickBot="1" x14ac:dyDescent="0.3">
      <c r="A35" s="312" t="s">
        <v>292</v>
      </c>
      <c r="B35" s="289"/>
      <c r="C35" s="567">
        <v>95</v>
      </c>
      <c r="D35" s="313">
        <v>39</v>
      </c>
      <c r="E35" s="314">
        <v>25</v>
      </c>
      <c r="F35" s="313">
        <v>25</v>
      </c>
      <c r="G35" s="314">
        <v>0</v>
      </c>
      <c r="H35" s="315">
        <v>6</v>
      </c>
    </row>
    <row r="36" spans="1:8" x14ac:dyDescent="0.25">
      <c r="A36" s="147"/>
      <c r="B36" s="147"/>
      <c r="C36" s="147"/>
      <c r="D36" s="147"/>
      <c r="E36" s="147"/>
      <c r="F36" s="147"/>
      <c r="G36" s="147"/>
      <c r="H36" s="147"/>
    </row>
    <row r="37" spans="1:8" ht="16.3" x14ac:dyDescent="0.3">
      <c r="A37" s="48" t="s">
        <v>1019</v>
      </c>
      <c r="B37" s="147"/>
      <c r="C37" s="147"/>
      <c r="D37" s="147"/>
      <c r="E37" s="147"/>
      <c r="F37" s="147"/>
      <c r="G37" s="147"/>
      <c r="H37" s="147"/>
    </row>
    <row r="38" spans="1:8" x14ac:dyDescent="0.25">
      <c r="A38" s="147"/>
      <c r="B38" s="147"/>
      <c r="C38" s="147"/>
      <c r="D38" s="147"/>
      <c r="E38" s="147"/>
      <c r="F38" s="147"/>
      <c r="G38" s="147"/>
      <c r="H38" s="147"/>
    </row>
    <row r="59" spans="1:1" ht="14.3" x14ac:dyDescent="0.25">
      <c r="A59" s="316" t="s">
        <v>851</v>
      </c>
    </row>
  </sheetData>
  <phoneticPr fontId="2" type="noConversion"/>
  <printOptions horizontalCentered="1"/>
  <pageMargins left="0.70866141732283472" right="0.31496062992125984" top="0.51181102362204722" bottom="0.23622047244094491" header="0.23622047244094491" footer="0.15748031496062992"/>
  <pageSetup paperSize="9" scale="85" orientation="portrait" r:id="rId1"/>
  <headerFooter alignWithMargins="0">
    <oddHeader>&amp;C29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74"/>
  <sheetViews>
    <sheetView zoomScaleNormal="100" workbookViewId="0">
      <selection activeCell="A38" sqref="A38:K43"/>
    </sheetView>
  </sheetViews>
  <sheetFormatPr defaultColWidth="9.125" defaultRowHeight="13.6" x14ac:dyDescent="0.25"/>
  <cols>
    <col min="1" max="16384" width="9.125" style="56"/>
  </cols>
  <sheetData>
    <row r="1" spans="1:11" ht="15.65" x14ac:dyDescent="0.25">
      <c r="A1" s="81" t="s">
        <v>852</v>
      </c>
    </row>
    <row r="2" spans="1:11" ht="18" customHeight="1" thickBot="1" x14ac:dyDescent="0.3"/>
    <row r="3" spans="1:11" ht="18" customHeight="1" x14ac:dyDescent="0.3">
      <c r="A3" s="317"/>
      <c r="B3" s="318"/>
      <c r="C3" s="319"/>
      <c r="D3" s="217" t="s">
        <v>1020</v>
      </c>
      <c r="E3" s="320"/>
      <c r="F3" s="320"/>
      <c r="G3" s="218"/>
      <c r="H3" s="275" t="s">
        <v>1021</v>
      </c>
      <c r="I3" s="219"/>
      <c r="J3" s="219"/>
      <c r="K3" s="220"/>
    </row>
    <row r="4" spans="1:11" ht="19.05" x14ac:dyDescent="0.35">
      <c r="A4" s="221"/>
      <c r="B4" s="321"/>
      <c r="C4" s="322"/>
      <c r="D4" s="323" t="s">
        <v>431</v>
      </c>
      <c r="E4" s="324"/>
      <c r="F4" s="323" t="s">
        <v>430</v>
      </c>
      <c r="G4" s="325"/>
      <c r="H4" s="326" t="s">
        <v>431</v>
      </c>
      <c r="I4" s="324"/>
      <c r="J4" s="323" t="s">
        <v>430</v>
      </c>
      <c r="K4" s="327"/>
    </row>
    <row r="5" spans="1:11" ht="19.05" x14ac:dyDescent="0.25">
      <c r="A5" s="328" t="s">
        <v>20</v>
      </c>
      <c r="B5" s="321"/>
      <c r="C5" s="322"/>
      <c r="D5" s="329" t="s">
        <v>50</v>
      </c>
      <c r="E5" s="330" t="s">
        <v>50</v>
      </c>
      <c r="F5" s="329" t="s">
        <v>50</v>
      </c>
      <c r="G5" s="331" t="s">
        <v>50</v>
      </c>
      <c r="H5" s="329" t="s">
        <v>50</v>
      </c>
      <c r="I5" s="330" t="s">
        <v>50</v>
      </c>
      <c r="J5" s="329" t="s">
        <v>50</v>
      </c>
      <c r="K5" s="332" t="s">
        <v>50</v>
      </c>
    </row>
    <row r="6" spans="1:11" ht="19.05" x14ac:dyDescent="0.25">
      <c r="A6" s="328"/>
      <c r="B6" s="321"/>
      <c r="C6" s="322"/>
      <c r="D6" s="329" t="s">
        <v>293</v>
      </c>
      <c r="E6" s="330" t="s">
        <v>274</v>
      </c>
      <c r="F6" s="333" t="s">
        <v>293</v>
      </c>
      <c r="G6" s="331" t="s">
        <v>274</v>
      </c>
      <c r="H6" s="333" t="s">
        <v>293</v>
      </c>
      <c r="I6" s="330" t="s">
        <v>274</v>
      </c>
      <c r="J6" s="333" t="s">
        <v>293</v>
      </c>
      <c r="K6" s="332" t="s">
        <v>274</v>
      </c>
    </row>
    <row r="7" spans="1:11" ht="14.3" thickBot="1" x14ac:dyDescent="0.3">
      <c r="A7" s="235"/>
      <c r="B7" s="236"/>
      <c r="C7" s="237"/>
      <c r="D7" s="236"/>
      <c r="E7" s="334"/>
      <c r="F7" s="335"/>
      <c r="G7" s="336"/>
      <c r="H7" s="337"/>
      <c r="I7" s="334"/>
      <c r="J7" s="335"/>
      <c r="K7" s="338"/>
    </row>
    <row r="8" spans="1:11" ht="18" customHeight="1" thickTop="1" thickBot="1" x14ac:dyDescent="0.35">
      <c r="A8" s="276" t="s">
        <v>22</v>
      </c>
      <c r="B8" s="277"/>
      <c r="C8" s="278"/>
      <c r="D8" s="866">
        <v>0</v>
      </c>
      <c r="E8" s="279">
        <v>0</v>
      </c>
      <c r="F8" s="864">
        <f t="shared" ref="F8:K8" si="0">SUM(F9+F14)</f>
        <v>0</v>
      </c>
      <c r="G8" s="868">
        <f t="shared" si="0"/>
        <v>0</v>
      </c>
      <c r="H8" s="866">
        <f>SUM(H9+H14)</f>
        <v>0</v>
      </c>
      <c r="I8" s="279">
        <f>SUM(I9+I14)</f>
        <v>0</v>
      </c>
      <c r="J8" s="864">
        <v>0</v>
      </c>
      <c r="K8" s="867">
        <f t="shared" si="0"/>
        <v>0</v>
      </c>
    </row>
    <row r="9" spans="1:11" ht="18" customHeight="1" thickTop="1" x14ac:dyDescent="0.3">
      <c r="A9" s="564" t="s">
        <v>284</v>
      </c>
      <c r="B9" s="576"/>
      <c r="C9" s="502"/>
      <c r="D9" s="577">
        <f>SUM(D10:D13)</f>
        <v>0</v>
      </c>
      <c r="E9" s="578">
        <f>SUM(E10:E13)</f>
        <v>0</v>
      </c>
      <c r="F9" s="579">
        <f t="shared" ref="F9:K9" si="1">SUM(F10:F13)</f>
        <v>0</v>
      </c>
      <c r="G9" s="577">
        <f t="shared" si="1"/>
        <v>0</v>
      </c>
      <c r="H9" s="580">
        <f>SUM(H10:H13)</f>
        <v>0</v>
      </c>
      <c r="I9" s="578">
        <f>SUM(I10:I13)</f>
        <v>0</v>
      </c>
      <c r="J9" s="579">
        <v>0</v>
      </c>
      <c r="K9" s="581">
        <f t="shared" si="1"/>
        <v>0</v>
      </c>
    </row>
    <row r="10" spans="1:11" ht="14.95" customHeight="1" x14ac:dyDescent="0.25">
      <c r="A10" s="339" t="s">
        <v>285</v>
      </c>
      <c r="D10" s="465">
        <v>0</v>
      </c>
      <c r="E10" s="340">
        <v>0</v>
      </c>
      <c r="F10" s="465">
        <v>0</v>
      </c>
      <c r="G10" s="252">
        <v>0</v>
      </c>
      <c r="H10" s="566">
        <v>0</v>
      </c>
      <c r="I10" s="341">
        <v>0</v>
      </c>
      <c r="J10" s="465">
        <v>0</v>
      </c>
      <c r="K10" s="342">
        <v>0</v>
      </c>
    </row>
    <row r="11" spans="1:11" ht="14.95" customHeight="1" x14ac:dyDescent="0.25">
      <c r="A11" s="339" t="s">
        <v>378</v>
      </c>
      <c r="D11" s="465">
        <v>0</v>
      </c>
      <c r="E11" s="340">
        <v>0</v>
      </c>
      <c r="F11" s="465">
        <v>0</v>
      </c>
      <c r="G11" s="252">
        <v>0</v>
      </c>
      <c r="H11" s="566">
        <v>0</v>
      </c>
      <c r="I11" s="341">
        <v>0</v>
      </c>
      <c r="J11" s="465">
        <v>0</v>
      </c>
      <c r="K11" s="342">
        <v>0</v>
      </c>
    </row>
    <row r="12" spans="1:11" ht="14.95" customHeight="1" x14ac:dyDescent="0.25">
      <c r="A12" s="339" t="s">
        <v>379</v>
      </c>
      <c r="D12" s="465">
        <v>0</v>
      </c>
      <c r="E12" s="340">
        <v>0</v>
      </c>
      <c r="F12" s="465">
        <v>0</v>
      </c>
      <c r="G12" s="252">
        <v>0</v>
      </c>
      <c r="H12" s="566">
        <v>0</v>
      </c>
      <c r="I12" s="341">
        <v>0</v>
      </c>
      <c r="J12" s="465">
        <v>0</v>
      </c>
      <c r="K12" s="342">
        <v>0</v>
      </c>
    </row>
    <row r="13" spans="1:11" ht="14.95" customHeight="1" x14ac:dyDescent="0.25">
      <c r="A13" s="339" t="s">
        <v>288</v>
      </c>
      <c r="D13" s="465">
        <v>0</v>
      </c>
      <c r="E13" s="340">
        <v>0</v>
      </c>
      <c r="F13" s="465">
        <v>0</v>
      </c>
      <c r="G13" s="252">
        <v>0</v>
      </c>
      <c r="H13" s="566">
        <v>0</v>
      </c>
      <c r="I13" s="341">
        <v>0</v>
      </c>
      <c r="J13" s="465">
        <v>0</v>
      </c>
      <c r="K13" s="342">
        <v>0</v>
      </c>
    </row>
    <row r="14" spans="1:11" ht="30.75" customHeight="1" x14ac:dyDescent="0.25">
      <c r="A14" s="1027" t="s">
        <v>432</v>
      </c>
      <c r="B14" s="963"/>
      <c r="C14" s="964"/>
      <c r="D14" s="572">
        <v>0</v>
      </c>
      <c r="E14" s="573">
        <v>0</v>
      </c>
      <c r="F14" s="572">
        <v>0</v>
      </c>
      <c r="G14" s="574">
        <v>0</v>
      </c>
      <c r="H14" s="573">
        <v>0</v>
      </c>
      <c r="I14" s="572">
        <v>0</v>
      </c>
      <c r="J14" s="572">
        <v>0</v>
      </c>
      <c r="K14" s="575">
        <v>0</v>
      </c>
    </row>
    <row r="15" spans="1:11" ht="18" customHeight="1" x14ac:dyDescent="0.25"/>
    <row r="16" spans="1:11" ht="15.65" x14ac:dyDescent="0.25">
      <c r="A16" s="56" t="s">
        <v>335</v>
      </c>
      <c r="B16" s="56" t="s">
        <v>853</v>
      </c>
    </row>
    <row r="17" spans="1:11" ht="14.3" thickBot="1" x14ac:dyDescent="0.3"/>
    <row r="18" spans="1:11" ht="18" customHeight="1" x14ac:dyDescent="0.3">
      <c r="A18" s="317"/>
      <c r="B18" s="318"/>
      <c r="C18" s="319"/>
      <c r="D18" s="217" t="s">
        <v>1020</v>
      </c>
      <c r="E18" s="320"/>
      <c r="F18" s="320"/>
      <c r="G18" s="218"/>
      <c r="H18" s="275" t="s">
        <v>1021</v>
      </c>
      <c r="I18" s="219"/>
      <c r="J18" s="219"/>
      <c r="K18" s="220"/>
    </row>
    <row r="19" spans="1:11" ht="19.05" x14ac:dyDescent="0.35">
      <c r="A19" s="221" t="s">
        <v>294</v>
      </c>
      <c r="B19" s="321"/>
      <c r="C19" s="322"/>
      <c r="D19" s="343" t="s">
        <v>49</v>
      </c>
      <c r="E19" s="231" t="s">
        <v>49</v>
      </c>
      <c r="F19" s="344" t="s">
        <v>295</v>
      </c>
      <c r="G19" s="345"/>
      <c r="H19" s="346" t="s">
        <v>49</v>
      </c>
      <c r="I19" s="231" t="s">
        <v>49</v>
      </c>
      <c r="J19" s="344" t="s">
        <v>295</v>
      </c>
      <c r="K19" s="347"/>
    </row>
    <row r="20" spans="1:11" ht="19.05" x14ac:dyDescent="0.35">
      <c r="A20" s="221" t="s">
        <v>296</v>
      </c>
      <c r="B20" s="321"/>
      <c r="C20" s="322"/>
      <c r="D20" s="343" t="s">
        <v>293</v>
      </c>
      <c r="E20" s="231" t="s">
        <v>297</v>
      </c>
      <c r="F20" s="233" t="s">
        <v>298</v>
      </c>
      <c r="G20" s="343" t="s">
        <v>188</v>
      </c>
      <c r="H20" s="346" t="s">
        <v>293</v>
      </c>
      <c r="I20" s="231" t="s">
        <v>297</v>
      </c>
      <c r="J20" s="233" t="s">
        <v>298</v>
      </c>
      <c r="K20" s="234" t="s">
        <v>188</v>
      </c>
    </row>
    <row r="21" spans="1:11" x14ac:dyDescent="0.25">
      <c r="A21" s="286"/>
      <c r="B21" s="321"/>
      <c r="C21" s="322"/>
      <c r="D21" s="348"/>
      <c r="E21" s="231" t="s">
        <v>299</v>
      </c>
      <c r="F21" s="233" t="s">
        <v>193</v>
      </c>
      <c r="G21" s="343" t="s">
        <v>189</v>
      </c>
      <c r="H21" s="349"/>
      <c r="I21" s="231" t="s">
        <v>299</v>
      </c>
      <c r="J21" s="233" t="s">
        <v>193</v>
      </c>
      <c r="K21" s="234" t="s">
        <v>189</v>
      </c>
    </row>
    <row r="22" spans="1:11" ht="14.3" thickBot="1" x14ac:dyDescent="0.3">
      <c r="A22" s="235"/>
      <c r="B22" s="236"/>
      <c r="C22" s="237"/>
      <c r="D22" s="350"/>
      <c r="E22" s="351"/>
      <c r="F22" s="240"/>
      <c r="G22" s="304"/>
      <c r="H22" s="352"/>
      <c r="I22" s="351"/>
      <c r="J22" s="240"/>
      <c r="K22" s="241"/>
    </row>
    <row r="23" spans="1:11" ht="18" customHeight="1" thickTop="1" thickBot="1" x14ac:dyDescent="0.35">
      <c r="A23" s="276" t="s">
        <v>22</v>
      </c>
      <c r="B23" s="277"/>
      <c r="C23" s="278"/>
      <c r="D23" s="868">
        <v>0</v>
      </c>
      <c r="E23" s="279">
        <v>0</v>
      </c>
      <c r="F23" s="864">
        <v>0</v>
      </c>
      <c r="G23" s="868">
        <v>0</v>
      </c>
      <c r="H23" s="866">
        <v>0</v>
      </c>
      <c r="I23" s="279">
        <v>0</v>
      </c>
      <c r="J23" s="864">
        <v>0</v>
      </c>
      <c r="K23" s="867">
        <v>0</v>
      </c>
    </row>
    <row r="24" spans="1:11" ht="18" customHeight="1" thickTop="1" x14ac:dyDescent="0.25">
      <c r="A24" s="582" t="s">
        <v>816</v>
      </c>
      <c r="B24" s="427"/>
      <c r="C24" s="428"/>
      <c r="D24" s="481"/>
      <c r="E24" s="444"/>
      <c r="F24" s="622"/>
      <c r="G24" s="481"/>
      <c r="H24" s="611"/>
      <c r="I24" s="444"/>
      <c r="J24" s="622"/>
      <c r="K24" s="623"/>
    </row>
    <row r="25" spans="1:11" ht="14.95" customHeight="1" x14ac:dyDescent="0.25">
      <c r="A25" s="353" t="s">
        <v>816</v>
      </c>
      <c r="B25" s="354"/>
      <c r="C25" s="355"/>
      <c r="D25" s="356"/>
      <c r="E25" s="583"/>
      <c r="F25" s="357"/>
      <c r="G25" s="356"/>
      <c r="H25" s="358"/>
      <c r="I25" s="583"/>
      <c r="J25" s="357"/>
      <c r="K25" s="359"/>
    </row>
    <row r="26" spans="1:11" ht="18" customHeight="1" x14ac:dyDescent="0.25"/>
    <row r="27" spans="1:11" ht="15.65" x14ac:dyDescent="0.25">
      <c r="A27" s="56" t="s">
        <v>350</v>
      </c>
      <c r="B27" s="81" t="s">
        <v>854</v>
      </c>
    </row>
    <row r="28" spans="1:11" ht="14.3" thickBot="1" x14ac:dyDescent="0.3"/>
    <row r="29" spans="1:11" ht="18" customHeight="1" x14ac:dyDescent="0.3">
      <c r="A29" s="214"/>
      <c r="B29" s="215"/>
      <c r="C29" s="216"/>
      <c r="D29" s="217" t="s">
        <v>1022</v>
      </c>
      <c r="E29" s="320"/>
      <c r="F29" s="320"/>
      <c r="G29" s="218"/>
      <c r="H29" s="275" t="s">
        <v>1023</v>
      </c>
      <c r="I29" s="219"/>
      <c r="J29" s="219"/>
      <c r="K29" s="220"/>
    </row>
    <row r="30" spans="1:11" ht="19.05" x14ac:dyDescent="0.35">
      <c r="A30" s="221" t="s">
        <v>300</v>
      </c>
      <c r="B30" s="360"/>
      <c r="C30" s="223"/>
      <c r="D30" s="361" t="s">
        <v>49</v>
      </c>
      <c r="E30" s="362"/>
      <c r="F30" s="361" t="s">
        <v>49</v>
      </c>
      <c r="G30" s="363"/>
      <c r="H30" s="364" t="s">
        <v>49</v>
      </c>
      <c r="I30" s="362"/>
      <c r="J30" s="361" t="s">
        <v>50</v>
      </c>
      <c r="K30" s="365"/>
    </row>
    <row r="31" spans="1:11" ht="14.3" thickBot="1" x14ac:dyDescent="0.3">
      <c r="A31" s="366"/>
      <c r="B31" s="367"/>
      <c r="C31" s="368"/>
      <c r="D31" s="369" t="s">
        <v>293</v>
      </c>
      <c r="E31" s="370"/>
      <c r="F31" s="369" t="s">
        <v>301</v>
      </c>
      <c r="G31" s="371"/>
      <c r="H31" s="372" t="s">
        <v>293</v>
      </c>
      <c r="I31" s="370"/>
      <c r="J31" s="369" t="s">
        <v>301</v>
      </c>
      <c r="K31" s="373"/>
    </row>
    <row r="32" spans="1:11" ht="17.7" thickTop="1" thickBot="1" x14ac:dyDescent="0.35">
      <c r="A32" s="374" t="s">
        <v>22</v>
      </c>
      <c r="B32" s="375"/>
      <c r="C32" s="376"/>
      <c r="D32" s="1017">
        <f>SUM(D33:E34)</f>
        <v>0</v>
      </c>
      <c r="E32" s="1018"/>
      <c r="F32" s="1017">
        <f>SUM(F33:G34)</f>
        <v>0</v>
      </c>
      <c r="G32" s="1019"/>
      <c r="H32" s="1020">
        <f>SUM(H33:I34)</f>
        <v>0</v>
      </c>
      <c r="I32" s="1018"/>
      <c r="J32" s="1017">
        <f>SUM(J33:K34)</f>
        <v>0</v>
      </c>
      <c r="K32" s="1021"/>
    </row>
    <row r="33" spans="1:11" ht="18" customHeight="1" thickTop="1" x14ac:dyDescent="0.25">
      <c r="A33" s="582"/>
      <c r="B33" s="427"/>
      <c r="C33" s="428"/>
      <c r="D33" s="1028"/>
      <c r="E33" s="1030"/>
      <c r="F33" s="1028"/>
      <c r="G33" s="1031"/>
      <c r="H33" s="1032"/>
      <c r="I33" s="1030"/>
      <c r="J33" s="1028"/>
      <c r="K33" s="1029"/>
    </row>
    <row r="34" spans="1:11" ht="18" customHeight="1" thickBot="1" x14ac:dyDescent="0.3">
      <c r="A34" s="377" t="s">
        <v>816</v>
      </c>
      <c r="B34" s="378"/>
      <c r="C34" s="379"/>
      <c r="D34" s="584"/>
      <c r="E34" s="585"/>
      <c r="F34" s="380"/>
      <c r="G34" s="381"/>
      <c r="H34" s="586"/>
      <c r="I34" s="585"/>
      <c r="J34" s="380"/>
      <c r="K34" s="382"/>
    </row>
    <row r="35" spans="1:11" ht="18" customHeight="1" x14ac:dyDescent="0.25"/>
    <row r="36" spans="1:11" ht="15.65" x14ac:dyDescent="0.25">
      <c r="A36" s="56" t="s">
        <v>351</v>
      </c>
      <c r="B36" s="81" t="s">
        <v>855</v>
      </c>
    </row>
    <row r="37" spans="1:11" ht="14.3" thickBot="1" x14ac:dyDescent="0.3">
      <c r="A37" s="100"/>
    </row>
    <row r="38" spans="1:11" ht="18" customHeight="1" x14ac:dyDescent="0.3">
      <c r="A38" s="214"/>
      <c r="B38" s="215"/>
      <c r="C38" s="216"/>
      <c r="D38" s="217" t="s">
        <v>1022</v>
      </c>
      <c r="E38" s="320"/>
      <c r="F38" s="320"/>
      <c r="G38" s="218"/>
      <c r="H38" s="275" t="s">
        <v>1023</v>
      </c>
      <c r="I38" s="219"/>
      <c r="J38" s="219"/>
      <c r="K38" s="220"/>
    </row>
    <row r="39" spans="1:11" ht="19.05" x14ac:dyDescent="0.35">
      <c r="A39" s="221" t="s">
        <v>300</v>
      </c>
      <c r="B39" s="360"/>
      <c r="C39" s="223"/>
      <c r="D39" s="361" t="s">
        <v>49</v>
      </c>
      <c r="E39" s="362"/>
      <c r="F39" s="361" t="s">
        <v>49</v>
      </c>
      <c r="G39" s="363"/>
      <c r="H39" s="364" t="s">
        <v>49</v>
      </c>
      <c r="I39" s="362"/>
      <c r="J39" s="361" t="s">
        <v>50</v>
      </c>
      <c r="K39" s="365"/>
    </row>
    <row r="40" spans="1:11" ht="14.3" thickBot="1" x14ac:dyDescent="0.3">
      <c r="A40" s="228"/>
      <c r="B40" s="229"/>
      <c r="C40" s="230"/>
      <c r="D40" s="369" t="s">
        <v>293</v>
      </c>
      <c r="E40" s="370"/>
      <c r="F40" s="369" t="s">
        <v>301</v>
      </c>
      <c r="G40" s="371"/>
      <c r="H40" s="372" t="s">
        <v>293</v>
      </c>
      <c r="I40" s="370"/>
      <c r="J40" s="369" t="s">
        <v>301</v>
      </c>
      <c r="K40" s="373"/>
    </row>
    <row r="41" spans="1:11" ht="17.7" thickTop="1" thickBot="1" x14ac:dyDescent="0.35">
      <c r="A41" s="276" t="s">
        <v>22</v>
      </c>
      <c r="B41" s="277"/>
      <c r="C41" s="278"/>
      <c r="D41" s="1017">
        <v>0</v>
      </c>
      <c r="E41" s="1018"/>
      <c r="F41" s="1017">
        <v>0</v>
      </c>
      <c r="G41" s="1019"/>
      <c r="H41" s="1020">
        <v>0</v>
      </c>
      <c r="I41" s="1018"/>
      <c r="J41" s="1017">
        <v>0</v>
      </c>
      <c r="K41" s="1021"/>
    </row>
    <row r="42" spans="1:11" ht="18" customHeight="1" thickTop="1" x14ac:dyDescent="0.25">
      <c r="A42" s="613" t="s">
        <v>816</v>
      </c>
      <c r="B42" s="473"/>
      <c r="C42" s="496"/>
      <c r="D42" s="1022"/>
      <c r="E42" s="1023"/>
      <c r="F42" s="1022"/>
      <c r="G42" s="1024"/>
      <c r="H42" s="1025"/>
      <c r="I42" s="1023"/>
      <c r="J42" s="1022"/>
      <c r="K42" s="1026"/>
    </row>
    <row r="43" spans="1:11" ht="13.6" customHeight="1" thickBot="1" x14ac:dyDescent="0.3">
      <c r="A43" s="383"/>
      <c r="B43" s="384"/>
      <c r="C43" s="385"/>
      <c r="D43" s="588"/>
      <c r="E43" s="589"/>
      <c r="F43" s="384"/>
      <c r="G43" s="386"/>
      <c r="H43" s="588"/>
      <c r="I43" s="589"/>
      <c r="J43" s="384"/>
      <c r="K43" s="387"/>
    </row>
    <row r="44" spans="1:11" ht="15.65" x14ac:dyDescent="0.25">
      <c r="A44" s="119" t="s">
        <v>856</v>
      </c>
    </row>
    <row r="57" spans="1:1" x14ac:dyDescent="0.25">
      <c r="A57" s="81"/>
    </row>
    <row r="74" spans="1:1" x14ac:dyDescent="0.25">
      <c r="A74" s="81"/>
    </row>
  </sheetData>
  <mergeCells count="17">
    <mergeCell ref="A14:C14"/>
    <mergeCell ref="J33:K33"/>
    <mergeCell ref="D33:E33"/>
    <mergeCell ref="F33:G33"/>
    <mergeCell ref="H33:I33"/>
    <mergeCell ref="D32:E32"/>
    <mergeCell ref="F32:G32"/>
    <mergeCell ref="H32:I32"/>
    <mergeCell ref="J32:K32"/>
    <mergeCell ref="D41:E41"/>
    <mergeCell ref="F41:G41"/>
    <mergeCell ref="H41:I41"/>
    <mergeCell ref="J41:K41"/>
    <mergeCell ref="D42:E42"/>
    <mergeCell ref="F42:G42"/>
    <mergeCell ref="H42:I42"/>
    <mergeCell ref="J42:K42"/>
  </mergeCells>
  <phoneticPr fontId="2" type="noConversion"/>
  <printOptions horizontalCentered="1"/>
  <pageMargins left="0.59055118110236227" right="0.27559055118110237" top="0.43307086614173229" bottom="0.27559055118110237" header="0.23622047244094491" footer="0.27559055118110237"/>
  <pageSetup paperSize="9" scale="96" orientation="portrait" r:id="rId1"/>
  <headerFooter alignWithMargins="0">
    <oddHeader>&amp;C30</oddHead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86"/>
  <sheetViews>
    <sheetView zoomScaleNormal="100" workbookViewId="0">
      <selection activeCell="F96" sqref="F96"/>
    </sheetView>
  </sheetViews>
  <sheetFormatPr defaultColWidth="9.125" defaultRowHeight="13.6" x14ac:dyDescent="0.25"/>
  <cols>
    <col min="1" max="16384" width="9.125" style="56"/>
  </cols>
  <sheetData>
    <row r="1" spans="1:11" ht="14.95" customHeight="1" x14ac:dyDescent="0.25">
      <c r="A1" s="123" t="s">
        <v>352</v>
      </c>
      <c r="B1" s="69" t="s">
        <v>857</v>
      </c>
      <c r="C1" s="69"/>
      <c r="D1" s="69"/>
      <c r="E1" s="69"/>
      <c r="F1" s="69"/>
      <c r="G1" s="69"/>
      <c r="H1" s="69"/>
      <c r="I1" s="69"/>
      <c r="J1" s="69"/>
      <c r="K1" s="69"/>
    </row>
    <row r="2" spans="1:11" ht="14.3" customHeight="1" thickBot="1" x14ac:dyDescent="0.3">
      <c r="A2" s="123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ht="18" customHeight="1" x14ac:dyDescent="0.3">
      <c r="A3" s="1040" t="s">
        <v>300</v>
      </c>
      <c r="B3" s="1041"/>
      <c r="C3" s="1042"/>
      <c r="D3" s="217" t="s">
        <v>1022</v>
      </c>
      <c r="E3" s="320"/>
      <c r="F3" s="320"/>
      <c r="G3" s="218"/>
      <c r="H3" s="275" t="s">
        <v>1023</v>
      </c>
      <c r="I3" s="219"/>
      <c r="J3" s="219"/>
      <c r="K3" s="220"/>
    </row>
    <row r="4" spans="1:11" ht="14.95" customHeight="1" x14ac:dyDescent="0.25">
      <c r="A4" s="1043"/>
      <c r="B4" s="1044"/>
      <c r="C4" s="1045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1" ht="14.95" customHeight="1" thickBot="1" x14ac:dyDescent="0.3">
      <c r="A5" s="1043"/>
      <c r="B5" s="1044"/>
      <c r="C5" s="1045"/>
      <c r="D5" s="369" t="s">
        <v>293</v>
      </c>
      <c r="E5" s="370"/>
      <c r="F5" s="369" t="s">
        <v>301</v>
      </c>
      <c r="G5" s="371"/>
      <c r="H5" s="372" t="s">
        <v>293</v>
      </c>
      <c r="I5" s="370"/>
      <c r="J5" s="369" t="s">
        <v>301</v>
      </c>
      <c r="K5" s="373"/>
    </row>
    <row r="6" spans="1:11" ht="18" customHeight="1" thickTop="1" thickBot="1" x14ac:dyDescent="0.35">
      <c r="A6" s="276" t="s">
        <v>22</v>
      </c>
      <c r="B6" s="388"/>
      <c r="C6" s="389"/>
      <c r="D6" s="1017">
        <v>0</v>
      </c>
      <c r="E6" s="1018"/>
      <c r="F6" s="1017">
        <v>0</v>
      </c>
      <c r="G6" s="1019"/>
      <c r="H6" s="1020">
        <v>0</v>
      </c>
      <c r="I6" s="1018"/>
      <c r="J6" s="1017">
        <v>0</v>
      </c>
      <c r="K6" s="1021"/>
    </row>
    <row r="7" spans="1:11" ht="12.25" customHeight="1" thickTop="1" x14ac:dyDescent="0.25">
      <c r="A7" s="582"/>
      <c r="B7" s="427"/>
      <c r="C7" s="428"/>
      <c r="D7" s="602"/>
      <c r="E7" s="603"/>
      <c r="F7" s="602"/>
      <c r="G7" s="602"/>
      <c r="H7" s="604"/>
      <c r="I7" s="603"/>
      <c r="J7" s="602"/>
      <c r="K7" s="605"/>
    </row>
    <row r="8" spans="1:11" ht="12.75" customHeight="1" thickBot="1" x14ac:dyDescent="0.3">
      <c r="A8" s="390"/>
      <c r="B8" s="391"/>
      <c r="C8" s="392"/>
      <c r="D8" s="599"/>
      <c r="E8" s="600"/>
      <c r="F8" s="393"/>
      <c r="G8" s="394"/>
      <c r="H8" s="601"/>
      <c r="I8" s="600"/>
      <c r="J8" s="393"/>
      <c r="K8" s="395"/>
    </row>
    <row r="9" spans="1:11" ht="14.95" customHeight="1" x14ac:dyDescent="0.25">
      <c r="A9" s="123" t="s">
        <v>353</v>
      </c>
      <c r="B9" s="56" t="s">
        <v>858</v>
      </c>
    </row>
    <row r="10" spans="1:11" ht="13.6" customHeight="1" thickBot="1" x14ac:dyDescent="0.3">
      <c r="A10" s="123"/>
    </row>
    <row r="11" spans="1:11" ht="18" customHeight="1" x14ac:dyDescent="0.3">
      <c r="A11" s="1040" t="s">
        <v>300</v>
      </c>
      <c r="B11" s="1041"/>
      <c r="C11" s="1042"/>
      <c r="D11" s="217" t="s">
        <v>1024</v>
      </c>
      <c r="E11" s="320"/>
      <c r="F11" s="320"/>
      <c r="G11" s="218"/>
      <c r="H11" s="275" t="s">
        <v>1023</v>
      </c>
      <c r="I11" s="219"/>
      <c r="J11" s="219"/>
      <c r="K11" s="220"/>
    </row>
    <row r="12" spans="1:11" ht="15.8" customHeight="1" x14ac:dyDescent="0.25">
      <c r="A12" s="1043"/>
      <c r="B12" s="1044"/>
      <c r="C12" s="1045"/>
      <c r="D12" s="361" t="s">
        <v>49</v>
      </c>
      <c r="E12" s="362"/>
      <c r="F12" s="361" t="s">
        <v>49</v>
      </c>
      <c r="G12" s="363"/>
      <c r="H12" s="364" t="s">
        <v>49</v>
      </c>
      <c r="I12" s="362"/>
      <c r="J12" s="361" t="s">
        <v>50</v>
      </c>
      <c r="K12" s="365"/>
    </row>
    <row r="13" spans="1:11" ht="15.8" customHeight="1" thickBot="1" x14ac:dyDescent="0.3">
      <c r="A13" s="1043"/>
      <c r="B13" s="1044"/>
      <c r="C13" s="1045"/>
      <c r="D13" s="369" t="s">
        <v>293</v>
      </c>
      <c r="E13" s="370"/>
      <c r="F13" s="369" t="s">
        <v>301</v>
      </c>
      <c r="G13" s="371"/>
      <c r="H13" s="372" t="s">
        <v>293</v>
      </c>
      <c r="I13" s="370"/>
      <c r="J13" s="369" t="s">
        <v>301</v>
      </c>
      <c r="K13" s="373"/>
    </row>
    <row r="14" spans="1:11" ht="18" customHeight="1" thickTop="1" thickBot="1" x14ac:dyDescent="0.35">
      <c r="A14" s="276" t="s">
        <v>22</v>
      </c>
      <c r="B14" s="388"/>
      <c r="C14" s="389"/>
      <c r="D14" s="1017">
        <v>0</v>
      </c>
      <c r="E14" s="1018"/>
      <c r="F14" s="1017">
        <v>0</v>
      </c>
      <c r="G14" s="1019"/>
      <c r="H14" s="1020">
        <v>0</v>
      </c>
      <c r="I14" s="1018"/>
      <c r="J14" s="1017">
        <v>0</v>
      </c>
      <c r="K14" s="1021"/>
    </row>
    <row r="15" spans="1:11" ht="12.25" customHeight="1" thickTop="1" x14ac:dyDescent="0.25">
      <c r="A15" s="564"/>
      <c r="B15" s="430"/>
      <c r="C15" s="431"/>
      <c r="D15" s="883"/>
      <c r="E15" s="884"/>
      <c r="F15" s="883"/>
      <c r="G15" s="1033"/>
      <c r="H15" s="1034"/>
      <c r="I15" s="884"/>
      <c r="J15" s="883"/>
      <c r="K15" s="1035"/>
    </row>
    <row r="16" spans="1:11" ht="12.1" customHeight="1" thickBot="1" x14ac:dyDescent="0.3">
      <c r="A16" s="390"/>
      <c r="B16" s="391"/>
      <c r="C16" s="392"/>
      <c r="D16" s="599"/>
      <c r="E16" s="600"/>
      <c r="F16" s="393"/>
      <c r="G16" s="394"/>
      <c r="H16" s="601"/>
      <c r="I16" s="600"/>
      <c r="J16" s="393"/>
      <c r="K16" s="395"/>
    </row>
    <row r="17" spans="1:11" ht="14.95" customHeight="1" x14ac:dyDescent="0.25">
      <c r="A17" s="69" t="s">
        <v>354</v>
      </c>
      <c r="B17" s="396" t="s">
        <v>859</v>
      </c>
      <c r="C17" s="69"/>
      <c r="D17" s="69"/>
      <c r="E17" s="69"/>
      <c r="F17" s="69"/>
      <c r="G17" s="69"/>
      <c r="H17" s="69"/>
      <c r="I17" s="69"/>
      <c r="J17" s="69"/>
      <c r="K17" s="69"/>
    </row>
    <row r="18" spans="1:11" ht="12.75" customHeight="1" thickBot="1" x14ac:dyDescent="0.3">
      <c r="A18" s="123"/>
    </row>
    <row r="19" spans="1:11" ht="14.95" customHeight="1" x14ac:dyDescent="0.3">
      <c r="A19" s="1040" t="s">
        <v>300</v>
      </c>
      <c r="B19" s="1041"/>
      <c r="C19" s="1042"/>
      <c r="D19" s="217" t="s">
        <v>1022</v>
      </c>
      <c r="E19" s="620"/>
      <c r="F19" s="320"/>
      <c r="G19" s="218"/>
      <c r="H19" s="397" t="s">
        <v>1025</v>
      </c>
      <c r="I19" s="219"/>
      <c r="J19" s="219"/>
      <c r="K19" s="220"/>
    </row>
    <row r="20" spans="1:11" ht="13.6" customHeight="1" x14ac:dyDescent="0.25">
      <c r="A20" s="1043"/>
      <c r="B20" s="1044"/>
      <c r="C20" s="1045"/>
      <c r="D20" s="361" t="s">
        <v>49</v>
      </c>
      <c r="E20" s="362"/>
      <c r="F20" s="361" t="s">
        <v>49</v>
      </c>
      <c r="G20" s="363"/>
      <c r="H20" s="364" t="s">
        <v>49</v>
      </c>
      <c r="I20" s="362"/>
      <c r="J20" s="361" t="s">
        <v>50</v>
      </c>
      <c r="K20" s="365"/>
    </row>
    <row r="21" spans="1:11" ht="13.6" customHeight="1" thickBot="1" x14ac:dyDescent="0.3">
      <c r="A21" s="1043"/>
      <c r="B21" s="1044"/>
      <c r="C21" s="1045"/>
      <c r="D21" s="369" t="s">
        <v>614</v>
      </c>
      <c r="E21" s="370"/>
      <c r="F21" s="369" t="s">
        <v>301</v>
      </c>
      <c r="G21" s="371"/>
      <c r="H21" s="372" t="s">
        <v>614</v>
      </c>
      <c r="I21" s="370"/>
      <c r="J21" s="369" t="s">
        <v>301</v>
      </c>
      <c r="K21" s="373"/>
    </row>
    <row r="22" spans="1:11" ht="15.65" customHeight="1" thickTop="1" thickBot="1" x14ac:dyDescent="0.35">
      <c r="A22" s="276" t="s">
        <v>22</v>
      </c>
      <c r="B22" s="388"/>
      <c r="C22" s="389"/>
      <c r="D22" s="1017">
        <f>SUM(D23,D30,D35,D39,D47,D54,D58,D62,D70,D73,D77)</f>
        <v>16</v>
      </c>
      <c r="E22" s="1018"/>
      <c r="F22" s="1017">
        <f>SUM(F23,F30,F35,F39,F47,F54,F58,F62,F70,F73,F77)</f>
        <v>16</v>
      </c>
      <c r="G22" s="1019"/>
      <c r="H22" s="1039">
        <f>SUM(H23,H30,H35,H39,H47,H54,H58,H62,H70,H73,H77)</f>
        <v>91</v>
      </c>
      <c r="I22" s="1018"/>
      <c r="J22" s="1017">
        <f>SUM(J23,J30,J35,J39,J47,J54,J58,J62,J70,J73,J77)</f>
        <v>95</v>
      </c>
      <c r="K22" s="1021"/>
    </row>
    <row r="23" spans="1:11" ht="14.3" customHeight="1" thickTop="1" x14ac:dyDescent="0.25">
      <c r="A23" s="564" t="s">
        <v>515</v>
      </c>
      <c r="B23" s="430"/>
      <c r="C23" s="431"/>
      <c r="D23" s="883">
        <f>SUM(D24:E29)</f>
        <v>2</v>
      </c>
      <c r="E23" s="1036"/>
      <c r="F23" s="883">
        <f>SUM(F24:G29)</f>
        <v>2</v>
      </c>
      <c r="G23" s="1037"/>
      <c r="H23" s="1034">
        <f>SUM(H24:I29)</f>
        <v>11</v>
      </c>
      <c r="I23" s="1036"/>
      <c r="J23" s="883">
        <f>SUM(J24:K29)</f>
        <v>12</v>
      </c>
      <c r="K23" s="1038"/>
    </row>
    <row r="24" spans="1:11" ht="12.75" customHeight="1" x14ac:dyDescent="0.25">
      <c r="A24" s="398" t="s">
        <v>937</v>
      </c>
      <c r="B24" s="399"/>
      <c r="C24" s="400"/>
      <c r="D24" s="590"/>
      <c r="E24" s="591"/>
      <c r="F24" s="401"/>
      <c r="G24" s="407"/>
      <c r="H24" s="590"/>
      <c r="I24" s="591">
        <v>2</v>
      </c>
      <c r="J24" s="401"/>
      <c r="K24" s="408">
        <v>2</v>
      </c>
    </row>
    <row r="25" spans="1:11" ht="12.75" customHeight="1" x14ac:dyDescent="0.25">
      <c r="A25" s="353" t="s">
        <v>938</v>
      </c>
      <c r="B25" s="354"/>
      <c r="C25" s="355"/>
      <c r="D25" s="598"/>
      <c r="E25" s="591"/>
      <c r="F25" s="404"/>
      <c r="G25" s="407"/>
      <c r="H25" s="592"/>
      <c r="I25" s="591">
        <v>2</v>
      </c>
      <c r="J25" s="404"/>
      <c r="K25" s="408">
        <v>3</v>
      </c>
    </row>
    <row r="26" spans="1:11" ht="12.75" customHeight="1" x14ac:dyDescent="0.25">
      <c r="A26" s="409" t="s">
        <v>941</v>
      </c>
      <c r="B26" s="354"/>
      <c r="C26" s="355"/>
      <c r="D26" s="593"/>
      <c r="E26" s="591"/>
      <c r="F26" s="410"/>
      <c r="G26" s="407"/>
      <c r="H26" s="593"/>
      <c r="I26" s="591">
        <v>1</v>
      </c>
      <c r="J26" s="410"/>
      <c r="K26" s="408">
        <v>1</v>
      </c>
    </row>
    <row r="27" spans="1:11" ht="14.3" customHeight="1" x14ac:dyDescent="0.25">
      <c r="A27" s="409" t="s">
        <v>949</v>
      </c>
      <c r="B27" s="354"/>
      <c r="C27" s="355"/>
      <c r="D27" s="593"/>
      <c r="E27" s="591"/>
      <c r="F27" s="410"/>
      <c r="G27" s="407"/>
      <c r="H27" s="593"/>
      <c r="I27" s="591">
        <v>1</v>
      </c>
      <c r="J27" s="410"/>
      <c r="K27" s="408">
        <v>1</v>
      </c>
    </row>
    <row r="28" spans="1:11" ht="12.75" customHeight="1" x14ac:dyDescent="0.25">
      <c r="A28" s="409" t="s">
        <v>964</v>
      </c>
      <c r="B28" s="354"/>
      <c r="C28" s="355"/>
      <c r="D28" s="593"/>
      <c r="E28" s="591"/>
      <c r="F28" s="410"/>
      <c r="G28" s="407"/>
      <c r="H28" s="593"/>
      <c r="I28" s="591">
        <v>1</v>
      </c>
      <c r="J28" s="410"/>
      <c r="K28" s="408">
        <v>1</v>
      </c>
    </row>
    <row r="29" spans="1:11" ht="12.75" customHeight="1" x14ac:dyDescent="0.25">
      <c r="A29" s="409" t="s">
        <v>965</v>
      </c>
      <c r="B29" s="354"/>
      <c r="C29" s="355"/>
      <c r="D29" s="593"/>
      <c r="E29" s="594">
        <v>2</v>
      </c>
      <c r="F29" s="410"/>
      <c r="G29" s="405">
        <v>2</v>
      </c>
      <c r="H29" s="593"/>
      <c r="I29" s="594">
        <v>4</v>
      </c>
      <c r="J29" s="410"/>
      <c r="K29" s="406">
        <v>4</v>
      </c>
    </row>
    <row r="30" spans="1:11" ht="12.75" customHeight="1" x14ac:dyDescent="0.25">
      <c r="A30" s="564" t="s">
        <v>416</v>
      </c>
      <c r="B30" s="430"/>
      <c r="C30" s="431"/>
      <c r="D30" s="883">
        <f>SUM(D31:E34)</f>
        <v>3</v>
      </c>
      <c r="E30" s="884"/>
      <c r="F30" s="883">
        <f>SUM(F31:G34)</f>
        <v>3</v>
      </c>
      <c r="G30" s="1033"/>
      <c r="H30" s="1034">
        <f>SUM(H31:I34)</f>
        <v>10</v>
      </c>
      <c r="I30" s="884"/>
      <c r="J30" s="883">
        <f>SUM(J31:K34)</f>
        <v>10</v>
      </c>
      <c r="K30" s="1035"/>
    </row>
    <row r="31" spans="1:11" ht="14.3" customHeight="1" x14ac:dyDescent="0.25">
      <c r="A31" s="353" t="s">
        <v>1026</v>
      </c>
      <c r="B31" s="354"/>
      <c r="C31" s="355"/>
      <c r="D31" s="598"/>
      <c r="E31" s="594">
        <v>1</v>
      </c>
      <c r="F31" s="404"/>
      <c r="G31" s="405">
        <v>1</v>
      </c>
      <c r="H31" s="592"/>
      <c r="I31" s="594">
        <v>1</v>
      </c>
      <c r="J31" s="404"/>
      <c r="K31" s="406">
        <v>1</v>
      </c>
    </row>
    <row r="32" spans="1:11" ht="12.75" customHeight="1" x14ac:dyDescent="0.25">
      <c r="A32" s="398" t="s">
        <v>1027</v>
      </c>
      <c r="B32" s="399"/>
      <c r="C32" s="400"/>
      <c r="D32" s="590"/>
      <c r="E32" s="595"/>
      <c r="F32" s="401"/>
      <c r="G32" s="402"/>
      <c r="H32" s="596"/>
      <c r="I32" s="595">
        <v>1</v>
      </c>
      <c r="J32" s="401"/>
      <c r="K32" s="403">
        <v>1</v>
      </c>
    </row>
    <row r="33" spans="1:11" ht="12.75" customHeight="1" x14ac:dyDescent="0.25">
      <c r="A33" s="353" t="s">
        <v>1028</v>
      </c>
      <c r="B33" s="354"/>
      <c r="C33" s="355"/>
      <c r="D33" s="598"/>
      <c r="E33" s="594">
        <v>1</v>
      </c>
      <c r="F33" s="404"/>
      <c r="G33" s="405">
        <v>1</v>
      </c>
      <c r="H33" s="592"/>
      <c r="I33" s="594">
        <v>3</v>
      </c>
      <c r="J33" s="404"/>
      <c r="K33" s="406">
        <v>3</v>
      </c>
    </row>
    <row r="34" spans="1:11" ht="14.3" customHeight="1" x14ac:dyDescent="0.25">
      <c r="A34" s="353" t="s">
        <v>1029</v>
      </c>
      <c r="B34" s="354"/>
      <c r="C34" s="355"/>
      <c r="D34" s="598"/>
      <c r="E34" s="594">
        <v>1</v>
      </c>
      <c r="F34" s="404"/>
      <c r="G34" s="405">
        <v>1</v>
      </c>
      <c r="H34" s="592"/>
      <c r="I34" s="594">
        <v>5</v>
      </c>
      <c r="J34" s="404"/>
      <c r="K34" s="406">
        <v>5</v>
      </c>
    </row>
    <row r="35" spans="1:11" ht="12.75" customHeight="1" x14ac:dyDescent="0.25">
      <c r="A35" s="564" t="s">
        <v>507</v>
      </c>
      <c r="B35" s="430"/>
      <c r="C35" s="431"/>
      <c r="D35" s="883">
        <f>SUM(D36:E38)</f>
        <v>1</v>
      </c>
      <c r="E35" s="884"/>
      <c r="F35" s="883">
        <f>SUM(F36:G38)</f>
        <v>1</v>
      </c>
      <c r="G35" s="1033"/>
      <c r="H35" s="1034">
        <f>SUM(H36:I38)</f>
        <v>7</v>
      </c>
      <c r="I35" s="884"/>
      <c r="J35" s="883">
        <f>SUM(J36:K38)</f>
        <v>8</v>
      </c>
      <c r="K35" s="1035"/>
    </row>
    <row r="36" spans="1:11" ht="14.3" customHeight="1" x14ac:dyDescent="0.25">
      <c r="A36" s="398" t="s">
        <v>930</v>
      </c>
      <c r="B36" s="399"/>
      <c r="C36" s="400"/>
      <c r="D36" s="590"/>
      <c r="E36" s="595"/>
      <c r="F36" s="401"/>
      <c r="G36" s="402"/>
      <c r="H36" s="596"/>
      <c r="I36" s="595">
        <v>2</v>
      </c>
      <c r="J36" s="401"/>
      <c r="K36" s="403">
        <v>2</v>
      </c>
    </row>
    <row r="37" spans="1:11" ht="12.75" customHeight="1" x14ac:dyDescent="0.25">
      <c r="A37" s="353" t="s">
        <v>939</v>
      </c>
      <c r="B37" s="354"/>
      <c r="C37" s="355"/>
      <c r="D37" s="598"/>
      <c r="E37" s="594">
        <v>1</v>
      </c>
      <c r="F37" s="404"/>
      <c r="G37" s="405">
        <v>1</v>
      </c>
      <c r="H37" s="592"/>
      <c r="I37" s="594">
        <v>2</v>
      </c>
      <c r="J37" s="404"/>
      <c r="K37" s="406">
        <v>3</v>
      </c>
    </row>
    <row r="38" spans="1:11" ht="12.75" customHeight="1" x14ac:dyDescent="0.25">
      <c r="A38" s="353" t="s">
        <v>942</v>
      </c>
      <c r="B38" s="354"/>
      <c r="C38" s="355"/>
      <c r="D38" s="598"/>
      <c r="E38" s="594"/>
      <c r="F38" s="404"/>
      <c r="G38" s="405"/>
      <c r="H38" s="592"/>
      <c r="I38" s="594">
        <v>3</v>
      </c>
      <c r="J38" s="404"/>
      <c r="K38" s="406">
        <v>3</v>
      </c>
    </row>
    <row r="39" spans="1:11" ht="14.3" customHeight="1" x14ac:dyDescent="0.25">
      <c r="A39" s="564" t="s">
        <v>512</v>
      </c>
      <c r="B39" s="430"/>
      <c r="C39" s="431"/>
      <c r="D39" s="883">
        <f>SUM(D40:E46)</f>
        <v>3</v>
      </c>
      <c r="E39" s="884"/>
      <c r="F39" s="883">
        <f>SUM(F40:G46)</f>
        <v>3</v>
      </c>
      <c r="G39" s="1033"/>
      <c r="H39" s="1034">
        <f>SUM(H40:I46)</f>
        <v>18</v>
      </c>
      <c r="I39" s="884"/>
      <c r="J39" s="883">
        <f>SUM(J40:K46)</f>
        <v>19</v>
      </c>
      <c r="K39" s="1035"/>
    </row>
    <row r="40" spans="1:11" ht="12.75" customHeight="1" x14ac:dyDescent="0.25">
      <c r="A40" s="398" t="s">
        <v>950</v>
      </c>
      <c r="B40" s="399"/>
      <c r="C40" s="400"/>
      <c r="D40" s="590"/>
      <c r="E40" s="595">
        <v>1</v>
      </c>
      <c r="F40" s="401"/>
      <c r="G40" s="402">
        <v>1</v>
      </c>
      <c r="H40" s="596"/>
      <c r="I40" s="595">
        <v>4</v>
      </c>
      <c r="J40" s="401"/>
      <c r="K40" s="403">
        <v>4</v>
      </c>
    </row>
    <row r="41" spans="1:11" ht="12.75" customHeight="1" x14ac:dyDescent="0.25">
      <c r="A41" s="353" t="s">
        <v>951</v>
      </c>
      <c r="B41" s="354"/>
      <c r="C41" s="355"/>
      <c r="D41" s="598"/>
      <c r="E41" s="594"/>
      <c r="F41" s="404"/>
      <c r="G41" s="405"/>
      <c r="H41" s="592"/>
      <c r="I41" s="594">
        <v>3</v>
      </c>
      <c r="J41" s="404"/>
      <c r="K41" s="406">
        <v>4</v>
      </c>
    </row>
    <row r="42" spans="1:11" ht="12.75" customHeight="1" x14ac:dyDescent="0.25">
      <c r="A42" s="353" t="s">
        <v>952</v>
      </c>
      <c r="B42" s="354"/>
      <c r="C42" s="355"/>
      <c r="D42" s="598"/>
      <c r="E42" s="594"/>
      <c r="F42" s="404"/>
      <c r="G42" s="405"/>
      <c r="H42" s="592"/>
      <c r="I42" s="594">
        <v>4</v>
      </c>
      <c r="J42" s="404"/>
      <c r="K42" s="406">
        <v>4</v>
      </c>
    </row>
    <row r="43" spans="1:11" ht="14.3" customHeight="1" x14ac:dyDescent="0.25">
      <c r="A43" s="353" t="s">
        <v>953</v>
      </c>
      <c r="B43" s="354"/>
      <c r="C43" s="355"/>
      <c r="D43" s="598"/>
      <c r="E43" s="594"/>
      <c r="F43" s="404"/>
      <c r="G43" s="405"/>
      <c r="H43" s="592"/>
      <c r="I43" s="594">
        <v>1</v>
      </c>
      <c r="J43" s="404"/>
      <c r="K43" s="406">
        <v>1</v>
      </c>
    </row>
    <row r="44" spans="1:11" x14ac:dyDescent="0.25">
      <c r="A44" s="353" t="s">
        <v>954</v>
      </c>
      <c r="B44" s="354"/>
      <c r="C44" s="355"/>
      <c r="D44" s="598"/>
      <c r="E44" s="594">
        <v>1</v>
      </c>
      <c r="F44" s="404"/>
      <c r="G44" s="405">
        <v>1</v>
      </c>
      <c r="H44" s="592"/>
      <c r="I44" s="594">
        <v>2</v>
      </c>
      <c r="J44" s="404"/>
      <c r="K44" s="406">
        <v>2</v>
      </c>
    </row>
    <row r="45" spans="1:11" x14ac:dyDescent="0.25">
      <c r="A45" s="353" t="s">
        <v>955</v>
      </c>
      <c r="B45" s="354"/>
      <c r="C45" s="355"/>
      <c r="D45" s="598"/>
      <c r="E45" s="594"/>
      <c r="F45" s="404"/>
      <c r="G45" s="405"/>
      <c r="H45" s="592"/>
      <c r="I45" s="594">
        <v>1</v>
      </c>
      <c r="J45" s="404"/>
      <c r="K45" s="406">
        <v>1</v>
      </c>
    </row>
    <row r="46" spans="1:11" ht="14.3" customHeight="1" x14ac:dyDescent="0.25">
      <c r="A46" s="353" t="s">
        <v>956</v>
      </c>
      <c r="B46" s="354"/>
      <c r="C46" s="355"/>
      <c r="D46" s="598"/>
      <c r="E46" s="594">
        <v>1</v>
      </c>
      <c r="F46" s="404"/>
      <c r="G46" s="405">
        <v>1</v>
      </c>
      <c r="H46" s="592"/>
      <c r="I46" s="594">
        <v>3</v>
      </c>
      <c r="J46" s="404"/>
      <c r="K46" s="406">
        <v>3</v>
      </c>
    </row>
    <row r="47" spans="1:11" x14ac:dyDescent="0.25">
      <c r="A47" s="564" t="s">
        <v>511</v>
      </c>
      <c r="B47" s="430"/>
      <c r="C47" s="431"/>
      <c r="D47" s="883">
        <f>SUM(D48:E53)</f>
        <v>1</v>
      </c>
      <c r="E47" s="884"/>
      <c r="F47" s="883">
        <f>SUM(F48:G53)</f>
        <v>1</v>
      </c>
      <c r="G47" s="1033"/>
      <c r="H47" s="1034">
        <f>SUM(H48:I53)</f>
        <v>8</v>
      </c>
      <c r="I47" s="884"/>
      <c r="J47" s="883">
        <f>SUM(J48:K53)</f>
        <v>8</v>
      </c>
      <c r="K47" s="1035"/>
    </row>
    <row r="48" spans="1:11" x14ac:dyDescent="0.25">
      <c r="A48" s="398" t="s">
        <v>966</v>
      </c>
      <c r="B48" s="399"/>
      <c r="C48" s="400"/>
      <c r="D48" s="590"/>
      <c r="E48" s="595"/>
      <c r="F48" s="401"/>
      <c r="G48" s="402"/>
      <c r="H48" s="596"/>
      <c r="I48" s="595">
        <v>2</v>
      </c>
      <c r="J48" s="401"/>
      <c r="K48" s="403">
        <v>2</v>
      </c>
    </row>
    <row r="49" spans="1:11" ht="12.1" customHeight="1" x14ac:dyDescent="0.25">
      <c r="A49" s="353" t="s">
        <v>967</v>
      </c>
      <c r="B49" s="354"/>
      <c r="C49" s="355"/>
      <c r="D49" s="598"/>
      <c r="E49" s="594"/>
      <c r="F49" s="404"/>
      <c r="G49" s="405"/>
      <c r="H49" s="592"/>
      <c r="I49" s="594"/>
      <c r="J49" s="404"/>
      <c r="K49" s="406"/>
    </row>
    <row r="50" spans="1:11" x14ac:dyDescent="0.25">
      <c r="A50" s="353" t="s">
        <v>968</v>
      </c>
      <c r="B50" s="354"/>
      <c r="C50" s="355"/>
      <c r="D50" s="598"/>
      <c r="E50" s="594"/>
      <c r="F50" s="404"/>
      <c r="G50" s="405"/>
      <c r="H50" s="592"/>
      <c r="I50" s="594">
        <v>2</v>
      </c>
      <c r="J50" s="404"/>
      <c r="K50" s="406">
        <v>2</v>
      </c>
    </row>
    <row r="51" spans="1:11" x14ac:dyDescent="0.25">
      <c r="A51" s="353" t="s">
        <v>969</v>
      </c>
      <c r="B51" s="354"/>
      <c r="C51" s="355"/>
      <c r="D51" s="598"/>
      <c r="E51" s="594"/>
      <c r="F51" s="404"/>
      <c r="G51" s="405"/>
      <c r="H51" s="592"/>
      <c r="I51" s="594">
        <v>1</v>
      </c>
      <c r="J51" s="404"/>
      <c r="K51" s="406">
        <v>1</v>
      </c>
    </row>
    <row r="52" spans="1:11" x14ac:dyDescent="0.25">
      <c r="A52" s="353" t="s">
        <v>970</v>
      </c>
      <c r="B52" s="354"/>
      <c r="C52" s="355"/>
      <c r="D52" s="598"/>
      <c r="E52" s="594"/>
      <c r="F52" s="404"/>
      <c r="G52" s="405"/>
      <c r="H52" s="592"/>
      <c r="I52" s="594">
        <v>2</v>
      </c>
      <c r="J52" s="404"/>
      <c r="K52" s="406">
        <v>2</v>
      </c>
    </row>
    <row r="53" spans="1:11" x14ac:dyDescent="0.25">
      <c r="A53" s="353" t="s">
        <v>1030</v>
      </c>
      <c r="B53" s="354"/>
      <c r="C53" s="355"/>
      <c r="D53" s="598"/>
      <c r="E53" s="594">
        <v>1</v>
      </c>
      <c r="F53" s="404"/>
      <c r="G53" s="405">
        <v>1</v>
      </c>
      <c r="H53" s="592"/>
      <c r="I53" s="594">
        <v>1</v>
      </c>
      <c r="J53" s="404"/>
      <c r="K53" s="406">
        <v>1</v>
      </c>
    </row>
    <row r="54" spans="1:11" x14ac:dyDescent="0.25">
      <c r="A54" s="564" t="s">
        <v>475</v>
      </c>
      <c r="B54" s="430"/>
      <c r="C54" s="431"/>
      <c r="D54" s="883">
        <f>SUM(D55:E57)</f>
        <v>2</v>
      </c>
      <c r="E54" s="884"/>
      <c r="F54" s="883">
        <f>SUM(F55:G57)</f>
        <v>2</v>
      </c>
      <c r="G54" s="1033"/>
      <c r="H54" s="1034">
        <f>SUM(H55:I57)</f>
        <v>4</v>
      </c>
      <c r="I54" s="884"/>
      <c r="J54" s="883">
        <f>SUM(J55:K57)</f>
        <v>4</v>
      </c>
      <c r="K54" s="1035"/>
    </row>
    <row r="55" spans="1:11" x14ac:dyDescent="0.25">
      <c r="A55" s="353" t="s">
        <v>810</v>
      </c>
      <c r="B55" s="354"/>
      <c r="C55" s="355"/>
      <c r="D55" s="598"/>
      <c r="E55" s="594"/>
      <c r="F55" s="404"/>
      <c r="G55" s="405"/>
      <c r="H55" s="592"/>
      <c r="I55" s="594"/>
      <c r="J55" s="404"/>
      <c r="K55" s="406"/>
    </row>
    <row r="56" spans="1:11" x14ac:dyDescent="0.25">
      <c r="A56" s="398" t="s">
        <v>1031</v>
      </c>
      <c r="B56" s="399"/>
      <c r="C56" s="400"/>
      <c r="D56" s="590"/>
      <c r="E56" s="595">
        <v>1</v>
      </c>
      <c r="F56" s="401"/>
      <c r="G56" s="402">
        <v>1</v>
      </c>
      <c r="H56" s="596"/>
      <c r="I56" s="595">
        <v>1</v>
      </c>
      <c r="J56" s="401"/>
      <c r="K56" s="403">
        <v>1</v>
      </c>
    </row>
    <row r="57" spans="1:11" x14ac:dyDescent="0.25">
      <c r="A57" s="353" t="s">
        <v>1032</v>
      </c>
      <c r="B57" s="354"/>
      <c r="C57" s="355"/>
      <c r="D57" s="598"/>
      <c r="E57" s="594">
        <v>1</v>
      </c>
      <c r="F57" s="404"/>
      <c r="G57" s="405">
        <v>1</v>
      </c>
      <c r="H57" s="592"/>
      <c r="I57" s="594">
        <v>3</v>
      </c>
      <c r="J57" s="404"/>
      <c r="K57" s="406">
        <v>3</v>
      </c>
    </row>
    <row r="58" spans="1:11" x14ac:dyDescent="0.25">
      <c r="A58" s="564" t="s">
        <v>516</v>
      </c>
      <c r="B58" s="430"/>
      <c r="C58" s="431"/>
      <c r="D58" s="883">
        <f>SUM(D59:E61)</f>
        <v>1</v>
      </c>
      <c r="E58" s="884"/>
      <c r="F58" s="883">
        <f>SUM(F59:G61)</f>
        <v>1</v>
      </c>
      <c r="G58" s="1033"/>
      <c r="H58" s="1034">
        <f>SUM(H59:I61)</f>
        <v>7</v>
      </c>
      <c r="I58" s="884"/>
      <c r="J58" s="883">
        <f>SUM(J59:K61)</f>
        <v>7</v>
      </c>
      <c r="K58" s="1035"/>
    </row>
    <row r="59" spans="1:11" x14ac:dyDescent="0.25">
      <c r="A59" s="409" t="s">
        <v>798</v>
      </c>
      <c r="B59" s="399"/>
      <c r="C59" s="400"/>
      <c r="D59" s="590"/>
      <c r="E59" s="595"/>
      <c r="F59" s="401"/>
      <c r="G59" s="414"/>
      <c r="H59" s="590"/>
      <c r="I59" s="595"/>
      <c r="J59" s="401"/>
      <c r="K59" s="415"/>
    </row>
    <row r="60" spans="1:11" x14ac:dyDescent="0.25">
      <c r="A60" s="409" t="s">
        <v>940</v>
      </c>
      <c r="B60" s="847"/>
      <c r="C60" s="355"/>
      <c r="D60" s="598"/>
      <c r="E60" s="594">
        <v>1</v>
      </c>
      <c r="F60" s="404"/>
      <c r="G60" s="405">
        <v>1</v>
      </c>
      <c r="H60" s="592"/>
      <c r="I60" s="594">
        <v>6</v>
      </c>
      <c r="J60" s="404"/>
      <c r="K60" s="416">
        <v>6</v>
      </c>
    </row>
    <row r="61" spans="1:11" x14ac:dyDescent="0.25">
      <c r="A61" s="409" t="s">
        <v>957</v>
      </c>
      <c r="B61" s="354"/>
      <c r="C61" s="411"/>
      <c r="D61" s="593"/>
      <c r="E61" s="591"/>
      <c r="F61" s="410"/>
      <c r="G61" s="407"/>
      <c r="H61" s="593"/>
      <c r="I61" s="591">
        <v>1</v>
      </c>
      <c r="J61" s="410"/>
      <c r="K61" s="417">
        <v>1</v>
      </c>
    </row>
    <row r="62" spans="1:11" x14ac:dyDescent="0.25">
      <c r="A62" s="564" t="s">
        <v>514</v>
      </c>
      <c r="B62" s="430"/>
      <c r="C62" s="431"/>
      <c r="D62" s="883">
        <f>SUM(D63:E69)</f>
        <v>2</v>
      </c>
      <c r="E62" s="884"/>
      <c r="F62" s="883">
        <f>SUM(F63:G69)</f>
        <v>2</v>
      </c>
      <c r="G62" s="1033"/>
      <c r="H62" s="1034">
        <f>SUM(H63:I69)</f>
        <v>15</v>
      </c>
      <c r="I62" s="884"/>
      <c r="J62" s="883">
        <f>SUM(J63:K69)</f>
        <v>15</v>
      </c>
      <c r="K62" s="1035"/>
    </row>
    <row r="63" spans="1:11" x14ac:dyDescent="0.25">
      <c r="A63" s="398" t="s">
        <v>788</v>
      </c>
      <c r="B63" s="399"/>
      <c r="C63" s="400"/>
      <c r="D63" s="590"/>
      <c r="E63" s="595"/>
      <c r="F63" s="401"/>
      <c r="G63" s="402"/>
      <c r="H63" s="596"/>
      <c r="I63" s="595">
        <v>1</v>
      </c>
      <c r="J63" s="401"/>
      <c r="K63" s="403">
        <v>1</v>
      </c>
    </row>
    <row r="64" spans="1:11" x14ac:dyDescent="0.25">
      <c r="A64" s="353" t="s">
        <v>926</v>
      </c>
      <c r="B64" s="354"/>
      <c r="C64" s="355"/>
      <c r="D64" s="598"/>
      <c r="E64" s="594"/>
      <c r="F64" s="404"/>
      <c r="G64" s="405"/>
      <c r="H64" s="592"/>
      <c r="I64" s="594">
        <v>3</v>
      </c>
      <c r="J64" s="404"/>
      <c r="K64" s="406">
        <v>3</v>
      </c>
    </row>
    <row r="65" spans="1:11" x14ac:dyDescent="0.25">
      <c r="A65" s="353" t="s">
        <v>971</v>
      </c>
      <c r="B65" s="354"/>
      <c r="C65" s="355"/>
      <c r="D65" s="598"/>
      <c r="E65" s="594"/>
      <c r="F65" s="404"/>
      <c r="G65" s="405"/>
      <c r="H65" s="592"/>
      <c r="I65" s="594">
        <v>1</v>
      </c>
      <c r="J65" s="404"/>
      <c r="K65" s="406">
        <v>1</v>
      </c>
    </row>
    <row r="66" spans="1:11" x14ac:dyDescent="0.25">
      <c r="A66" s="353" t="s">
        <v>972</v>
      </c>
      <c r="B66" s="354"/>
      <c r="C66" s="355"/>
      <c r="D66" s="598"/>
      <c r="E66" s="594"/>
      <c r="F66" s="404"/>
      <c r="G66" s="405"/>
      <c r="H66" s="592"/>
      <c r="I66" s="594">
        <v>2</v>
      </c>
      <c r="J66" s="404"/>
      <c r="K66" s="406">
        <v>2</v>
      </c>
    </row>
    <row r="67" spans="1:11" x14ac:dyDescent="0.25">
      <c r="A67" s="353" t="s">
        <v>973</v>
      </c>
      <c r="B67" s="354"/>
      <c r="C67" s="355"/>
      <c r="D67" s="598"/>
      <c r="E67" s="594">
        <v>2</v>
      </c>
      <c r="F67" s="404"/>
      <c r="G67" s="405">
        <v>2</v>
      </c>
      <c r="H67" s="592"/>
      <c r="I67" s="594">
        <v>3</v>
      </c>
      <c r="J67" s="404"/>
      <c r="K67" s="406">
        <v>3</v>
      </c>
    </row>
    <row r="68" spans="1:11" x14ac:dyDescent="0.25">
      <c r="A68" s="353" t="s">
        <v>974</v>
      </c>
      <c r="B68" s="354"/>
      <c r="C68" s="355"/>
      <c r="D68" s="598"/>
      <c r="E68" s="594"/>
      <c r="F68" s="404"/>
      <c r="G68" s="405"/>
      <c r="H68" s="592"/>
      <c r="I68" s="594">
        <v>1</v>
      </c>
      <c r="J68" s="404"/>
      <c r="K68" s="406">
        <v>1</v>
      </c>
    </row>
    <row r="69" spans="1:11" x14ac:dyDescent="0.25">
      <c r="A69" s="353" t="s">
        <v>975</v>
      </c>
      <c r="B69" s="354"/>
      <c r="C69" s="355"/>
      <c r="D69" s="598"/>
      <c r="E69" s="594"/>
      <c r="F69" s="404"/>
      <c r="G69" s="405"/>
      <c r="H69" s="592"/>
      <c r="I69" s="594">
        <v>4</v>
      </c>
      <c r="J69" s="404"/>
      <c r="K69" s="406">
        <v>4</v>
      </c>
    </row>
    <row r="70" spans="1:11" x14ac:dyDescent="0.25">
      <c r="A70" s="564" t="s">
        <v>513</v>
      </c>
      <c r="B70" s="430"/>
      <c r="C70" s="431"/>
      <c r="D70" s="883">
        <f>SUM(D71:E72)</f>
        <v>0</v>
      </c>
      <c r="E70" s="884"/>
      <c r="F70" s="883">
        <f>SUM(F71:G72)</f>
        <v>0</v>
      </c>
      <c r="G70" s="1033"/>
      <c r="H70" s="1034">
        <f>SUM(H71:I72)</f>
        <v>3</v>
      </c>
      <c r="I70" s="884"/>
      <c r="J70" s="883">
        <f>SUM(J71:K72)</f>
        <v>3</v>
      </c>
      <c r="K70" s="1035"/>
    </row>
    <row r="71" spans="1:11" x14ac:dyDescent="0.25">
      <c r="A71" s="398" t="s">
        <v>887</v>
      </c>
      <c r="B71" s="399"/>
      <c r="C71" s="400"/>
      <c r="D71" s="590"/>
      <c r="E71" s="595"/>
      <c r="F71" s="401"/>
      <c r="G71" s="402"/>
      <c r="H71" s="596"/>
      <c r="I71" s="595"/>
      <c r="J71" s="401"/>
      <c r="K71" s="403"/>
    </row>
    <row r="72" spans="1:11" x14ac:dyDescent="0.25">
      <c r="A72" s="353" t="s">
        <v>927</v>
      </c>
      <c r="B72" s="354"/>
      <c r="C72" s="355"/>
      <c r="D72" s="598"/>
      <c r="E72" s="594"/>
      <c r="F72" s="404"/>
      <c r="G72" s="405"/>
      <c r="H72" s="592"/>
      <c r="I72" s="594">
        <v>3</v>
      </c>
      <c r="J72" s="404"/>
      <c r="K72" s="406">
        <v>3</v>
      </c>
    </row>
    <row r="73" spans="1:11" x14ac:dyDescent="0.25">
      <c r="A73" s="564" t="s">
        <v>508</v>
      </c>
      <c r="B73" s="430"/>
      <c r="C73" s="431"/>
      <c r="D73" s="883">
        <f>SUM(D74:E76)</f>
        <v>0</v>
      </c>
      <c r="E73" s="884"/>
      <c r="F73" s="883">
        <f>SUM(F74:G76)</f>
        <v>0</v>
      </c>
      <c r="G73" s="1033"/>
      <c r="H73" s="1034">
        <f>SUM(H74:I76)</f>
        <v>3</v>
      </c>
      <c r="I73" s="884"/>
      <c r="J73" s="883">
        <f>SUM(J74:K76)</f>
        <v>3</v>
      </c>
      <c r="K73" s="1035"/>
    </row>
    <row r="74" spans="1:11" x14ac:dyDescent="0.25">
      <c r="A74" s="398" t="s">
        <v>976</v>
      </c>
      <c r="B74" s="399"/>
      <c r="C74" s="400"/>
      <c r="D74" s="590"/>
      <c r="E74" s="595"/>
      <c r="F74" s="401"/>
      <c r="G74" s="402"/>
      <c r="H74" s="596"/>
      <c r="I74" s="595">
        <v>1</v>
      </c>
      <c r="J74" s="401"/>
      <c r="K74" s="403">
        <v>1</v>
      </c>
    </row>
    <row r="75" spans="1:11" x14ac:dyDescent="0.25">
      <c r="A75" s="353" t="s">
        <v>977</v>
      </c>
      <c r="B75" s="354"/>
      <c r="C75" s="355"/>
      <c r="D75" s="598"/>
      <c r="E75" s="594"/>
      <c r="F75" s="404"/>
      <c r="G75" s="405"/>
      <c r="H75" s="592"/>
      <c r="I75" s="594"/>
      <c r="J75" s="404"/>
      <c r="K75" s="406"/>
    </row>
    <row r="76" spans="1:11" x14ac:dyDescent="0.25">
      <c r="A76" s="353" t="s">
        <v>978</v>
      </c>
      <c r="B76" s="354"/>
      <c r="C76" s="355"/>
      <c r="D76" s="598"/>
      <c r="E76" s="594"/>
      <c r="F76" s="404"/>
      <c r="G76" s="405"/>
      <c r="H76" s="592"/>
      <c r="I76" s="594">
        <v>2</v>
      </c>
      <c r="J76" s="404"/>
      <c r="K76" s="406">
        <v>2</v>
      </c>
    </row>
    <row r="77" spans="1:11" x14ac:dyDescent="0.25">
      <c r="A77" s="564" t="s">
        <v>509</v>
      </c>
      <c r="B77" s="430"/>
      <c r="C77" s="431"/>
      <c r="D77" s="883">
        <f>SUM(D78:E80)</f>
        <v>1</v>
      </c>
      <c r="E77" s="884"/>
      <c r="F77" s="883">
        <f>SUM(F78:G80)</f>
        <v>1</v>
      </c>
      <c r="G77" s="1033"/>
      <c r="H77" s="1034">
        <f>SUM(H78:I80)</f>
        <v>5</v>
      </c>
      <c r="I77" s="884"/>
      <c r="J77" s="883">
        <f>SUM(J78:K80)</f>
        <v>6</v>
      </c>
      <c r="K77" s="1035"/>
    </row>
    <row r="78" spans="1:11" x14ac:dyDescent="0.25">
      <c r="A78" s="409" t="s">
        <v>931</v>
      </c>
      <c r="B78" s="418"/>
      <c r="C78" s="411"/>
      <c r="D78" s="608"/>
      <c r="E78" s="591">
        <v>1</v>
      </c>
      <c r="F78" s="419"/>
      <c r="G78" s="407">
        <v>1</v>
      </c>
      <c r="H78" s="597"/>
      <c r="I78" s="591">
        <v>3</v>
      </c>
      <c r="J78" s="419"/>
      <c r="K78" s="417">
        <v>3</v>
      </c>
    </row>
    <row r="79" spans="1:11" x14ac:dyDescent="0.25">
      <c r="A79" s="409" t="s">
        <v>932</v>
      </c>
      <c r="B79" s="418"/>
      <c r="C79" s="411"/>
      <c r="D79" s="608"/>
      <c r="E79" s="591"/>
      <c r="F79" s="419"/>
      <c r="G79" s="407"/>
      <c r="H79" s="597"/>
      <c r="I79" s="591">
        <v>1</v>
      </c>
      <c r="J79" s="419"/>
      <c r="K79" s="417">
        <v>2</v>
      </c>
    </row>
    <row r="80" spans="1:11" x14ac:dyDescent="0.25">
      <c r="A80" s="353" t="s">
        <v>933</v>
      </c>
      <c r="B80" s="354"/>
      <c r="C80" s="355"/>
      <c r="D80" s="598"/>
      <c r="E80" s="594"/>
      <c r="F80" s="404"/>
      <c r="G80" s="405"/>
      <c r="H80" s="592"/>
      <c r="I80" s="594">
        <v>1</v>
      </c>
      <c r="J80" s="404"/>
      <c r="K80" s="416">
        <v>1</v>
      </c>
    </row>
    <row r="82" spans="1:10" ht="12.25" customHeight="1" x14ac:dyDescent="0.3">
      <c r="G82" s="421"/>
      <c r="H82" s="421"/>
      <c r="I82" s="422"/>
      <c r="J82" s="422"/>
    </row>
    <row r="83" spans="1:10" ht="13.6" customHeight="1" x14ac:dyDescent="0.3">
      <c r="A83" s="56" t="s">
        <v>828</v>
      </c>
      <c r="G83" s="421"/>
      <c r="H83" s="421"/>
      <c r="I83" s="422"/>
      <c r="J83" s="422"/>
    </row>
    <row r="84" spans="1:10" x14ac:dyDescent="0.25">
      <c r="A84" s="56" t="s">
        <v>815</v>
      </c>
    </row>
    <row r="86" spans="1:10" x14ac:dyDescent="0.25">
      <c r="A86" s="56" t="s">
        <v>1033</v>
      </c>
    </row>
  </sheetData>
  <mergeCells count="63">
    <mergeCell ref="A19:C21"/>
    <mergeCell ref="A3:C5"/>
    <mergeCell ref="D6:E6"/>
    <mergeCell ref="F6:G6"/>
    <mergeCell ref="D15:E15"/>
    <mergeCell ref="F15:G15"/>
    <mergeCell ref="A11:C13"/>
    <mergeCell ref="D14:E14"/>
    <mergeCell ref="F14:G14"/>
    <mergeCell ref="J6:K6"/>
    <mergeCell ref="J14:K14"/>
    <mergeCell ref="J15:K15"/>
    <mergeCell ref="D23:E23"/>
    <mergeCell ref="F23:G23"/>
    <mergeCell ref="H23:I23"/>
    <mergeCell ref="J23:K23"/>
    <mergeCell ref="D22:E22"/>
    <mergeCell ref="F22:G22"/>
    <mergeCell ref="H22:I22"/>
    <mergeCell ref="J22:K22"/>
    <mergeCell ref="H6:I6"/>
    <mergeCell ref="H14:I14"/>
    <mergeCell ref="H15:I15"/>
    <mergeCell ref="D73:E73"/>
    <mergeCell ref="F73:G73"/>
    <mergeCell ref="H73:I73"/>
    <mergeCell ref="J73:K73"/>
    <mergeCell ref="D30:E30"/>
    <mergeCell ref="F30:G30"/>
    <mergeCell ref="H30:I30"/>
    <mergeCell ref="J30:K30"/>
    <mergeCell ref="D35:E35"/>
    <mergeCell ref="F35:G35"/>
    <mergeCell ref="H35:I35"/>
    <mergeCell ref="J35:K35"/>
    <mergeCell ref="D39:E39"/>
    <mergeCell ref="F39:G39"/>
    <mergeCell ref="H39:I39"/>
    <mergeCell ref="J39:K39"/>
    <mergeCell ref="D47:E47"/>
    <mergeCell ref="F47:G47"/>
    <mergeCell ref="H47:I47"/>
    <mergeCell ref="J47:K47"/>
    <mergeCell ref="D54:E54"/>
    <mergeCell ref="F54:G54"/>
    <mergeCell ref="H54:I54"/>
    <mergeCell ref="J54:K54"/>
    <mergeCell ref="D77:E77"/>
    <mergeCell ref="F77:G77"/>
    <mergeCell ref="H77:I77"/>
    <mergeCell ref="J77:K77"/>
    <mergeCell ref="D58:E58"/>
    <mergeCell ref="F58:G58"/>
    <mergeCell ref="H58:I58"/>
    <mergeCell ref="J58:K58"/>
    <mergeCell ref="D62:E62"/>
    <mergeCell ref="F62:G62"/>
    <mergeCell ref="H62:I62"/>
    <mergeCell ref="J62:K62"/>
    <mergeCell ref="D70:E70"/>
    <mergeCell ref="F70:G70"/>
    <mergeCell ref="H70:I70"/>
    <mergeCell ref="J70:K70"/>
  </mergeCells>
  <phoneticPr fontId="2" type="noConversion"/>
  <printOptions horizontalCentered="1"/>
  <pageMargins left="0.59055118110236227" right="0.47244094488188981" top="0.47244094488188981" bottom="0.19685039370078741" header="0.19685039370078741" footer="0.15748031496062992"/>
  <pageSetup paperSize="9" scale="65" orientation="portrait" r:id="rId1"/>
  <headerFooter alignWithMargins="0">
    <oddHeader>&amp;C31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L75"/>
  <sheetViews>
    <sheetView topLeftCell="A58" workbookViewId="0">
      <selection activeCell="A66" sqref="A66:XFD76"/>
    </sheetView>
  </sheetViews>
  <sheetFormatPr defaultColWidth="9.125" defaultRowHeight="13.6" x14ac:dyDescent="0.25"/>
  <cols>
    <col min="1" max="16384" width="9.125" style="56"/>
  </cols>
  <sheetData>
    <row r="1" spans="1:12" ht="14.95" customHeight="1" x14ac:dyDescent="0.25">
      <c r="A1" s="69" t="s">
        <v>354</v>
      </c>
      <c r="B1" s="396" t="s">
        <v>860</v>
      </c>
      <c r="C1" s="69"/>
      <c r="D1" s="69"/>
      <c r="E1" s="69"/>
      <c r="F1" s="69"/>
      <c r="G1" s="69"/>
      <c r="H1" s="69"/>
      <c r="I1" s="69"/>
      <c r="J1" s="69"/>
      <c r="K1" s="69"/>
      <c r="L1" s="119"/>
    </row>
    <row r="2" spans="1:12" ht="14.95" customHeight="1" thickBot="1" x14ac:dyDescent="0.3">
      <c r="A2" s="123"/>
    </row>
    <row r="3" spans="1:12" ht="18" customHeight="1" x14ac:dyDescent="0.3">
      <c r="A3" s="1040" t="s">
        <v>300</v>
      </c>
      <c r="B3" s="1041"/>
      <c r="C3" s="1042"/>
      <c r="D3" s="217" t="s">
        <v>924</v>
      </c>
      <c r="E3" s="620"/>
      <c r="F3" s="320"/>
      <c r="G3" s="218"/>
      <c r="H3" s="397" t="s">
        <v>925</v>
      </c>
      <c r="I3" s="219"/>
      <c r="J3" s="219"/>
      <c r="K3" s="220"/>
    </row>
    <row r="4" spans="1:12" ht="17.149999999999999" customHeight="1" x14ac:dyDescent="0.25">
      <c r="A4" s="1043"/>
      <c r="B4" s="1044"/>
      <c r="C4" s="1045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2" ht="17.149999999999999" customHeight="1" thickBot="1" x14ac:dyDescent="0.3">
      <c r="A5" s="1043"/>
      <c r="B5" s="1044"/>
      <c r="C5" s="1045"/>
      <c r="D5" s="369" t="s">
        <v>614</v>
      </c>
      <c r="E5" s="370"/>
      <c r="F5" s="369" t="s">
        <v>301</v>
      </c>
      <c r="G5" s="371"/>
      <c r="H5" s="372" t="s">
        <v>614</v>
      </c>
      <c r="I5" s="370"/>
      <c r="J5" s="369" t="s">
        <v>301</v>
      </c>
      <c r="K5" s="373"/>
    </row>
    <row r="6" spans="1:12" ht="18" customHeight="1" thickTop="1" thickBot="1" x14ac:dyDescent="0.35">
      <c r="A6" s="413" t="s">
        <v>22</v>
      </c>
      <c r="B6" s="388"/>
      <c r="C6" s="389"/>
      <c r="D6" s="1017">
        <v>11</v>
      </c>
      <c r="E6" s="1018"/>
      <c r="F6" s="1017">
        <v>12</v>
      </c>
      <c r="G6" s="1019"/>
      <c r="H6" s="1039">
        <v>11</v>
      </c>
      <c r="I6" s="1018"/>
      <c r="J6" s="1017">
        <v>12</v>
      </c>
      <c r="K6" s="1021"/>
    </row>
    <row r="7" spans="1:12" ht="14.3" customHeight="1" thickTop="1" x14ac:dyDescent="0.25">
      <c r="A7" s="564" t="s">
        <v>516</v>
      </c>
      <c r="B7" s="430"/>
      <c r="C7" s="431"/>
      <c r="D7" s="883">
        <f>SUM(E8:E11)</f>
        <v>0</v>
      </c>
      <c r="E7" s="884"/>
      <c r="F7" s="883">
        <f>SUM(G8:G11)</f>
        <v>0</v>
      </c>
      <c r="G7" s="1033"/>
      <c r="H7" s="1034">
        <f>SUM(I8:I11)</f>
        <v>3</v>
      </c>
      <c r="I7" s="884"/>
      <c r="J7" s="883">
        <f>SUM(K8:K11)</f>
        <v>3</v>
      </c>
      <c r="K7" s="1035"/>
    </row>
    <row r="8" spans="1:12" ht="12.75" customHeight="1" x14ac:dyDescent="0.25">
      <c r="A8" s="409" t="s">
        <v>798</v>
      </c>
      <c r="B8" s="399"/>
      <c r="C8" s="400"/>
      <c r="D8" s="590"/>
      <c r="E8" s="595"/>
      <c r="F8" s="401"/>
      <c r="G8" s="414"/>
      <c r="H8" s="590"/>
      <c r="I8" s="595"/>
      <c r="J8" s="401"/>
      <c r="K8" s="415"/>
    </row>
    <row r="9" spans="1:12" ht="14.3" customHeight="1" x14ac:dyDescent="0.25">
      <c r="A9" s="409" t="s">
        <v>817</v>
      </c>
      <c r="B9" s="354"/>
      <c r="C9" s="355"/>
      <c r="D9" s="598"/>
      <c r="E9" s="594"/>
      <c r="F9" s="404"/>
      <c r="G9" s="405"/>
      <c r="H9" s="592"/>
      <c r="I9" s="594"/>
      <c r="J9" s="404"/>
      <c r="K9" s="416"/>
    </row>
    <row r="10" spans="1:12" ht="12.75" customHeight="1" x14ac:dyDescent="0.25">
      <c r="A10" s="409" t="s">
        <v>825</v>
      </c>
      <c r="B10" s="354"/>
      <c r="C10" s="411"/>
      <c r="D10" s="593"/>
      <c r="E10" s="591"/>
      <c r="F10" s="410"/>
      <c r="G10" s="407"/>
      <c r="H10" s="593"/>
      <c r="I10" s="591">
        <v>3</v>
      </c>
      <c r="J10" s="614"/>
      <c r="K10" s="417">
        <v>3</v>
      </c>
    </row>
    <row r="11" spans="1:12" ht="12.75" customHeight="1" x14ac:dyDescent="0.25">
      <c r="A11" s="409" t="s">
        <v>826</v>
      </c>
      <c r="B11" s="354"/>
      <c r="C11" s="411"/>
      <c r="D11" s="593"/>
      <c r="E11" s="591"/>
      <c r="F11" s="410"/>
      <c r="G11" s="407"/>
      <c r="H11" s="593"/>
      <c r="I11" s="591"/>
      <c r="J11" s="410"/>
      <c r="K11" s="417"/>
    </row>
    <row r="12" spans="1:12" ht="12.75" customHeight="1" x14ac:dyDescent="0.25">
      <c r="A12" s="564" t="s">
        <v>514</v>
      </c>
      <c r="B12" s="430"/>
      <c r="C12" s="431"/>
      <c r="D12" s="883">
        <f>SUM(E13:E22)</f>
        <v>2</v>
      </c>
      <c r="E12" s="884"/>
      <c r="F12" s="883">
        <f>SUM(G13:G22)</f>
        <v>2</v>
      </c>
      <c r="G12" s="1033"/>
      <c r="H12" s="1034">
        <f>SUM(I13:I22)</f>
        <v>8</v>
      </c>
      <c r="I12" s="884"/>
      <c r="J12" s="883">
        <f>SUM(K13:K22)</f>
        <v>10</v>
      </c>
      <c r="K12" s="1035"/>
    </row>
    <row r="13" spans="1:12" ht="12.75" customHeight="1" x14ac:dyDescent="0.25">
      <c r="A13" s="398" t="s">
        <v>865</v>
      </c>
      <c r="B13" s="399"/>
      <c r="C13" s="400"/>
      <c r="D13" s="590"/>
      <c r="E13" s="595"/>
      <c r="F13" s="401"/>
      <c r="G13" s="402"/>
      <c r="H13" s="596"/>
      <c r="I13" s="595">
        <v>1</v>
      </c>
      <c r="J13" s="401"/>
      <c r="K13" s="403">
        <v>2</v>
      </c>
    </row>
    <row r="14" spans="1:12" ht="12.75" customHeight="1" x14ac:dyDescent="0.25">
      <c r="A14" s="353" t="s">
        <v>866</v>
      </c>
      <c r="B14" s="354"/>
      <c r="C14" s="355"/>
      <c r="D14" s="598"/>
      <c r="E14" s="594"/>
      <c r="F14" s="404"/>
      <c r="G14" s="405"/>
      <c r="H14" s="592"/>
      <c r="I14" s="594"/>
      <c r="J14" s="404"/>
      <c r="K14" s="406"/>
    </row>
    <row r="15" spans="1:12" ht="14.3" customHeight="1" x14ac:dyDescent="0.25">
      <c r="A15" s="353" t="s">
        <v>867</v>
      </c>
      <c r="B15" s="354"/>
      <c r="C15" s="355"/>
      <c r="D15" s="598"/>
      <c r="E15" s="594">
        <v>1</v>
      </c>
      <c r="F15" s="404"/>
      <c r="G15" s="405">
        <v>1</v>
      </c>
      <c r="H15" s="592"/>
      <c r="I15" s="594">
        <v>3</v>
      </c>
      <c r="J15" s="404"/>
      <c r="K15" s="406">
        <v>3</v>
      </c>
    </row>
    <row r="16" spans="1:12" ht="12.75" customHeight="1" x14ac:dyDescent="0.25">
      <c r="A16" s="353" t="s">
        <v>872</v>
      </c>
      <c r="B16" s="354"/>
      <c r="C16" s="355"/>
      <c r="D16" s="598"/>
      <c r="E16" s="594"/>
      <c r="F16" s="404"/>
      <c r="G16" s="405"/>
      <c r="H16" s="592"/>
      <c r="I16" s="594">
        <v>1</v>
      </c>
      <c r="J16" s="404"/>
      <c r="K16" s="406">
        <v>1</v>
      </c>
    </row>
    <row r="17" spans="1:11" ht="12.75" customHeight="1" x14ac:dyDescent="0.25">
      <c r="A17" s="353" t="s">
        <v>873</v>
      </c>
      <c r="B17" s="354"/>
      <c r="C17" s="355"/>
      <c r="D17" s="598"/>
      <c r="E17" s="594"/>
      <c r="F17" s="404"/>
      <c r="G17" s="405"/>
      <c r="H17" s="592"/>
      <c r="I17" s="594"/>
      <c r="J17" s="404"/>
      <c r="K17" s="406"/>
    </row>
    <row r="18" spans="1:11" ht="14.95" customHeight="1" x14ac:dyDescent="0.25">
      <c r="A18" s="353" t="s">
        <v>874</v>
      </c>
      <c r="B18" s="354"/>
      <c r="C18" s="355"/>
      <c r="D18" s="598"/>
      <c r="E18" s="594"/>
      <c r="F18" s="404"/>
      <c r="G18" s="405"/>
      <c r="H18" s="592"/>
      <c r="I18" s="594"/>
      <c r="J18" s="404"/>
      <c r="K18" s="406"/>
    </row>
    <row r="19" spans="1:11" ht="12.75" customHeight="1" x14ac:dyDescent="0.25">
      <c r="A19" s="353" t="s">
        <v>917</v>
      </c>
      <c r="B19" s="354"/>
      <c r="C19" s="355"/>
      <c r="D19" s="598"/>
      <c r="E19" s="594">
        <v>1</v>
      </c>
      <c r="F19" s="404"/>
      <c r="G19" s="405">
        <v>1</v>
      </c>
      <c r="H19" s="592"/>
      <c r="I19" s="594">
        <v>1</v>
      </c>
      <c r="J19" s="404"/>
      <c r="K19" s="406">
        <v>1</v>
      </c>
    </row>
    <row r="20" spans="1:11" ht="12.75" customHeight="1" x14ac:dyDescent="0.25">
      <c r="A20" s="353" t="s">
        <v>918</v>
      </c>
      <c r="B20" s="354"/>
      <c r="C20" s="355"/>
      <c r="D20" s="598"/>
      <c r="E20" s="594"/>
      <c r="F20" s="404"/>
      <c r="G20" s="405"/>
      <c r="H20" s="592"/>
      <c r="I20" s="594"/>
      <c r="J20" s="404"/>
      <c r="K20" s="406"/>
    </row>
    <row r="21" spans="1:11" ht="14.3" customHeight="1" x14ac:dyDescent="0.25">
      <c r="A21" s="353" t="s">
        <v>919</v>
      </c>
      <c r="B21" s="354"/>
      <c r="C21" s="355"/>
      <c r="D21" s="598"/>
      <c r="E21" s="594"/>
      <c r="F21" s="404"/>
      <c r="G21" s="405"/>
      <c r="H21" s="592"/>
      <c r="I21" s="594">
        <v>2</v>
      </c>
      <c r="J21" s="404"/>
      <c r="K21" s="406">
        <v>3</v>
      </c>
    </row>
    <row r="22" spans="1:11" ht="12.75" customHeight="1" x14ac:dyDescent="0.25">
      <c r="A22" s="353" t="s">
        <v>920</v>
      </c>
      <c r="B22" s="354"/>
      <c r="C22" s="355"/>
      <c r="D22" s="598"/>
      <c r="E22" s="594"/>
      <c r="F22" s="404"/>
      <c r="G22" s="405"/>
      <c r="H22" s="592"/>
      <c r="I22" s="594"/>
      <c r="J22" s="404"/>
      <c r="K22" s="406"/>
    </row>
    <row r="23" spans="1:11" ht="12.75" customHeight="1" x14ac:dyDescent="0.25">
      <c r="A23" s="564" t="s">
        <v>513</v>
      </c>
      <c r="B23" s="430"/>
      <c r="C23" s="431"/>
      <c r="D23" s="883">
        <f>SUM(E24:E29)</f>
        <v>0</v>
      </c>
      <c r="E23" s="884"/>
      <c r="F23" s="883">
        <f>SUM(G24:G29)</f>
        <v>0</v>
      </c>
      <c r="G23" s="1033"/>
      <c r="H23" s="1034">
        <f>SUM(I24:I29)</f>
        <v>3</v>
      </c>
      <c r="I23" s="884"/>
      <c r="J23" s="883">
        <f>SUM(K24:K29)</f>
        <v>3</v>
      </c>
      <c r="K23" s="1035"/>
    </row>
    <row r="24" spans="1:11" ht="14.3" customHeight="1" x14ac:dyDescent="0.25">
      <c r="A24" s="398" t="s">
        <v>887</v>
      </c>
      <c r="B24" s="399"/>
      <c r="C24" s="400"/>
      <c r="D24" s="590"/>
      <c r="E24" s="595"/>
      <c r="F24" s="401"/>
      <c r="G24" s="402"/>
      <c r="H24" s="596"/>
      <c r="I24" s="595">
        <v>1</v>
      </c>
      <c r="J24" s="401"/>
      <c r="K24" s="403">
        <v>1</v>
      </c>
    </row>
    <row r="25" spans="1:11" ht="17.350000000000001" customHeight="1" x14ac:dyDescent="0.25">
      <c r="A25" s="353" t="s">
        <v>700</v>
      </c>
      <c r="B25" s="354"/>
      <c r="C25" s="355"/>
      <c r="D25" s="598"/>
      <c r="E25" s="594"/>
      <c r="F25" s="404"/>
      <c r="G25" s="405"/>
      <c r="H25" s="592"/>
      <c r="I25" s="594">
        <v>2</v>
      </c>
      <c r="J25" s="404"/>
      <c r="K25" s="406">
        <v>2</v>
      </c>
    </row>
    <row r="26" spans="1:11" x14ac:dyDescent="0.25">
      <c r="A26" s="409" t="s">
        <v>888</v>
      </c>
      <c r="B26" s="418"/>
      <c r="C26" s="411"/>
      <c r="D26" s="593"/>
      <c r="E26" s="591"/>
      <c r="F26" s="410"/>
      <c r="G26" s="412"/>
      <c r="H26" s="597"/>
      <c r="I26" s="591"/>
      <c r="J26" s="410"/>
      <c r="K26" s="408"/>
    </row>
    <row r="27" spans="1:11" x14ac:dyDescent="0.25">
      <c r="A27" s="353" t="s">
        <v>889</v>
      </c>
      <c r="B27" s="354"/>
      <c r="C27" s="355"/>
      <c r="D27" s="598"/>
      <c r="E27" s="594"/>
      <c r="F27" s="404"/>
      <c r="G27" s="405"/>
      <c r="H27" s="592"/>
      <c r="I27" s="594"/>
      <c r="J27" s="404"/>
      <c r="K27" s="406"/>
    </row>
    <row r="28" spans="1:11" x14ac:dyDescent="0.25">
      <c r="A28" s="353" t="s">
        <v>890</v>
      </c>
      <c r="B28" s="354"/>
      <c r="C28" s="355"/>
      <c r="D28" s="598"/>
      <c r="E28" s="594"/>
      <c r="F28" s="404"/>
      <c r="G28" s="405"/>
      <c r="H28" s="592"/>
      <c r="I28" s="594"/>
      <c r="J28" s="404"/>
      <c r="K28" s="406"/>
    </row>
    <row r="29" spans="1:11" x14ac:dyDescent="0.25">
      <c r="A29" s="353" t="s">
        <v>891</v>
      </c>
      <c r="B29" s="354"/>
      <c r="C29" s="355"/>
      <c r="D29" s="598"/>
      <c r="E29" s="594"/>
      <c r="F29" s="404"/>
      <c r="G29" s="405"/>
      <c r="H29" s="592"/>
      <c r="I29" s="594"/>
      <c r="J29" s="404"/>
      <c r="K29" s="406"/>
    </row>
    <row r="30" spans="1:11" x14ac:dyDescent="0.25">
      <c r="A30" s="564" t="s">
        <v>508</v>
      </c>
      <c r="B30" s="430"/>
      <c r="C30" s="431"/>
      <c r="D30" s="883">
        <f>SUM(E31:E35)</f>
        <v>0</v>
      </c>
      <c r="E30" s="884"/>
      <c r="F30" s="883">
        <f>SUM(G31:G35)</f>
        <v>0</v>
      </c>
      <c r="G30" s="1033"/>
      <c r="H30" s="1034">
        <f>SUM(I31:I35)</f>
        <v>2</v>
      </c>
      <c r="I30" s="884"/>
      <c r="J30" s="883">
        <f>SUM(K31:K35)</f>
        <v>2</v>
      </c>
      <c r="K30" s="1035"/>
    </row>
    <row r="31" spans="1:11" x14ac:dyDescent="0.25">
      <c r="A31" s="398" t="s">
        <v>799</v>
      </c>
      <c r="B31" s="399"/>
      <c r="C31" s="400"/>
      <c r="D31" s="590"/>
      <c r="E31" s="595"/>
      <c r="F31" s="401"/>
      <c r="G31" s="402"/>
      <c r="H31" s="596"/>
      <c r="I31" s="595"/>
      <c r="J31" s="401"/>
      <c r="K31" s="403"/>
    </row>
    <row r="32" spans="1:11" x14ac:dyDescent="0.25">
      <c r="A32" s="353" t="s">
        <v>819</v>
      </c>
      <c r="B32" s="354"/>
      <c r="C32" s="355"/>
      <c r="D32" s="598"/>
      <c r="E32" s="594"/>
      <c r="F32" s="404"/>
      <c r="G32" s="405"/>
      <c r="H32" s="592"/>
      <c r="I32" s="594"/>
      <c r="J32" s="404"/>
      <c r="K32" s="406"/>
    </row>
    <row r="33" spans="1:11" x14ac:dyDescent="0.25">
      <c r="A33" s="353" t="s">
        <v>820</v>
      </c>
      <c r="B33" s="354"/>
      <c r="C33" s="355"/>
      <c r="D33" s="598"/>
      <c r="E33" s="594"/>
      <c r="F33" s="404"/>
      <c r="G33" s="405"/>
      <c r="H33" s="592"/>
      <c r="I33" s="594"/>
      <c r="J33" s="404"/>
      <c r="K33" s="406"/>
    </row>
    <row r="34" spans="1:11" x14ac:dyDescent="0.25">
      <c r="A34" s="353" t="s">
        <v>821</v>
      </c>
      <c r="B34" s="354"/>
      <c r="C34" s="355"/>
      <c r="D34" s="598"/>
      <c r="E34" s="594"/>
      <c r="F34" s="404"/>
      <c r="G34" s="405"/>
      <c r="H34" s="592"/>
      <c r="I34" s="594"/>
      <c r="J34" s="404"/>
      <c r="K34" s="406"/>
    </row>
    <row r="35" spans="1:11" x14ac:dyDescent="0.25">
      <c r="A35" s="353" t="s">
        <v>875</v>
      </c>
      <c r="B35" s="354"/>
      <c r="C35" s="355"/>
      <c r="D35" s="598"/>
      <c r="E35" s="594"/>
      <c r="F35" s="404"/>
      <c r="G35" s="405"/>
      <c r="H35" s="592"/>
      <c r="I35" s="594">
        <v>2</v>
      </c>
      <c r="J35" s="404"/>
      <c r="K35" s="406">
        <v>2</v>
      </c>
    </row>
    <row r="36" spans="1:11" x14ac:dyDescent="0.25">
      <c r="A36" s="564" t="s">
        <v>476</v>
      </c>
      <c r="B36" s="430"/>
      <c r="C36" s="431"/>
      <c r="D36" s="883">
        <f>SUM(E37:E42)</f>
        <v>1</v>
      </c>
      <c r="E36" s="884"/>
      <c r="F36" s="883">
        <f>SUM(G37:G42)</f>
        <v>1</v>
      </c>
      <c r="G36" s="1033"/>
      <c r="H36" s="1034">
        <f>SUM(I37:I42)</f>
        <v>9</v>
      </c>
      <c r="I36" s="884"/>
      <c r="J36" s="883">
        <f>SUM(K37:K42)</f>
        <v>9</v>
      </c>
      <c r="K36" s="1035"/>
    </row>
    <row r="37" spans="1:11" x14ac:dyDescent="0.25">
      <c r="A37" s="398" t="s">
        <v>786</v>
      </c>
      <c r="B37" s="399"/>
      <c r="C37" s="400"/>
      <c r="D37" s="590"/>
      <c r="E37" s="595"/>
      <c r="F37" s="401"/>
      <c r="G37" s="402"/>
      <c r="H37" s="596"/>
      <c r="I37" s="595"/>
      <c r="J37" s="401"/>
      <c r="K37" s="403"/>
    </row>
    <row r="38" spans="1:11" x14ac:dyDescent="0.25">
      <c r="A38" s="353" t="s">
        <v>787</v>
      </c>
      <c r="B38" s="354"/>
      <c r="C38" s="355"/>
      <c r="D38" s="598"/>
      <c r="E38" s="594">
        <v>1</v>
      </c>
      <c r="F38" s="404"/>
      <c r="G38" s="405">
        <v>1</v>
      </c>
      <c r="H38" s="592"/>
      <c r="I38" s="594">
        <v>5</v>
      </c>
      <c r="J38" s="404"/>
      <c r="K38" s="406">
        <v>5</v>
      </c>
    </row>
    <row r="39" spans="1:11" x14ac:dyDescent="0.25">
      <c r="A39" s="353" t="s">
        <v>822</v>
      </c>
      <c r="B39" s="354"/>
      <c r="C39" s="355"/>
      <c r="D39" s="598"/>
      <c r="E39" s="594"/>
      <c r="F39" s="404"/>
      <c r="G39" s="405"/>
      <c r="H39" s="592"/>
      <c r="I39" s="594">
        <v>1</v>
      </c>
      <c r="J39" s="404"/>
      <c r="K39" s="406">
        <v>1</v>
      </c>
    </row>
    <row r="40" spans="1:11" x14ac:dyDescent="0.25">
      <c r="A40" s="353" t="s">
        <v>823</v>
      </c>
      <c r="B40" s="354"/>
      <c r="C40" s="355"/>
      <c r="D40" s="598"/>
      <c r="E40" s="594"/>
      <c r="F40" s="404"/>
      <c r="G40" s="405"/>
      <c r="H40" s="592"/>
      <c r="I40" s="594"/>
      <c r="J40" s="404"/>
      <c r="K40" s="406"/>
    </row>
    <row r="41" spans="1:11" x14ac:dyDescent="0.25">
      <c r="A41" s="353" t="s">
        <v>892</v>
      </c>
      <c r="B41" s="354"/>
      <c r="C41" s="355"/>
      <c r="D41" s="598"/>
      <c r="E41" s="594"/>
      <c r="F41" s="404"/>
      <c r="G41" s="405"/>
      <c r="H41" s="592"/>
      <c r="I41" s="594">
        <v>2</v>
      </c>
      <c r="J41" s="404"/>
      <c r="K41" s="406">
        <v>2</v>
      </c>
    </row>
    <row r="42" spans="1:11" x14ac:dyDescent="0.25">
      <c r="A42" s="353" t="s">
        <v>893</v>
      </c>
      <c r="B42" s="354"/>
      <c r="C42" s="355"/>
      <c r="D42" s="598"/>
      <c r="E42" s="594"/>
      <c r="F42" s="404"/>
      <c r="G42" s="405"/>
      <c r="H42" s="592"/>
      <c r="I42" s="594">
        <v>1</v>
      </c>
      <c r="J42" s="404"/>
      <c r="K42" s="406">
        <v>1</v>
      </c>
    </row>
    <row r="43" spans="1:11" x14ac:dyDescent="0.25">
      <c r="A43" s="564" t="s">
        <v>509</v>
      </c>
      <c r="B43" s="430"/>
      <c r="C43" s="431"/>
      <c r="D43" s="883">
        <f>SUM(E44:E55)</f>
        <v>0</v>
      </c>
      <c r="E43" s="884"/>
      <c r="F43" s="883">
        <f>SUM(G44:G55)</f>
        <v>0</v>
      </c>
      <c r="G43" s="1033"/>
      <c r="H43" s="1034">
        <f>SUM(I44:I55)</f>
        <v>6</v>
      </c>
      <c r="I43" s="884"/>
      <c r="J43" s="883">
        <f>SUM(K44:K55)</f>
        <v>6</v>
      </c>
      <c r="K43" s="1035"/>
    </row>
    <row r="44" spans="1:11" x14ac:dyDescent="0.25">
      <c r="A44" s="398" t="s">
        <v>679</v>
      </c>
      <c r="B44" s="399"/>
      <c r="C44" s="400"/>
      <c r="D44" s="590"/>
      <c r="E44" s="595"/>
      <c r="F44" s="401"/>
      <c r="G44" s="402"/>
      <c r="H44" s="596"/>
      <c r="I44" s="595"/>
      <c r="J44" s="401"/>
      <c r="K44" s="415"/>
    </row>
    <row r="45" spans="1:11" x14ac:dyDescent="0.25">
      <c r="A45" s="353" t="s">
        <v>814</v>
      </c>
      <c r="B45" s="354"/>
      <c r="C45" s="355"/>
      <c r="D45" s="598"/>
      <c r="E45" s="594"/>
      <c r="F45" s="615"/>
      <c r="G45" s="405"/>
      <c r="H45" s="592"/>
      <c r="I45" s="594">
        <v>1</v>
      </c>
      <c r="J45" s="404"/>
      <c r="K45" s="416">
        <v>1</v>
      </c>
    </row>
    <row r="46" spans="1:11" x14ac:dyDescent="0.25">
      <c r="A46" s="353" t="s">
        <v>876</v>
      </c>
      <c r="B46" s="354"/>
      <c r="C46" s="355"/>
      <c r="D46" s="598"/>
      <c r="E46" s="594"/>
      <c r="F46" s="615"/>
      <c r="G46" s="405"/>
      <c r="H46" s="592"/>
      <c r="I46" s="594">
        <v>1</v>
      </c>
      <c r="J46" s="404"/>
      <c r="K46" s="416">
        <v>1</v>
      </c>
    </row>
    <row r="47" spans="1:11" x14ac:dyDescent="0.25">
      <c r="A47" s="353" t="s">
        <v>877</v>
      </c>
      <c r="B47" s="354"/>
      <c r="C47" s="355"/>
      <c r="D47" s="598"/>
      <c r="E47" s="594"/>
      <c r="F47" s="404"/>
      <c r="G47" s="405"/>
      <c r="H47" s="592"/>
      <c r="I47" s="594"/>
      <c r="J47" s="404"/>
      <c r="K47" s="416"/>
    </row>
    <row r="48" spans="1:11" x14ac:dyDescent="0.25">
      <c r="A48" s="409" t="s">
        <v>878</v>
      </c>
      <c r="B48" s="418"/>
      <c r="C48" s="411"/>
      <c r="D48" s="608"/>
      <c r="E48" s="591"/>
      <c r="F48" s="419"/>
      <c r="G48" s="407"/>
      <c r="H48" s="597"/>
      <c r="I48" s="591"/>
      <c r="J48" s="419"/>
      <c r="K48" s="417"/>
    </row>
    <row r="49" spans="1:11" x14ac:dyDescent="0.25">
      <c r="A49" s="409" t="s">
        <v>879</v>
      </c>
      <c r="B49" s="418"/>
      <c r="C49" s="411"/>
      <c r="D49" s="608"/>
      <c r="E49" s="591"/>
      <c r="F49" s="419"/>
      <c r="G49" s="407"/>
      <c r="H49" s="597"/>
      <c r="I49" s="591">
        <v>1</v>
      </c>
      <c r="J49" s="419"/>
      <c r="K49" s="417">
        <v>1</v>
      </c>
    </row>
    <row r="50" spans="1:11" x14ac:dyDescent="0.25">
      <c r="A50" s="409" t="s">
        <v>880</v>
      </c>
      <c r="B50" s="418"/>
      <c r="C50" s="411"/>
      <c r="D50" s="608"/>
      <c r="E50" s="591"/>
      <c r="F50" s="419"/>
      <c r="G50" s="407"/>
      <c r="H50" s="597"/>
      <c r="I50" s="591">
        <v>1</v>
      </c>
      <c r="J50" s="419"/>
      <c r="K50" s="417">
        <v>1</v>
      </c>
    </row>
    <row r="51" spans="1:11" x14ac:dyDescent="0.25">
      <c r="A51" s="409" t="s">
        <v>881</v>
      </c>
      <c r="B51" s="418"/>
      <c r="C51" s="411"/>
      <c r="D51" s="608"/>
      <c r="E51" s="591"/>
      <c r="F51" s="419"/>
      <c r="G51" s="407"/>
      <c r="H51" s="597"/>
      <c r="I51" s="591"/>
      <c r="J51" s="419"/>
      <c r="K51" s="417"/>
    </row>
    <row r="52" spans="1:11" x14ac:dyDescent="0.25">
      <c r="A52" s="409" t="s">
        <v>882</v>
      </c>
      <c r="B52" s="418"/>
      <c r="C52" s="411"/>
      <c r="D52" s="608"/>
      <c r="E52" s="591"/>
      <c r="F52" s="419"/>
      <c r="G52" s="407"/>
      <c r="H52" s="597"/>
      <c r="I52" s="591"/>
      <c r="J52" s="419"/>
      <c r="K52" s="417"/>
    </row>
    <row r="53" spans="1:11" x14ac:dyDescent="0.25">
      <c r="A53" s="409" t="s">
        <v>883</v>
      </c>
      <c r="B53" s="418"/>
      <c r="C53" s="411"/>
      <c r="D53" s="608"/>
      <c r="E53" s="591"/>
      <c r="F53" s="419"/>
      <c r="G53" s="407"/>
      <c r="H53" s="597"/>
      <c r="I53" s="591"/>
      <c r="J53" s="419"/>
      <c r="K53" s="417"/>
    </row>
    <row r="54" spans="1:11" x14ac:dyDescent="0.25">
      <c r="A54" s="409" t="s">
        <v>896</v>
      </c>
      <c r="B54" s="418"/>
      <c r="C54" s="411"/>
      <c r="D54" s="608"/>
      <c r="E54" s="591"/>
      <c r="F54" s="419"/>
      <c r="G54" s="407"/>
      <c r="H54" s="597"/>
      <c r="I54" s="591">
        <v>1</v>
      </c>
      <c r="J54" s="419"/>
      <c r="K54" s="417">
        <v>1</v>
      </c>
    </row>
    <row r="55" spans="1:11" x14ac:dyDescent="0.25">
      <c r="A55" s="353" t="s">
        <v>897</v>
      </c>
      <c r="B55" s="354"/>
      <c r="C55" s="355"/>
      <c r="D55" s="598"/>
      <c r="E55" s="594"/>
      <c r="F55" s="404"/>
      <c r="G55" s="405"/>
      <c r="H55" s="592"/>
      <c r="I55" s="594">
        <v>1</v>
      </c>
      <c r="J55" s="404"/>
      <c r="K55" s="416">
        <v>1</v>
      </c>
    </row>
    <row r="56" spans="1:11" x14ac:dyDescent="0.25">
      <c r="A56" s="564" t="s">
        <v>415</v>
      </c>
      <c r="B56" s="430"/>
      <c r="C56" s="431"/>
      <c r="D56" s="883">
        <f>SUM(E57:E64)</f>
        <v>2</v>
      </c>
      <c r="E56" s="884"/>
      <c r="F56" s="883">
        <f>SUM(G57:G64)</f>
        <v>2</v>
      </c>
      <c r="G56" s="1033"/>
      <c r="H56" s="1034">
        <f>SUM(I57:I64)</f>
        <v>20</v>
      </c>
      <c r="I56" s="884"/>
      <c r="J56" s="883">
        <f>SUM(K57:K64)</f>
        <v>21</v>
      </c>
      <c r="K56" s="1035"/>
    </row>
    <row r="57" spans="1:11" x14ac:dyDescent="0.25">
      <c r="A57" s="409" t="s">
        <v>788</v>
      </c>
      <c r="B57" s="418"/>
      <c r="C57" s="411"/>
      <c r="D57" s="609"/>
      <c r="E57" s="591"/>
      <c r="F57" s="419"/>
      <c r="G57" s="407"/>
      <c r="H57" s="597"/>
      <c r="I57" s="591"/>
      <c r="J57" s="404"/>
      <c r="K57" s="406"/>
    </row>
    <row r="58" spans="1:11" x14ac:dyDescent="0.25">
      <c r="A58" s="409" t="s">
        <v>789</v>
      </c>
      <c r="B58" s="418"/>
      <c r="C58" s="411"/>
      <c r="D58" s="609"/>
      <c r="E58" s="591"/>
      <c r="F58" s="419"/>
      <c r="G58" s="412"/>
      <c r="H58" s="597"/>
      <c r="I58" s="606"/>
      <c r="J58" s="419"/>
      <c r="K58" s="406"/>
    </row>
    <row r="59" spans="1:11" x14ac:dyDescent="0.25">
      <c r="A59" s="409" t="s">
        <v>790</v>
      </c>
      <c r="B59" s="418"/>
      <c r="C59" s="411"/>
      <c r="D59" s="609"/>
      <c r="E59" s="591">
        <v>1</v>
      </c>
      <c r="F59" s="419"/>
      <c r="G59" s="412">
        <v>1</v>
      </c>
      <c r="H59" s="597"/>
      <c r="I59" s="606">
        <v>3</v>
      </c>
      <c r="J59" s="419"/>
      <c r="K59" s="406">
        <v>3</v>
      </c>
    </row>
    <row r="60" spans="1:11" x14ac:dyDescent="0.25">
      <c r="A60" s="409" t="s">
        <v>796</v>
      </c>
      <c r="B60" s="418"/>
      <c r="C60" s="411"/>
      <c r="D60" s="609"/>
      <c r="E60" s="591"/>
      <c r="F60" s="419"/>
      <c r="G60" s="412"/>
      <c r="H60" s="597"/>
      <c r="I60" s="606"/>
      <c r="J60" s="419"/>
      <c r="K60" s="406"/>
    </row>
    <row r="61" spans="1:11" x14ac:dyDescent="0.25">
      <c r="A61" s="409" t="s">
        <v>921</v>
      </c>
      <c r="B61" s="418"/>
      <c r="C61" s="411"/>
      <c r="D61" s="609"/>
      <c r="E61" s="591">
        <v>1</v>
      </c>
      <c r="F61" s="419"/>
      <c r="G61" s="412">
        <v>1</v>
      </c>
      <c r="H61" s="597"/>
      <c r="I61" s="606">
        <v>8</v>
      </c>
      <c r="J61" s="419"/>
      <c r="K61" s="406">
        <v>9</v>
      </c>
    </row>
    <row r="62" spans="1:11" x14ac:dyDescent="0.25">
      <c r="A62" s="409" t="s">
        <v>791</v>
      </c>
      <c r="B62" s="418"/>
      <c r="C62" s="411"/>
      <c r="D62" s="609"/>
      <c r="E62" s="591"/>
      <c r="F62" s="419"/>
      <c r="G62" s="412"/>
      <c r="H62" s="597"/>
      <c r="I62" s="606">
        <v>7</v>
      </c>
      <c r="J62" s="419"/>
      <c r="K62" s="406">
        <v>7</v>
      </c>
    </row>
    <row r="63" spans="1:11" x14ac:dyDescent="0.25">
      <c r="A63" s="409" t="s">
        <v>870</v>
      </c>
      <c r="B63" s="418"/>
      <c r="C63" s="411"/>
      <c r="D63" s="609"/>
      <c r="E63" s="591"/>
      <c r="F63" s="419"/>
      <c r="G63" s="412"/>
      <c r="H63" s="597"/>
      <c r="I63" s="606">
        <v>1</v>
      </c>
      <c r="J63" s="419"/>
      <c r="K63" s="403">
        <v>1</v>
      </c>
    </row>
    <row r="64" spans="1:11" ht="14.3" thickBot="1" x14ac:dyDescent="0.3">
      <c r="A64" s="377" t="s">
        <v>894</v>
      </c>
      <c r="B64" s="378"/>
      <c r="C64" s="379"/>
      <c r="D64" s="610"/>
      <c r="E64" s="585"/>
      <c r="F64" s="420"/>
      <c r="G64" s="381"/>
      <c r="H64" s="586"/>
      <c r="I64" s="607">
        <v>1</v>
      </c>
      <c r="J64" s="420"/>
      <c r="K64" s="619">
        <v>1</v>
      </c>
    </row>
    <row r="65" spans="1:10" ht="16.3" x14ac:dyDescent="0.3">
      <c r="H65" s="421"/>
      <c r="I65" s="422"/>
      <c r="J65" s="422"/>
    </row>
    <row r="66" spans="1:10" ht="16.3" x14ac:dyDescent="0.3">
      <c r="H66" s="421" t="s">
        <v>830</v>
      </c>
      <c r="I66" s="422"/>
      <c r="J66" s="422"/>
    </row>
    <row r="67" spans="1:10" ht="16.3" x14ac:dyDescent="0.3">
      <c r="G67" s="423"/>
      <c r="H67" s="421" t="s">
        <v>759</v>
      </c>
      <c r="I67" s="422"/>
      <c r="J67" s="422"/>
    </row>
    <row r="68" spans="1:10" ht="16.3" x14ac:dyDescent="0.3">
      <c r="G68" s="422"/>
      <c r="H68" s="121" t="s">
        <v>760</v>
      </c>
      <c r="I68" s="422"/>
      <c r="J68" s="422"/>
    </row>
    <row r="69" spans="1:10" ht="10.55" customHeight="1" x14ac:dyDescent="0.3">
      <c r="G69" s="422"/>
      <c r="H69" s="422"/>
      <c r="I69" s="422"/>
      <c r="J69" s="422"/>
    </row>
    <row r="70" spans="1:10" ht="16.3" x14ac:dyDescent="0.3">
      <c r="G70" s="421"/>
      <c r="H70" s="421" t="s">
        <v>898</v>
      </c>
      <c r="I70" s="422"/>
      <c r="J70" s="422"/>
    </row>
    <row r="71" spans="1:10" ht="16.3" x14ac:dyDescent="0.3">
      <c r="G71" s="421"/>
      <c r="H71" s="421"/>
      <c r="I71" s="422"/>
      <c r="J71" s="422"/>
    </row>
    <row r="72" spans="1:10" ht="13.6" customHeight="1" x14ac:dyDescent="0.3">
      <c r="A72" s="56" t="s">
        <v>828</v>
      </c>
      <c r="G72" s="421"/>
      <c r="H72" s="421"/>
      <c r="I72" s="422"/>
      <c r="J72" s="422"/>
    </row>
    <row r="73" spans="1:10" x14ac:dyDescent="0.25">
      <c r="A73" s="56" t="s">
        <v>815</v>
      </c>
    </row>
    <row r="75" spans="1:10" x14ac:dyDescent="0.25">
      <c r="A75" s="56" t="s">
        <v>922</v>
      </c>
    </row>
  </sheetData>
  <mergeCells count="33">
    <mergeCell ref="D7:E7"/>
    <mergeCell ref="F7:G7"/>
    <mergeCell ref="H7:I7"/>
    <mergeCell ref="J7:K7"/>
    <mergeCell ref="D12:E12"/>
    <mergeCell ref="F12:G12"/>
    <mergeCell ref="H12:I12"/>
    <mergeCell ref="J12:K12"/>
    <mergeCell ref="A3:C5"/>
    <mergeCell ref="D6:E6"/>
    <mergeCell ref="F6:G6"/>
    <mergeCell ref="H6:I6"/>
    <mergeCell ref="J6:K6"/>
    <mergeCell ref="D30:E30"/>
    <mergeCell ref="F30:G30"/>
    <mergeCell ref="H30:I30"/>
    <mergeCell ref="J30:K30"/>
    <mergeCell ref="D23:E23"/>
    <mergeCell ref="F23:G23"/>
    <mergeCell ref="H23:I23"/>
    <mergeCell ref="J23:K23"/>
    <mergeCell ref="D56:E56"/>
    <mergeCell ref="F56:G56"/>
    <mergeCell ref="H56:I56"/>
    <mergeCell ref="J56:K56"/>
    <mergeCell ref="D36:E36"/>
    <mergeCell ref="F36:G36"/>
    <mergeCell ref="H36:I36"/>
    <mergeCell ref="J36:K36"/>
    <mergeCell ref="D43:E43"/>
    <mergeCell ref="F43:G43"/>
    <mergeCell ref="H43:I43"/>
    <mergeCell ref="J43:K43"/>
  </mergeCells>
  <printOptions horizontalCentered="1"/>
  <pageMargins left="0.74803149606299213" right="0.47244094488188981" top="0.49" bottom="0.27559055118110237" header="0.22" footer="0.19685039370078741"/>
  <pageSetup paperSize="9" scale="78" orientation="portrait" r:id="rId1"/>
  <headerFooter>
    <oddHeader>&amp;C33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L37"/>
  <sheetViews>
    <sheetView workbookViewId="0">
      <selection activeCell="V23" sqref="V23"/>
    </sheetView>
  </sheetViews>
  <sheetFormatPr defaultColWidth="9.125" defaultRowHeight="12.9" x14ac:dyDescent="0.2"/>
  <cols>
    <col min="1" max="16384" width="9.125" style="19"/>
  </cols>
  <sheetData>
    <row r="1" spans="1:12" s="2" customFormat="1" ht="14.95" customHeight="1" x14ac:dyDescent="0.2">
      <c r="A1" s="3" t="s">
        <v>354</v>
      </c>
      <c r="B1" s="15" t="s">
        <v>664</v>
      </c>
      <c r="C1" s="3"/>
      <c r="D1" s="3"/>
      <c r="E1" s="3"/>
      <c r="F1" s="3"/>
      <c r="G1" s="3"/>
      <c r="H1" s="3"/>
      <c r="I1" s="3"/>
      <c r="J1" s="3"/>
      <c r="K1" s="3"/>
      <c r="L1" s="47"/>
    </row>
    <row r="2" spans="1:12" s="2" customFormat="1" ht="14.95" customHeight="1" x14ac:dyDescent="0.2">
      <c r="A2" s="14"/>
    </row>
    <row r="3" spans="1:12" s="2" customFormat="1" ht="18" customHeight="1" x14ac:dyDescent="0.25">
      <c r="A3" s="1046" t="s">
        <v>300</v>
      </c>
      <c r="B3" s="1047"/>
      <c r="C3" s="1048"/>
      <c r="D3" s="1055" t="s">
        <v>698</v>
      </c>
      <c r="E3" s="1056"/>
      <c r="F3" s="1056"/>
      <c r="G3" s="1057"/>
      <c r="H3" s="1058" t="s">
        <v>699</v>
      </c>
      <c r="I3" s="1059"/>
      <c r="J3" s="1059"/>
      <c r="K3" s="1060"/>
    </row>
    <row r="4" spans="1:12" s="2" customFormat="1" ht="17.149999999999999" customHeight="1" x14ac:dyDescent="0.25">
      <c r="A4" s="1049"/>
      <c r="B4" s="1050"/>
      <c r="C4" s="1051"/>
      <c r="D4" s="4" t="s">
        <v>49</v>
      </c>
      <c r="E4" s="5"/>
      <c r="F4" s="4" t="s">
        <v>49</v>
      </c>
      <c r="G4" s="6"/>
      <c r="H4" s="7" t="s">
        <v>49</v>
      </c>
      <c r="I4" s="5"/>
      <c r="J4" s="4" t="s">
        <v>50</v>
      </c>
      <c r="K4" s="5"/>
    </row>
    <row r="5" spans="1:12" s="2" customFormat="1" ht="17.149999999999999" customHeight="1" thickBot="1" x14ac:dyDescent="0.3">
      <c r="A5" s="1052"/>
      <c r="B5" s="1053"/>
      <c r="C5" s="1054"/>
      <c r="D5" s="8" t="s">
        <v>614</v>
      </c>
      <c r="E5" s="9"/>
      <c r="F5" s="8" t="s">
        <v>301</v>
      </c>
      <c r="G5" s="10"/>
      <c r="H5" s="11" t="s">
        <v>614</v>
      </c>
      <c r="I5" s="9"/>
      <c r="J5" s="8" t="s">
        <v>301</v>
      </c>
      <c r="K5" s="9"/>
    </row>
    <row r="6" spans="1:12" s="2" customFormat="1" ht="18" customHeight="1" thickTop="1" thickBot="1" x14ac:dyDescent="0.3">
      <c r="A6" s="30" t="s">
        <v>22</v>
      </c>
      <c r="B6" s="20"/>
      <c r="C6" s="21"/>
      <c r="D6" s="1061">
        <v>13</v>
      </c>
      <c r="E6" s="1062"/>
      <c r="F6" s="1061">
        <v>13</v>
      </c>
      <c r="G6" s="1063"/>
      <c r="H6" s="1064">
        <v>39</v>
      </c>
      <c r="I6" s="1062"/>
      <c r="J6" s="1061">
        <v>39</v>
      </c>
      <c r="K6" s="1062"/>
    </row>
    <row r="7" spans="1:12" ht="18" customHeight="1" thickTop="1" x14ac:dyDescent="0.2">
      <c r="A7" s="33" t="s">
        <v>514</v>
      </c>
      <c r="B7" s="25"/>
      <c r="C7" s="26"/>
      <c r="D7" s="1065"/>
      <c r="E7" s="1066"/>
      <c r="F7" s="1065"/>
      <c r="G7" s="1067"/>
      <c r="H7" s="1068">
        <v>1</v>
      </c>
      <c r="I7" s="1066"/>
      <c r="J7" s="1065">
        <v>1</v>
      </c>
      <c r="K7" s="1066"/>
    </row>
    <row r="8" spans="1:12" ht="14.95" customHeight="1" x14ac:dyDescent="0.2">
      <c r="A8" s="31" t="s">
        <v>691</v>
      </c>
      <c r="B8" s="16"/>
      <c r="C8" s="13"/>
      <c r="D8" s="22"/>
      <c r="E8" s="23"/>
      <c r="F8" s="17"/>
      <c r="G8" s="18"/>
      <c r="H8" s="24"/>
      <c r="I8" s="23">
        <v>1</v>
      </c>
      <c r="J8" s="17"/>
      <c r="K8" s="32">
        <v>1</v>
      </c>
    </row>
    <row r="9" spans="1:12" ht="18" customHeight="1" x14ac:dyDescent="0.2">
      <c r="A9" s="33" t="s">
        <v>513</v>
      </c>
      <c r="B9" s="25"/>
      <c r="C9" s="26"/>
      <c r="D9" s="1065"/>
      <c r="E9" s="1066"/>
      <c r="F9" s="1065"/>
      <c r="G9" s="1067"/>
      <c r="H9" s="1068">
        <v>2</v>
      </c>
      <c r="I9" s="1066"/>
      <c r="J9" s="1065">
        <v>2</v>
      </c>
      <c r="K9" s="1066"/>
    </row>
    <row r="10" spans="1:12" ht="14.95" customHeight="1" x14ac:dyDescent="0.2">
      <c r="A10" s="31" t="s">
        <v>696</v>
      </c>
      <c r="B10" s="16"/>
      <c r="C10" s="13"/>
      <c r="D10" s="22"/>
      <c r="E10" s="23"/>
      <c r="F10" s="17"/>
      <c r="G10" s="18"/>
      <c r="H10" s="24"/>
      <c r="I10" s="23">
        <v>1</v>
      </c>
      <c r="J10" s="17"/>
      <c r="K10" s="32">
        <v>1</v>
      </c>
    </row>
    <row r="11" spans="1:12" ht="14.95" customHeight="1" x14ac:dyDescent="0.2">
      <c r="A11" s="31" t="s">
        <v>700</v>
      </c>
      <c r="B11" s="16"/>
      <c r="C11" s="13"/>
      <c r="D11" s="22"/>
      <c r="E11" s="23"/>
      <c r="F11" s="17"/>
      <c r="G11" s="18"/>
      <c r="H11" s="24"/>
      <c r="I11" s="23">
        <v>1</v>
      </c>
      <c r="J11" s="17"/>
      <c r="K11" s="32">
        <v>1</v>
      </c>
    </row>
    <row r="12" spans="1:12" ht="18" customHeight="1" x14ac:dyDescent="0.2">
      <c r="A12" s="33" t="s">
        <v>508</v>
      </c>
      <c r="B12" s="25"/>
      <c r="C12" s="26"/>
      <c r="D12" s="1065"/>
      <c r="E12" s="1066"/>
      <c r="F12" s="1065"/>
      <c r="G12" s="1067"/>
      <c r="H12" s="1068"/>
      <c r="I12" s="1066"/>
      <c r="J12" s="1065"/>
      <c r="K12" s="1066"/>
    </row>
    <row r="13" spans="1:12" ht="14.95" customHeight="1" x14ac:dyDescent="0.2">
      <c r="A13" s="31"/>
      <c r="B13" s="16"/>
      <c r="C13" s="13"/>
      <c r="D13" s="22"/>
      <c r="E13" s="23"/>
      <c r="F13" s="17"/>
      <c r="G13" s="18"/>
      <c r="H13" s="24"/>
      <c r="I13" s="23"/>
      <c r="J13" s="17"/>
      <c r="K13" s="32"/>
    </row>
    <row r="14" spans="1:12" ht="18" customHeight="1" x14ac:dyDescent="0.2">
      <c r="A14" s="33" t="s">
        <v>476</v>
      </c>
      <c r="B14" s="25"/>
      <c r="C14" s="26"/>
      <c r="D14" s="1065"/>
      <c r="E14" s="1066"/>
      <c r="F14" s="1065"/>
      <c r="G14" s="1067"/>
      <c r="H14" s="1068">
        <v>3</v>
      </c>
      <c r="I14" s="1066"/>
      <c r="J14" s="1065">
        <v>3</v>
      </c>
      <c r="K14" s="1066"/>
    </row>
    <row r="15" spans="1:12" ht="14.95" customHeight="1" x14ac:dyDescent="0.2">
      <c r="A15" s="31" t="s">
        <v>692</v>
      </c>
      <c r="B15" s="16"/>
      <c r="C15" s="13"/>
      <c r="D15" s="22"/>
      <c r="E15" s="23"/>
      <c r="F15" s="17"/>
      <c r="G15" s="18"/>
      <c r="H15" s="24"/>
      <c r="I15" s="23">
        <v>2</v>
      </c>
      <c r="J15" s="17"/>
      <c r="K15" s="32">
        <v>2</v>
      </c>
    </row>
    <row r="16" spans="1:12" ht="14.95" customHeight="1" x14ac:dyDescent="0.2">
      <c r="A16" s="31" t="s">
        <v>693</v>
      </c>
      <c r="B16" s="16"/>
      <c r="C16" s="13"/>
      <c r="D16" s="22"/>
      <c r="E16" s="23"/>
      <c r="F16" s="17"/>
      <c r="G16" s="18"/>
      <c r="H16" s="24"/>
      <c r="I16" s="23">
        <v>1</v>
      </c>
      <c r="J16" s="17"/>
      <c r="K16" s="32">
        <v>1</v>
      </c>
    </row>
    <row r="17" spans="1:11" ht="18" customHeight="1" x14ac:dyDescent="0.2">
      <c r="A17" s="33" t="s">
        <v>509</v>
      </c>
      <c r="B17" s="25"/>
      <c r="C17" s="26"/>
      <c r="D17" s="1065">
        <v>2</v>
      </c>
      <c r="E17" s="1066"/>
      <c r="F17" s="1065">
        <v>2</v>
      </c>
      <c r="G17" s="1067"/>
      <c r="H17" s="1068">
        <v>4</v>
      </c>
      <c r="I17" s="1066"/>
      <c r="J17" s="1065">
        <v>4</v>
      </c>
      <c r="K17" s="1066"/>
    </row>
    <row r="18" spans="1:11" ht="14.95" customHeight="1" x14ac:dyDescent="0.2">
      <c r="A18" s="31" t="s">
        <v>679</v>
      </c>
      <c r="B18" s="16"/>
      <c r="C18" s="13"/>
      <c r="D18" s="22"/>
      <c r="E18" s="23">
        <v>1</v>
      </c>
      <c r="F18" s="17"/>
      <c r="G18" s="18">
        <v>1</v>
      </c>
      <c r="H18" s="24"/>
      <c r="I18" s="23">
        <v>2</v>
      </c>
      <c r="J18" s="17"/>
      <c r="K18" s="35">
        <v>2</v>
      </c>
    </row>
    <row r="19" spans="1:11" ht="14.95" customHeight="1" x14ac:dyDescent="0.2">
      <c r="A19" s="31" t="s">
        <v>701</v>
      </c>
      <c r="B19" s="16"/>
      <c r="C19" s="13"/>
      <c r="D19" s="22"/>
      <c r="E19" s="23">
        <v>1</v>
      </c>
      <c r="F19" s="17"/>
      <c r="G19" s="18">
        <v>1</v>
      </c>
      <c r="H19" s="24"/>
      <c r="I19" s="23">
        <v>1</v>
      </c>
      <c r="J19" s="17"/>
      <c r="K19" s="35">
        <v>1</v>
      </c>
    </row>
    <row r="20" spans="1:11" ht="14.95" customHeight="1" x14ac:dyDescent="0.2">
      <c r="A20" s="31" t="s">
        <v>702</v>
      </c>
      <c r="B20" s="16"/>
      <c r="C20" s="13"/>
      <c r="D20" s="22"/>
      <c r="E20" s="23"/>
      <c r="F20" s="17"/>
      <c r="G20" s="18"/>
      <c r="H20" s="24"/>
      <c r="I20" s="23">
        <v>1</v>
      </c>
      <c r="J20" s="17"/>
      <c r="K20" s="35">
        <v>1</v>
      </c>
    </row>
    <row r="21" spans="1:11" ht="18" customHeight="1" x14ac:dyDescent="0.2">
      <c r="A21" s="33" t="s">
        <v>415</v>
      </c>
      <c r="B21" s="25"/>
      <c r="C21" s="26"/>
      <c r="D21" s="1065">
        <v>1</v>
      </c>
      <c r="E21" s="1066"/>
      <c r="F21" s="1065">
        <v>1</v>
      </c>
      <c r="G21" s="1067"/>
      <c r="H21" s="1068">
        <v>4</v>
      </c>
      <c r="I21" s="1066"/>
      <c r="J21" s="1065">
        <v>4</v>
      </c>
      <c r="K21" s="1066"/>
    </row>
    <row r="22" spans="1:11" ht="14.95" customHeight="1" x14ac:dyDescent="0.2">
      <c r="A22" s="31" t="s">
        <v>697</v>
      </c>
      <c r="B22" s="16"/>
      <c r="C22" s="13"/>
      <c r="D22" s="22"/>
      <c r="E22" s="23"/>
      <c r="F22" s="17"/>
      <c r="G22" s="18"/>
      <c r="H22" s="24"/>
      <c r="I22" s="23">
        <v>2</v>
      </c>
      <c r="J22" s="17"/>
      <c r="K22" s="32">
        <v>2</v>
      </c>
    </row>
    <row r="23" spans="1:11" ht="14.95" customHeight="1" x14ac:dyDescent="0.2">
      <c r="A23" s="31" t="s">
        <v>703</v>
      </c>
      <c r="B23" s="16"/>
      <c r="C23" s="13"/>
      <c r="D23" s="22"/>
      <c r="E23" s="23">
        <v>1</v>
      </c>
      <c r="F23" s="17"/>
      <c r="G23" s="18">
        <v>1</v>
      </c>
      <c r="H23" s="24"/>
      <c r="I23" s="23">
        <v>1</v>
      </c>
      <c r="J23" s="17"/>
      <c r="K23" s="32">
        <v>1</v>
      </c>
    </row>
    <row r="24" spans="1:11" ht="14.95" customHeight="1" x14ac:dyDescent="0.2">
      <c r="A24" s="55" t="s">
        <v>704</v>
      </c>
      <c r="B24" s="36"/>
      <c r="C24" s="34"/>
      <c r="D24" s="28"/>
      <c r="E24" s="27"/>
      <c r="F24" s="36"/>
      <c r="G24" s="54"/>
      <c r="H24" s="29"/>
      <c r="I24" s="27">
        <v>1</v>
      </c>
      <c r="J24" s="36"/>
      <c r="K24" s="34">
        <v>1</v>
      </c>
    </row>
    <row r="26" spans="1:11" ht="15.8" customHeight="1" x14ac:dyDescent="0.2">
      <c r="A26" s="47" t="s">
        <v>663</v>
      </c>
    </row>
    <row r="28" spans="1:11" s="2" customFormat="1" ht="15.65" x14ac:dyDescent="0.25">
      <c r="H28" s="44"/>
      <c r="I28" s="45"/>
      <c r="J28" s="45"/>
    </row>
    <row r="29" spans="1:11" s="2" customFormat="1" ht="15.65" x14ac:dyDescent="0.25">
      <c r="G29" s="46"/>
      <c r="H29" s="44"/>
      <c r="I29" s="45"/>
      <c r="J29" s="45"/>
    </row>
    <row r="30" spans="1:11" s="2" customFormat="1" ht="15.65" x14ac:dyDescent="0.25">
      <c r="G30" s="45"/>
      <c r="H30" s="42"/>
      <c r="I30" s="45"/>
      <c r="J30" s="45"/>
    </row>
    <row r="31" spans="1:11" s="2" customFormat="1" ht="13.6" customHeight="1" x14ac:dyDescent="0.25">
      <c r="G31" s="45"/>
      <c r="H31" s="45"/>
      <c r="I31" s="45"/>
      <c r="J31" s="45"/>
    </row>
    <row r="32" spans="1:11" s="2" customFormat="1" ht="15.65" x14ac:dyDescent="0.25">
      <c r="G32" s="44"/>
      <c r="H32" s="44"/>
      <c r="I32" s="45"/>
      <c r="J32" s="45"/>
    </row>
    <row r="33" spans="1:7" s="2" customFormat="1" ht="15.65" x14ac:dyDescent="0.25">
      <c r="A33" s="2" t="s">
        <v>616</v>
      </c>
      <c r="G33" s="43"/>
    </row>
    <row r="34" spans="1:7" s="2" customFormat="1" ht="15.65" x14ac:dyDescent="0.25">
      <c r="A34" s="2" t="s">
        <v>671</v>
      </c>
      <c r="G34" s="43"/>
    </row>
    <row r="35" spans="1:7" s="2" customFormat="1" ht="15.65" x14ac:dyDescent="0.25">
      <c r="A35" s="2" t="s">
        <v>645</v>
      </c>
      <c r="G35" s="43"/>
    </row>
    <row r="36" spans="1:7" s="2" customFormat="1" ht="9" customHeight="1" x14ac:dyDescent="0.25">
      <c r="G36" s="43"/>
    </row>
    <row r="37" spans="1:7" s="2" customFormat="1" x14ac:dyDescent="0.2">
      <c r="A37" s="2" t="s">
        <v>705</v>
      </c>
    </row>
  </sheetData>
  <mergeCells count="31">
    <mergeCell ref="D17:E17"/>
    <mergeCell ref="F17:G17"/>
    <mergeCell ref="H17:I17"/>
    <mergeCell ref="J17:K17"/>
    <mergeCell ref="D21:E21"/>
    <mergeCell ref="F21:G21"/>
    <mergeCell ref="H21:I21"/>
    <mergeCell ref="J21:K21"/>
    <mergeCell ref="D12:E12"/>
    <mergeCell ref="F12:G12"/>
    <mergeCell ref="H12:I12"/>
    <mergeCell ref="J12:K12"/>
    <mergeCell ref="D14:E14"/>
    <mergeCell ref="F14:G14"/>
    <mergeCell ref="H14:I14"/>
    <mergeCell ref="J14:K14"/>
    <mergeCell ref="D7:E7"/>
    <mergeCell ref="F7:G7"/>
    <mergeCell ref="H7:I7"/>
    <mergeCell ref="J7:K7"/>
    <mergeCell ref="D9:E9"/>
    <mergeCell ref="F9:G9"/>
    <mergeCell ref="H9:I9"/>
    <mergeCell ref="J9:K9"/>
    <mergeCell ref="A3:C5"/>
    <mergeCell ref="D3:G3"/>
    <mergeCell ref="H3:K3"/>
    <mergeCell ref="D6:E6"/>
    <mergeCell ref="F6:G6"/>
    <mergeCell ref="H6:I6"/>
    <mergeCell ref="J6:K6"/>
  </mergeCells>
  <pageMargins left="0.43307086614173229" right="0.39370078740157483" top="0.74803149606299213" bottom="0.74803149606299213" header="0.31496062992125984" footer="0.31496062992125984"/>
  <pageSetup paperSize="9" scale="96" orientation="portrait" horizontalDpi="4294967295" verticalDpi="4294967295" r:id="rId1"/>
  <headerFooter>
    <oddHeader>&amp;C33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zoomScaleNormal="100" workbookViewId="0">
      <selection activeCell="K13" sqref="K13"/>
    </sheetView>
  </sheetViews>
  <sheetFormatPr defaultColWidth="9.125" defaultRowHeight="13.6" x14ac:dyDescent="0.25"/>
  <cols>
    <col min="1" max="5" width="9.125" style="56"/>
    <col min="6" max="9" width="10.75" style="56" customWidth="1"/>
    <col min="10" max="10" width="13" style="56" customWidth="1"/>
    <col min="11" max="16384" width="9.125" style="56"/>
  </cols>
  <sheetData>
    <row r="1" spans="1:9" ht="15.8" customHeight="1" x14ac:dyDescent="0.25">
      <c r="A1" s="64" t="s">
        <v>521</v>
      </c>
      <c r="B1" s="64" t="s">
        <v>984</v>
      </c>
    </row>
    <row r="2" spans="1:9" ht="16.5" customHeight="1" x14ac:dyDescent="0.25"/>
    <row r="3" spans="1:9" ht="14.95" customHeight="1" x14ac:dyDescent="0.25">
      <c r="A3" s="441" t="s">
        <v>27</v>
      </c>
      <c r="B3" s="425"/>
      <c r="C3" s="425"/>
      <c r="D3" s="425"/>
      <c r="E3" s="425"/>
      <c r="F3" s="443" t="s">
        <v>28</v>
      </c>
      <c r="G3" s="443" t="s">
        <v>29</v>
      </c>
      <c r="H3" s="443" t="s">
        <v>25</v>
      </c>
      <c r="I3" s="855" t="s">
        <v>26</v>
      </c>
    </row>
    <row r="4" spans="1:9" ht="14.95" customHeight="1" x14ac:dyDescent="0.25">
      <c r="A4" s="435"/>
      <c r="B4" s="427"/>
      <c r="C4" s="427"/>
      <c r="D4" s="427"/>
      <c r="E4" s="427"/>
      <c r="F4" s="587"/>
      <c r="G4" s="587" t="s">
        <v>30</v>
      </c>
      <c r="H4" s="587"/>
      <c r="I4" s="444"/>
    </row>
    <row r="5" spans="1:9" ht="14.95" customHeight="1" x14ac:dyDescent="0.25">
      <c r="A5" s="645" t="s">
        <v>31</v>
      </c>
      <c r="B5" s="427"/>
      <c r="C5" s="427"/>
      <c r="D5" s="427"/>
      <c r="E5" s="427"/>
      <c r="F5" s="445">
        <v>72542</v>
      </c>
      <c r="G5" s="445">
        <v>8364</v>
      </c>
      <c r="H5" s="445">
        <v>63456</v>
      </c>
      <c r="I5" s="446">
        <v>722</v>
      </c>
    </row>
    <row r="6" spans="1:9" ht="14.95" customHeight="1" x14ac:dyDescent="0.25">
      <c r="A6" s="442" t="s">
        <v>33</v>
      </c>
      <c r="B6" s="433"/>
      <c r="C6" s="433"/>
      <c r="D6" s="433"/>
      <c r="E6" s="433"/>
      <c r="F6" s="646">
        <v>7689</v>
      </c>
      <c r="G6" s="74">
        <v>796</v>
      </c>
      <c r="H6" s="74">
        <v>6797</v>
      </c>
      <c r="I6" s="75">
        <v>96</v>
      </c>
    </row>
    <row r="7" spans="1:9" ht="14.95" customHeight="1" x14ac:dyDescent="0.25">
      <c r="A7" s="432" t="s">
        <v>35</v>
      </c>
      <c r="B7" s="433"/>
      <c r="C7" s="433"/>
      <c r="D7" s="433"/>
      <c r="E7" s="433"/>
      <c r="F7" s="646">
        <v>7546</v>
      </c>
      <c r="G7" s="74">
        <v>894</v>
      </c>
      <c r="H7" s="74">
        <v>6572</v>
      </c>
      <c r="I7" s="75">
        <v>80</v>
      </c>
    </row>
    <row r="8" spans="1:9" ht="14.95" customHeight="1" x14ac:dyDescent="0.25">
      <c r="A8" s="432" t="s">
        <v>36</v>
      </c>
      <c r="B8" s="433"/>
      <c r="C8" s="433"/>
      <c r="D8" s="433"/>
      <c r="E8" s="433"/>
      <c r="F8" s="646">
        <v>7567</v>
      </c>
      <c r="G8" s="74">
        <v>816</v>
      </c>
      <c r="H8" s="74">
        <v>6679</v>
      </c>
      <c r="I8" s="75">
        <v>72</v>
      </c>
    </row>
    <row r="9" spans="1:9" ht="14.95" customHeight="1" x14ac:dyDescent="0.25">
      <c r="A9" s="432" t="s">
        <v>37</v>
      </c>
      <c r="B9" s="433"/>
      <c r="C9" s="433"/>
      <c r="D9" s="433"/>
      <c r="E9" s="433"/>
      <c r="F9" s="646">
        <v>4897</v>
      </c>
      <c r="G9" s="74">
        <v>578</v>
      </c>
      <c r="H9" s="74">
        <v>4241</v>
      </c>
      <c r="I9" s="75">
        <v>78</v>
      </c>
    </row>
    <row r="10" spans="1:9" ht="14.95" customHeight="1" x14ac:dyDescent="0.25">
      <c r="A10" s="432" t="s">
        <v>38</v>
      </c>
      <c r="B10" s="433"/>
      <c r="C10" s="433"/>
      <c r="D10" s="433"/>
      <c r="E10" s="433"/>
      <c r="F10" s="646">
        <v>5519</v>
      </c>
      <c r="G10" s="74">
        <v>802</v>
      </c>
      <c r="H10" s="74">
        <v>4685</v>
      </c>
      <c r="I10" s="75">
        <v>32</v>
      </c>
    </row>
    <row r="11" spans="1:9" ht="14.95" customHeight="1" x14ac:dyDescent="0.25">
      <c r="A11" s="432" t="s">
        <v>39</v>
      </c>
      <c r="B11" s="433"/>
      <c r="C11" s="433"/>
      <c r="D11" s="433"/>
      <c r="E11" s="433"/>
      <c r="F11" s="646">
        <v>6874</v>
      </c>
      <c r="G11" s="74">
        <v>924</v>
      </c>
      <c r="H11" s="74">
        <v>5892</v>
      </c>
      <c r="I11" s="75">
        <v>58</v>
      </c>
    </row>
    <row r="12" spans="1:9" ht="14.95" customHeight="1" x14ac:dyDescent="0.25">
      <c r="A12" s="432" t="s">
        <v>40</v>
      </c>
      <c r="B12" s="433"/>
      <c r="C12" s="433"/>
      <c r="D12" s="433"/>
      <c r="E12" s="433"/>
      <c r="F12" s="646">
        <v>7420</v>
      </c>
      <c r="G12" s="74">
        <v>589</v>
      </c>
      <c r="H12" s="74">
        <v>6764</v>
      </c>
      <c r="I12" s="75">
        <v>67</v>
      </c>
    </row>
    <row r="13" spans="1:9" ht="14.95" customHeight="1" x14ac:dyDescent="0.25">
      <c r="A13" s="432" t="s">
        <v>41</v>
      </c>
      <c r="B13" s="433"/>
      <c r="C13" s="433"/>
      <c r="D13" s="433"/>
      <c r="E13" s="433"/>
      <c r="F13" s="646">
        <v>7913</v>
      </c>
      <c r="G13" s="74">
        <v>679</v>
      </c>
      <c r="H13" s="74">
        <v>7163</v>
      </c>
      <c r="I13" s="75">
        <v>71</v>
      </c>
    </row>
    <row r="14" spans="1:9" ht="14.95" customHeight="1" x14ac:dyDescent="0.25">
      <c r="A14" s="432" t="s">
        <v>42</v>
      </c>
      <c r="B14" s="433"/>
      <c r="C14" s="433"/>
      <c r="D14" s="433"/>
      <c r="E14" s="433"/>
      <c r="F14" s="646">
        <v>6904</v>
      </c>
      <c r="G14" s="74">
        <v>715</v>
      </c>
      <c r="H14" s="74">
        <v>6132</v>
      </c>
      <c r="I14" s="75">
        <v>57</v>
      </c>
    </row>
    <row r="15" spans="1:9" ht="14.95" customHeight="1" x14ac:dyDescent="0.25">
      <c r="A15" s="432" t="s">
        <v>43</v>
      </c>
      <c r="B15" s="433"/>
      <c r="C15" s="433"/>
      <c r="D15" s="433"/>
      <c r="E15" s="433"/>
      <c r="F15" s="646">
        <v>4844</v>
      </c>
      <c r="G15" s="74">
        <v>430</v>
      </c>
      <c r="H15" s="74">
        <v>4350</v>
      </c>
      <c r="I15" s="75">
        <v>64</v>
      </c>
    </row>
    <row r="16" spans="1:9" ht="14.95" customHeight="1" x14ac:dyDescent="0.25">
      <c r="A16" s="647" t="s">
        <v>45</v>
      </c>
      <c r="B16" s="427"/>
      <c r="C16" s="427"/>
      <c r="D16" s="427"/>
      <c r="E16" s="427"/>
      <c r="F16" s="648">
        <v>5369</v>
      </c>
      <c r="G16" s="76">
        <v>1141</v>
      </c>
      <c r="H16" s="76">
        <v>4181</v>
      </c>
      <c r="I16" s="77">
        <v>47</v>
      </c>
    </row>
    <row r="18" spans="1:2" ht="14.3" x14ac:dyDescent="0.25">
      <c r="A18" s="72" t="s">
        <v>985</v>
      </c>
      <c r="B18" s="78"/>
    </row>
    <row r="19" spans="1:2" ht="14.95" customHeight="1" x14ac:dyDescent="0.25"/>
    <row r="20" spans="1:2" ht="18" customHeight="1" x14ac:dyDescent="0.25"/>
    <row r="21" spans="1:2" ht="18" customHeight="1" x14ac:dyDescent="0.25"/>
    <row r="22" spans="1:2" ht="14.95" customHeight="1" x14ac:dyDescent="0.25"/>
    <row r="23" spans="1:2" ht="18" customHeight="1" x14ac:dyDescent="0.25"/>
    <row r="24" spans="1:2" ht="14.95" customHeight="1" x14ac:dyDescent="0.25"/>
    <row r="25" spans="1:2" ht="18" customHeight="1" x14ac:dyDescent="0.25"/>
    <row r="26" spans="1:2" ht="14.95" customHeight="1" x14ac:dyDescent="0.25"/>
    <row r="27" spans="1:2" ht="18" customHeight="1" x14ac:dyDescent="0.25"/>
    <row r="28" spans="1:2" ht="14.95" customHeight="1" x14ac:dyDescent="0.25"/>
    <row r="29" spans="1:2" ht="18" customHeight="1" x14ac:dyDescent="0.25"/>
    <row r="30" spans="1:2" ht="18" customHeight="1" x14ac:dyDescent="0.25"/>
    <row r="54" spans="4:4" x14ac:dyDescent="0.25">
      <c r="D54" s="79"/>
    </row>
    <row r="83" spans="3:4" x14ac:dyDescent="0.25">
      <c r="C83" s="80"/>
      <c r="D83" s="79"/>
    </row>
  </sheetData>
  <phoneticPr fontId="2" type="noConversion"/>
  <printOptions horizontalCentered="1"/>
  <pageMargins left="0.9055118110236221" right="0.27559055118110237" top="0.59055118110236227" bottom="0.6692913385826772" header="0.31496062992125984" footer="0.51181102362204722"/>
  <pageSetup paperSize="9" scale="85" orientation="portrait" r:id="rId1"/>
  <headerFooter alignWithMargins="0">
    <oddHeader>&amp;C2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zoomScaleNormal="100" workbookViewId="0">
      <selection activeCell="R15" sqref="R15"/>
    </sheetView>
  </sheetViews>
  <sheetFormatPr defaultColWidth="9.125" defaultRowHeight="5.6" customHeight="1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625" style="56" customWidth="1"/>
    <col min="13" max="15" width="9.75" style="56" customWidth="1"/>
    <col min="16" max="16384" width="9.125" style="56"/>
  </cols>
  <sheetData>
    <row r="1" spans="1:13" ht="13.6" x14ac:dyDescent="0.25">
      <c r="A1" s="81" t="s">
        <v>986</v>
      </c>
      <c r="B1" s="82"/>
      <c r="C1" s="82"/>
    </row>
    <row r="2" spans="1:13" ht="13.6" x14ac:dyDescent="0.25">
      <c r="A2" s="83" t="s">
        <v>987</v>
      </c>
      <c r="B2" s="82"/>
      <c r="C2" s="82"/>
    </row>
    <row r="3" spans="1:13" ht="13.6" x14ac:dyDescent="0.25">
      <c r="A3" s="83" t="s">
        <v>639</v>
      </c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81" t="s">
        <v>626</v>
      </c>
      <c r="F4" s="882"/>
      <c r="G4" s="878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ht="13.6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9"/>
      <c r="H5" s="451" t="s">
        <v>53</v>
      </c>
      <c r="I5" s="454" t="s">
        <v>54</v>
      </c>
      <c r="J5" s="454" t="s">
        <v>55</v>
      </c>
      <c r="K5" s="455" t="s">
        <v>305</v>
      </c>
      <c r="L5" s="456"/>
      <c r="M5" s="457" t="s">
        <v>56</v>
      </c>
    </row>
    <row r="6" spans="1:13" ht="13.6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9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ht="13.6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80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ht="13.6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ht="16.5" customHeight="1" x14ac:dyDescent="0.25">
      <c r="A9" s="84" t="s">
        <v>31</v>
      </c>
      <c r="B9" s="85">
        <v>85674</v>
      </c>
      <c r="C9" s="85">
        <v>2665</v>
      </c>
      <c r="D9" s="76">
        <v>72542</v>
      </c>
      <c r="E9" s="86">
        <v>8364</v>
      </c>
      <c r="F9" s="85">
        <v>64178</v>
      </c>
      <c r="G9" s="86">
        <v>77</v>
      </c>
      <c r="H9" s="86">
        <v>72465</v>
      </c>
      <c r="I9" s="87">
        <v>7683</v>
      </c>
      <c r="J9" s="87">
        <v>6748</v>
      </c>
      <c r="K9" s="87">
        <v>7675</v>
      </c>
      <c r="L9" s="76">
        <v>1037</v>
      </c>
      <c r="M9" s="88">
        <v>7106</v>
      </c>
    </row>
    <row r="10" spans="1:13" ht="13.6" x14ac:dyDescent="0.25">
      <c r="A10" s="661" t="s">
        <v>68</v>
      </c>
      <c r="B10" s="649">
        <f>SUM(B11:B34)</f>
        <v>9016</v>
      </c>
      <c r="C10" s="649">
        <f t="shared" ref="C10" si="0">SUM(C11:C34)</f>
        <v>349</v>
      </c>
      <c r="D10" s="649">
        <f>SUM(D11:D34)</f>
        <v>7689</v>
      </c>
      <c r="E10" s="649">
        <f>SUM(E11:E34)</f>
        <v>796</v>
      </c>
      <c r="F10" s="649">
        <f>SUM(F11:F34)</f>
        <v>6893</v>
      </c>
      <c r="G10" s="649">
        <f t="shared" ref="G10:M10" si="1">SUM(G11:G34)</f>
        <v>18</v>
      </c>
      <c r="H10" s="649">
        <f t="shared" si="1"/>
        <v>7671</v>
      </c>
      <c r="I10" s="649">
        <f t="shared" si="1"/>
        <v>798</v>
      </c>
      <c r="J10" s="649">
        <f t="shared" si="1"/>
        <v>694</v>
      </c>
      <c r="K10" s="649">
        <f t="shared" si="1"/>
        <v>758</v>
      </c>
      <c r="L10" s="649">
        <f t="shared" si="1"/>
        <v>165</v>
      </c>
      <c r="M10" s="649">
        <f t="shared" si="1"/>
        <v>789</v>
      </c>
    </row>
    <row r="11" spans="1:13" ht="14.3" customHeight="1" x14ac:dyDescent="0.25">
      <c r="A11" s="463" t="s">
        <v>69</v>
      </c>
      <c r="B11" s="74">
        <v>451</v>
      </c>
      <c r="C11" s="74"/>
      <c r="D11" s="74">
        <v>425</v>
      </c>
      <c r="E11" s="74">
        <v>111</v>
      </c>
      <c r="F11" s="74">
        <v>314</v>
      </c>
      <c r="G11" s="74">
        <v>1</v>
      </c>
      <c r="H11" s="74">
        <v>424</v>
      </c>
      <c r="I11" s="74">
        <v>155</v>
      </c>
      <c r="J11" s="74">
        <v>137</v>
      </c>
      <c r="K11" s="74">
        <v>139</v>
      </c>
      <c r="L11" s="74">
        <v>40</v>
      </c>
      <c r="M11" s="75">
        <v>120</v>
      </c>
    </row>
    <row r="12" spans="1:13" ht="14.3" customHeight="1" x14ac:dyDescent="0.25">
      <c r="A12" s="650" t="s">
        <v>70</v>
      </c>
      <c r="B12" s="74">
        <v>70</v>
      </c>
      <c r="C12" s="74"/>
      <c r="D12" s="74">
        <v>46</v>
      </c>
      <c r="E12" s="74">
        <v>10</v>
      </c>
      <c r="F12" s="74">
        <v>36</v>
      </c>
      <c r="G12" s="74">
        <v>0</v>
      </c>
      <c r="H12" s="74">
        <v>46</v>
      </c>
      <c r="I12" s="651"/>
      <c r="J12" s="651"/>
      <c r="K12" s="651"/>
      <c r="L12" s="651"/>
      <c r="M12" s="652"/>
    </row>
    <row r="13" spans="1:13" ht="14.3" customHeight="1" x14ac:dyDescent="0.25">
      <c r="A13" s="650" t="s">
        <v>71</v>
      </c>
      <c r="B13" s="74">
        <v>130</v>
      </c>
      <c r="C13" s="74"/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651"/>
      <c r="J13" s="651"/>
      <c r="K13" s="651"/>
      <c r="L13" s="651"/>
      <c r="M13" s="652"/>
    </row>
    <row r="14" spans="1:13" ht="14.3" customHeight="1" x14ac:dyDescent="0.25">
      <c r="A14" s="650" t="s">
        <v>76</v>
      </c>
      <c r="B14" s="74">
        <v>254</v>
      </c>
      <c r="C14" s="74"/>
      <c r="D14" s="74">
        <v>119</v>
      </c>
      <c r="E14" s="74">
        <v>0</v>
      </c>
      <c r="F14" s="74">
        <v>119</v>
      </c>
      <c r="G14" s="74">
        <v>0</v>
      </c>
      <c r="H14" s="74">
        <v>119</v>
      </c>
      <c r="I14" s="651"/>
      <c r="J14" s="651"/>
      <c r="K14" s="651"/>
      <c r="L14" s="651"/>
      <c r="M14" s="652"/>
    </row>
    <row r="15" spans="1:13" ht="14.3" customHeight="1" x14ac:dyDescent="0.25">
      <c r="A15" s="653" t="s">
        <v>901</v>
      </c>
      <c r="B15" s="74">
        <v>616</v>
      </c>
      <c r="C15" s="74">
        <v>47</v>
      </c>
      <c r="D15" s="74">
        <v>533</v>
      </c>
      <c r="E15" s="74">
        <v>79</v>
      </c>
      <c r="F15" s="74">
        <v>454</v>
      </c>
      <c r="G15" s="74">
        <v>0</v>
      </c>
      <c r="H15" s="74">
        <v>533</v>
      </c>
      <c r="I15" s="654"/>
      <c r="J15" s="654"/>
      <c r="K15" s="654"/>
      <c r="L15" s="654"/>
      <c r="M15" s="655"/>
    </row>
    <row r="16" spans="1:13" ht="14.3" customHeight="1" x14ac:dyDescent="0.25">
      <c r="A16" s="463" t="s">
        <v>79</v>
      </c>
      <c r="B16" s="74">
        <v>1006</v>
      </c>
      <c r="C16" s="74"/>
      <c r="D16" s="74">
        <v>930</v>
      </c>
      <c r="E16" s="74">
        <v>338</v>
      </c>
      <c r="F16" s="74">
        <v>592</v>
      </c>
      <c r="G16" s="74">
        <v>3</v>
      </c>
      <c r="H16" s="74">
        <v>927</v>
      </c>
      <c r="I16" s="74">
        <v>123</v>
      </c>
      <c r="J16" s="74">
        <v>204</v>
      </c>
      <c r="K16" s="74">
        <v>154</v>
      </c>
      <c r="L16" s="74">
        <v>37</v>
      </c>
      <c r="M16" s="75">
        <v>173</v>
      </c>
    </row>
    <row r="17" spans="1:13" ht="14.3" customHeight="1" x14ac:dyDescent="0.25">
      <c r="A17" s="650" t="s">
        <v>70</v>
      </c>
      <c r="B17" s="74">
        <v>79</v>
      </c>
      <c r="C17" s="74">
        <v>20</v>
      </c>
      <c r="D17" s="74">
        <v>34</v>
      </c>
      <c r="E17" s="74">
        <v>2</v>
      </c>
      <c r="F17" s="74">
        <v>32</v>
      </c>
      <c r="G17" s="74">
        <v>0</v>
      </c>
      <c r="H17" s="74">
        <v>34</v>
      </c>
      <c r="I17" s="651"/>
      <c r="J17" s="651"/>
      <c r="K17" s="651"/>
      <c r="L17" s="651"/>
      <c r="M17" s="652"/>
    </row>
    <row r="18" spans="1:13" ht="14.3" customHeight="1" x14ac:dyDescent="0.25">
      <c r="A18" s="650" t="s">
        <v>903</v>
      </c>
      <c r="B18" s="74">
        <v>625</v>
      </c>
      <c r="C18" s="74"/>
      <c r="D18" s="74">
        <v>581</v>
      </c>
      <c r="E18" s="74">
        <v>0</v>
      </c>
      <c r="F18" s="74">
        <v>581</v>
      </c>
      <c r="G18" s="74">
        <v>0</v>
      </c>
      <c r="H18" s="74">
        <v>581</v>
      </c>
      <c r="I18" s="654"/>
      <c r="J18" s="654"/>
      <c r="K18" s="654"/>
      <c r="L18" s="654"/>
      <c r="M18" s="655"/>
    </row>
    <row r="19" spans="1:13" ht="14.3" customHeight="1" x14ac:dyDescent="0.25">
      <c r="A19" s="464" t="s">
        <v>81</v>
      </c>
      <c r="B19" s="74">
        <v>366</v>
      </c>
      <c r="C19" s="74"/>
      <c r="D19" s="74">
        <v>354</v>
      </c>
      <c r="E19" s="74">
        <v>49</v>
      </c>
      <c r="F19" s="74">
        <v>305</v>
      </c>
      <c r="G19" s="74">
        <v>2</v>
      </c>
      <c r="H19" s="74">
        <v>352</v>
      </c>
      <c r="I19" s="74">
        <v>36</v>
      </c>
      <c r="J19" s="74">
        <v>60</v>
      </c>
      <c r="K19" s="74">
        <v>54</v>
      </c>
      <c r="L19" s="74">
        <v>7</v>
      </c>
      <c r="M19" s="75">
        <v>41</v>
      </c>
    </row>
    <row r="20" spans="1:13" ht="14.3" customHeight="1" x14ac:dyDescent="0.25">
      <c r="A20" s="464" t="s">
        <v>80</v>
      </c>
      <c r="B20" s="74">
        <v>391</v>
      </c>
      <c r="C20" s="74">
        <v>70</v>
      </c>
      <c r="D20" s="74">
        <v>295</v>
      </c>
      <c r="E20" s="74">
        <v>77</v>
      </c>
      <c r="F20" s="74">
        <v>218</v>
      </c>
      <c r="G20" s="74">
        <v>7</v>
      </c>
      <c r="H20" s="74">
        <v>288</v>
      </c>
      <c r="I20" s="74">
        <v>8</v>
      </c>
      <c r="J20" s="74">
        <v>70</v>
      </c>
      <c r="K20" s="74">
        <v>63</v>
      </c>
      <c r="L20" s="74">
        <v>5</v>
      </c>
      <c r="M20" s="75">
        <v>36</v>
      </c>
    </row>
    <row r="21" spans="1:13" ht="14.3" customHeight="1" x14ac:dyDescent="0.25">
      <c r="A21" s="650" t="s">
        <v>303</v>
      </c>
      <c r="B21" s="74">
        <v>32</v>
      </c>
      <c r="C21" s="74"/>
      <c r="D21" s="74">
        <v>27</v>
      </c>
      <c r="E21" s="74">
        <v>0</v>
      </c>
      <c r="F21" s="74">
        <v>27</v>
      </c>
      <c r="G21" s="74">
        <v>0</v>
      </c>
      <c r="H21" s="74">
        <v>27</v>
      </c>
      <c r="I21" s="651"/>
      <c r="J21" s="651"/>
      <c r="K21" s="651"/>
      <c r="L21" s="651"/>
      <c r="M21" s="652"/>
    </row>
    <row r="22" spans="1:13" ht="14.3" customHeight="1" x14ac:dyDescent="0.25">
      <c r="A22" s="463" t="s">
        <v>346</v>
      </c>
      <c r="B22" s="74">
        <v>1275</v>
      </c>
      <c r="C22" s="74">
        <v>60</v>
      </c>
      <c r="D22" s="74">
        <v>1101</v>
      </c>
      <c r="E22" s="74">
        <v>14</v>
      </c>
      <c r="F22" s="74">
        <v>1087</v>
      </c>
      <c r="G22" s="74">
        <v>1</v>
      </c>
      <c r="H22" s="74">
        <v>1100</v>
      </c>
      <c r="I22" s="74">
        <v>157</v>
      </c>
      <c r="J22" s="74">
        <v>87</v>
      </c>
      <c r="K22" s="74">
        <v>111</v>
      </c>
      <c r="L22" s="74">
        <v>26</v>
      </c>
      <c r="M22" s="75">
        <v>157</v>
      </c>
    </row>
    <row r="23" spans="1:13" ht="14.3" customHeight="1" x14ac:dyDescent="0.25">
      <c r="A23" s="650" t="s">
        <v>3</v>
      </c>
      <c r="B23" s="74">
        <v>38</v>
      </c>
      <c r="C23" s="74"/>
      <c r="D23" s="74">
        <v>32</v>
      </c>
      <c r="E23" s="74">
        <v>1</v>
      </c>
      <c r="F23" s="74">
        <v>31</v>
      </c>
      <c r="G23" s="74">
        <v>0</v>
      </c>
      <c r="H23" s="74">
        <v>32</v>
      </c>
      <c r="I23" s="651"/>
      <c r="J23" s="651"/>
      <c r="K23" s="651"/>
      <c r="L23" s="651"/>
      <c r="M23" s="652"/>
    </row>
    <row r="24" spans="1:13" ht="14.3" customHeight="1" x14ac:dyDescent="0.25">
      <c r="A24" s="650" t="s">
        <v>482</v>
      </c>
      <c r="B24" s="74">
        <v>19</v>
      </c>
      <c r="C24" s="74"/>
      <c r="D24" s="74">
        <v>8</v>
      </c>
      <c r="E24" s="74">
        <v>1</v>
      </c>
      <c r="F24" s="74">
        <v>7</v>
      </c>
      <c r="G24" s="74">
        <v>0</v>
      </c>
      <c r="H24" s="74">
        <v>8</v>
      </c>
      <c r="I24" s="651"/>
      <c r="J24" s="651"/>
      <c r="K24" s="651"/>
      <c r="L24" s="651"/>
      <c r="M24" s="652"/>
    </row>
    <row r="25" spans="1:13" ht="14.3" customHeight="1" x14ac:dyDescent="0.25">
      <c r="A25" s="653" t="s">
        <v>902</v>
      </c>
      <c r="B25" s="74">
        <v>342</v>
      </c>
      <c r="C25" s="74"/>
      <c r="D25" s="74">
        <v>329</v>
      </c>
      <c r="E25" s="74">
        <v>37</v>
      </c>
      <c r="F25" s="74">
        <v>292</v>
      </c>
      <c r="G25" s="74">
        <v>0</v>
      </c>
      <c r="H25" s="74">
        <v>329</v>
      </c>
      <c r="I25" s="654"/>
      <c r="J25" s="654"/>
      <c r="K25" s="654"/>
      <c r="L25" s="654"/>
      <c r="M25" s="655"/>
    </row>
    <row r="26" spans="1:13" ht="14.3" customHeight="1" x14ac:dyDescent="0.25">
      <c r="A26" s="463" t="s">
        <v>706</v>
      </c>
      <c r="B26" s="74">
        <v>346</v>
      </c>
      <c r="C26" s="74"/>
      <c r="D26" s="74">
        <v>335</v>
      </c>
      <c r="E26" s="74">
        <v>0</v>
      </c>
      <c r="F26" s="74">
        <v>335</v>
      </c>
      <c r="G26" s="74">
        <v>1</v>
      </c>
      <c r="H26" s="74">
        <v>334</v>
      </c>
      <c r="I26" s="74">
        <v>69</v>
      </c>
      <c r="J26" s="74">
        <v>52</v>
      </c>
      <c r="K26" s="74">
        <v>66</v>
      </c>
      <c r="L26" s="74">
        <v>6</v>
      </c>
      <c r="M26" s="75">
        <v>47</v>
      </c>
    </row>
    <row r="27" spans="1:13" ht="14.3" customHeight="1" x14ac:dyDescent="0.25">
      <c r="A27" s="656" t="s">
        <v>762</v>
      </c>
      <c r="B27" s="74">
        <v>151</v>
      </c>
      <c r="C27" s="74"/>
      <c r="D27" s="74">
        <v>138</v>
      </c>
      <c r="E27" s="74">
        <v>26</v>
      </c>
      <c r="F27" s="74">
        <v>112</v>
      </c>
      <c r="G27" s="74">
        <v>0</v>
      </c>
      <c r="H27" s="74">
        <v>138</v>
      </c>
      <c r="I27" s="654"/>
      <c r="J27" s="654"/>
      <c r="K27" s="654"/>
      <c r="L27" s="654"/>
      <c r="M27" s="655"/>
    </row>
    <row r="28" spans="1:13" ht="14.3" customHeight="1" x14ac:dyDescent="0.25">
      <c r="A28" s="464" t="s">
        <v>73</v>
      </c>
      <c r="B28" s="74">
        <v>584</v>
      </c>
      <c r="C28" s="74"/>
      <c r="D28" s="74">
        <v>537</v>
      </c>
      <c r="E28" s="74">
        <v>0</v>
      </c>
      <c r="F28" s="74">
        <v>537</v>
      </c>
      <c r="G28" s="74">
        <v>0</v>
      </c>
      <c r="H28" s="74">
        <v>537</v>
      </c>
      <c r="I28" s="74">
        <v>74</v>
      </c>
      <c r="J28" s="74">
        <v>41</v>
      </c>
      <c r="K28" s="74">
        <v>61</v>
      </c>
      <c r="L28" s="74">
        <v>14</v>
      </c>
      <c r="M28" s="75">
        <v>66</v>
      </c>
    </row>
    <row r="29" spans="1:13" ht="14.3" customHeight="1" x14ac:dyDescent="0.25">
      <c r="A29" s="466" t="s">
        <v>672</v>
      </c>
      <c r="B29" s="74">
        <v>129</v>
      </c>
      <c r="C29" s="74">
        <v>129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651"/>
      <c r="J29" s="651"/>
      <c r="K29" s="651"/>
      <c r="L29" s="651"/>
      <c r="M29" s="652"/>
    </row>
    <row r="30" spans="1:13" ht="14.3" customHeight="1" x14ac:dyDescent="0.25">
      <c r="A30" s="466" t="s">
        <v>72</v>
      </c>
      <c r="B30" s="74">
        <v>45</v>
      </c>
      <c r="C30" s="74"/>
      <c r="D30" s="74">
        <v>28</v>
      </c>
      <c r="E30" s="74">
        <v>0</v>
      </c>
      <c r="F30" s="74">
        <v>28</v>
      </c>
      <c r="G30" s="74">
        <v>0</v>
      </c>
      <c r="H30" s="74">
        <v>28</v>
      </c>
      <c r="I30" s="651"/>
      <c r="J30" s="651"/>
      <c r="K30" s="651"/>
      <c r="L30" s="651"/>
      <c r="M30" s="652"/>
    </row>
    <row r="31" spans="1:13" ht="14.3" customHeight="1" x14ac:dyDescent="0.25">
      <c r="A31" s="656" t="s">
        <v>763</v>
      </c>
      <c r="B31" s="74">
        <v>132</v>
      </c>
      <c r="C31" s="74"/>
      <c r="D31" s="74">
        <v>119</v>
      </c>
      <c r="E31" s="74">
        <v>26</v>
      </c>
      <c r="F31" s="74">
        <v>93</v>
      </c>
      <c r="G31" s="74">
        <v>0</v>
      </c>
      <c r="H31" s="74">
        <v>119</v>
      </c>
      <c r="I31" s="651"/>
      <c r="J31" s="651"/>
      <c r="K31" s="651"/>
      <c r="L31" s="651"/>
      <c r="M31" s="652"/>
    </row>
    <row r="32" spans="1:13" ht="14.3" customHeight="1" x14ac:dyDescent="0.25">
      <c r="A32" s="464" t="s">
        <v>82</v>
      </c>
      <c r="B32" s="74">
        <v>658</v>
      </c>
      <c r="C32" s="74"/>
      <c r="D32" s="74">
        <v>539</v>
      </c>
      <c r="E32" s="74">
        <v>0</v>
      </c>
      <c r="F32" s="74">
        <v>539</v>
      </c>
      <c r="G32" s="74">
        <v>1</v>
      </c>
      <c r="H32" s="74">
        <v>538</v>
      </c>
      <c r="I32" s="74">
        <v>87</v>
      </c>
      <c r="J32" s="74">
        <v>0</v>
      </c>
      <c r="K32" s="74">
        <v>31</v>
      </c>
      <c r="L32" s="74">
        <v>10</v>
      </c>
      <c r="M32" s="75">
        <v>74</v>
      </c>
    </row>
    <row r="33" spans="1:13" ht="14.3" customHeight="1" x14ac:dyDescent="0.25">
      <c r="A33" s="465" t="s">
        <v>83</v>
      </c>
      <c r="B33" s="70">
        <v>1025</v>
      </c>
      <c r="C33" s="74">
        <v>23</v>
      </c>
      <c r="D33" s="74">
        <v>946</v>
      </c>
      <c r="E33" s="74">
        <v>0</v>
      </c>
      <c r="F33" s="74">
        <v>946</v>
      </c>
      <c r="G33" s="74">
        <v>2</v>
      </c>
      <c r="H33" s="74">
        <v>944</v>
      </c>
      <c r="I33" s="74">
        <v>89</v>
      </c>
      <c r="J33" s="74">
        <v>43</v>
      </c>
      <c r="K33" s="74">
        <v>79</v>
      </c>
      <c r="L33" s="74">
        <v>20</v>
      </c>
      <c r="M33" s="75">
        <v>75</v>
      </c>
    </row>
    <row r="34" spans="1:13" ht="14.3" customHeight="1" x14ac:dyDescent="0.25">
      <c r="A34" s="656" t="s">
        <v>904</v>
      </c>
      <c r="B34" s="74">
        <v>252</v>
      </c>
      <c r="C34" s="74"/>
      <c r="D34" s="74">
        <v>233</v>
      </c>
      <c r="E34" s="74">
        <v>25</v>
      </c>
      <c r="F34" s="74">
        <v>208</v>
      </c>
      <c r="G34" s="74">
        <v>0</v>
      </c>
      <c r="H34" s="74">
        <v>233</v>
      </c>
      <c r="I34" s="654"/>
      <c r="J34" s="654"/>
      <c r="K34" s="654"/>
      <c r="L34" s="654"/>
      <c r="M34" s="655"/>
    </row>
    <row r="35" spans="1:13" ht="13.6" x14ac:dyDescent="0.25">
      <c r="A35" s="662" t="s">
        <v>84</v>
      </c>
      <c r="B35" s="649">
        <f>SUM(B36:B55)</f>
        <v>8423</v>
      </c>
      <c r="C35" s="649">
        <f t="shared" ref="C35:M35" si="2">SUM(C36:C55)</f>
        <v>33</v>
      </c>
      <c r="D35" s="649">
        <f t="shared" si="2"/>
        <v>7546</v>
      </c>
      <c r="E35" s="649">
        <f t="shared" si="2"/>
        <v>894</v>
      </c>
      <c r="F35" s="649">
        <f t="shared" si="2"/>
        <v>6652</v>
      </c>
      <c r="G35" s="649">
        <f t="shared" si="2"/>
        <v>7</v>
      </c>
      <c r="H35" s="649">
        <f t="shared" si="2"/>
        <v>7539</v>
      </c>
      <c r="I35" s="649">
        <f t="shared" si="2"/>
        <v>810</v>
      </c>
      <c r="J35" s="649">
        <f t="shared" si="2"/>
        <v>778</v>
      </c>
      <c r="K35" s="649">
        <f t="shared" si="2"/>
        <v>881</v>
      </c>
      <c r="L35" s="649">
        <f t="shared" si="2"/>
        <v>96</v>
      </c>
      <c r="M35" s="649">
        <f t="shared" si="2"/>
        <v>787</v>
      </c>
    </row>
    <row r="36" spans="1:13" ht="14.3" customHeight="1" x14ac:dyDescent="0.25">
      <c r="A36" s="657" t="s">
        <v>85</v>
      </c>
      <c r="B36" s="74">
        <v>294</v>
      </c>
      <c r="C36" s="74"/>
      <c r="D36" s="74">
        <v>272</v>
      </c>
      <c r="E36" s="74">
        <v>61</v>
      </c>
      <c r="F36" s="74">
        <v>211</v>
      </c>
      <c r="G36" s="74">
        <v>4</v>
      </c>
      <c r="H36" s="74">
        <v>268</v>
      </c>
      <c r="I36" s="74">
        <v>60</v>
      </c>
      <c r="J36" s="74">
        <v>96</v>
      </c>
      <c r="K36" s="74">
        <v>67</v>
      </c>
      <c r="L36" s="74">
        <v>6</v>
      </c>
      <c r="M36" s="75">
        <v>90</v>
      </c>
    </row>
    <row r="37" spans="1:13" ht="14.3" customHeight="1" x14ac:dyDescent="0.25">
      <c r="A37" s="650" t="s">
        <v>70</v>
      </c>
      <c r="B37" s="74">
        <v>68</v>
      </c>
      <c r="C37" s="74">
        <v>15</v>
      </c>
      <c r="D37" s="74">
        <v>40</v>
      </c>
      <c r="E37" s="74">
        <v>9</v>
      </c>
      <c r="F37" s="74">
        <v>31</v>
      </c>
      <c r="G37" s="74">
        <v>0</v>
      </c>
      <c r="H37" s="74">
        <v>40</v>
      </c>
      <c r="I37" s="651"/>
      <c r="J37" s="651"/>
      <c r="K37" s="651"/>
      <c r="L37" s="651"/>
      <c r="M37" s="652"/>
    </row>
    <row r="38" spans="1:13" ht="14.3" customHeight="1" x14ac:dyDescent="0.25">
      <c r="A38" s="466" t="s">
        <v>905</v>
      </c>
      <c r="B38" s="74">
        <v>622</v>
      </c>
      <c r="C38" s="74"/>
      <c r="D38" s="75">
        <v>578</v>
      </c>
      <c r="E38" s="74">
        <v>0</v>
      </c>
      <c r="F38" s="74">
        <v>578</v>
      </c>
      <c r="G38" s="74">
        <v>0</v>
      </c>
      <c r="H38" s="75">
        <v>578</v>
      </c>
      <c r="I38" s="654"/>
      <c r="J38" s="654"/>
      <c r="K38" s="654"/>
      <c r="L38" s="654"/>
      <c r="M38" s="655"/>
    </row>
    <row r="39" spans="1:13" ht="14.3" customHeight="1" x14ac:dyDescent="0.25">
      <c r="A39" s="464" t="s">
        <v>86</v>
      </c>
      <c r="B39" s="74">
        <v>246</v>
      </c>
      <c r="C39" s="74"/>
      <c r="D39" s="74">
        <v>209</v>
      </c>
      <c r="E39" s="74">
        <v>74</v>
      </c>
      <c r="F39" s="74">
        <v>135</v>
      </c>
      <c r="G39" s="74">
        <v>0</v>
      </c>
      <c r="H39" s="74">
        <v>209</v>
      </c>
      <c r="I39" s="74">
        <v>27</v>
      </c>
      <c r="J39" s="74">
        <v>48</v>
      </c>
      <c r="K39" s="74">
        <v>32</v>
      </c>
      <c r="L39" s="74">
        <v>2</v>
      </c>
      <c r="M39" s="75">
        <v>45</v>
      </c>
    </row>
    <row r="40" spans="1:13" ht="14.3" customHeight="1" x14ac:dyDescent="0.25">
      <c r="A40" s="650" t="s">
        <v>87</v>
      </c>
      <c r="B40" s="74">
        <v>105</v>
      </c>
      <c r="C40" s="74"/>
      <c r="D40" s="74">
        <v>80</v>
      </c>
      <c r="E40" s="74">
        <v>0</v>
      </c>
      <c r="F40" s="74">
        <v>80</v>
      </c>
      <c r="G40" s="74">
        <v>0</v>
      </c>
      <c r="H40" s="74">
        <v>80</v>
      </c>
      <c r="I40" s="651"/>
      <c r="J40" s="651"/>
      <c r="K40" s="651"/>
      <c r="L40" s="651"/>
      <c r="M40" s="652"/>
    </row>
    <row r="41" spans="1:13" ht="14.3" customHeight="1" x14ac:dyDescent="0.25">
      <c r="A41" s="464" t="s">
        <v>88</v>
      </c>
      <c r="B41" s="74">
        <v>412</v>
      </c>
      <c r="C41" s="74"/>
      <c r="D41" s="74">
        <v>371</v>
      </c>
      <c r="E41" s="74">
        <v>92</v>
      </c>
      <c r="F41" s="74">
        <v>279</v>
      </c>
      <c r="G41" s="74">
        <v>0</v>
      </c>
      <c r="H41" s="74">
        <v>371</v>
      </c>
      <c r="I41" s="74">
        <v>25</v>
      </c>
      <c r="J41" s="74">
        <v>68</v>
      </c>
      <c r="K41" s="74">
        <v>57</v>
      </c>
      <c r="L41" s="74">
        <v>2</v>
      </c>
      <c r="M41" s="75">
        <v>46</v>
      </c>
    </row>
    <row r="42" spans="1:13" ht="14.3" customHeight="1" x14ac:dyDescent="0.25">
      <c r="A42" s="463" t="s">
        <v>89</v>
      </c>
      <c r="B42" s="74">
        <v>435</v>
      </c>
      <c r="C42" s="74"/>
      <c r="D42" s="74">
        <v>352</v>
      </c>
      <c r="E42" s="74">
        <v>117</v>
      </c>
      <c r="F42" s="74">
        <v>235</v>
      </c>
      <c r="G42" s="74">
        <v>0</v>
      </c>
      <c r="H42" s="74">
        <v>352</v>
      </c>
      <c r="I42" s="74">
        <v>33</v>
      </c>
      <c r="J42" s="74">
        <v>94</v>
      </c>
      <c r="K42" s="74">
        <v>101</v>
      </c>
      <c r="L42" s="74">
        <v>14</v>
      </c>
      <c r="M42" s="75">
        <v>51</v>
      </c>
    </row>
    <row r="43" spans="1:13" ht="14.3" customHeight="1" x14ac:dyDescent="0.25">
      <c r="A43" s="464" t="s">
        <v>90</v>
      </c>
      <c r="B43" s="74">
        <v>418</v>
      </c>
      <c r="C43" s="74"/>
      <c r="D43" s="74">
        <v>355</v>
      </c>
      <c r="E43" s="74">
        <v>123</v>
      </c>
      <c r="F43" s="74">
        <v>232</v>
      </c>
      <c r="G43" s="74">
        <v>0</v>
      </c>
      <c r="H43" s="74">
        <v>355</v>
      </c>
      <c r="I43" s="74">
        <v>44</v>
      </c>
      <c r="J43" s="74">
        <v>59</v>
      </c>
      <c r="K43" s="74">
        <v>66</v>
      </c>
      <c r="L43" s="74">
        <v>9</v>
      </c>
      <c r="M43" s="75">
        <v>30</v>
      </c>
    </row>
    <row r="44" spans="1:13" ht="14.3" customHeight="1" x14ac:dyDescent="0.25">
      <c r="A44" s="464" t="s">
        <v>91</v>
      </c>
      <c r="B44" s="74">
        <v>350</v>
      </c>
      <c r="C44" s="74"/>
      <c r="D44" s="74">
        <v>326</v>
      </c>
      <c r="E44" s="74">
        <v>33</v>
      </c>
      <c r="F44" s="74">
        <v>293</v>
      </c>
      <c r="G44" s="74">
        <v>1</v>
      </c>
      <c r="H44" s="74">
        <v>325</v>
      </c>
      <c r="I44" s="74">
        <v>51</v>
      </c>
      <c r="J44" s="74">
        <v>55</v>
      </c>
      <c r="K44" s="74">
        <v>44</v>
      </c>
      <c r="L44" s="74">
        <v>6</v>
      </c>
      <c r="M44" s="75">
        <v>44</v>
      </c>
    </row>
    <row r="45" spans="1:13" ht="14.3" customHeight="1" x14ac:dyDescent="0.25">
      <c r="A45" s="463" t="s">
        <v>92</v>
      </c>
      <c r="B45" s="74">
        <v>428</v>
      </c>
      <c r="C45" s="74"/>
      <c r="D45" s="74">
        <v>377</v>
      </c>
      <c r="E45" s="74">
        <v>59</v>
      </c>
      <c r="F45" s="74">
        <v>318</v>
      </c>
      <c r="G45" s="74">
        <v>1</v>
      </c>
      <c r="H45" s="74">
        <v>376</v>
      </c>
      <c r="I45" s="74">
        <v>45</v>
      </c>
      <c r="J45" s="74">
        <v>66</v>
      </c>
      <c r="K45" s="74">
        <v>57</v>
      </c>
      <c r="L45" s="74">
        <v>6</v>
      </c>
      <c r="M45" s="75">
        <v>57</v>
      </c>
    </row>
    <row r="46" spans="1:13" ht="14.3" customHeight="1" x14ac:dyDescent="0.25">
      <c r="A46" s="657" t="s">
        <v>93</v>
      </c>
      <c r="B46" s="74">
        <v>402</v>
      </c>
      <c r="C46" s="74">
        <v>7</v>
      </c>
      <c r="D46" s="74">
        <v>369</v>
      </c>
      <c r="E46" s="74">
        <v>42</v>
      </c>
      <c r="F46" s="74">
        <v>327</v>
      </c>
      <c r="G46" s="74">
        <v>0</v>
      </c>
      <c r="H46" s="74">
        <v>369</v>
      </c>
      <c r="I46" s="74">
        <v>50</v>
      </c>
      <c r="J46" s="74">
        <v>123</v>
      </c>
      <c r="K46" s="74">
        <v>126</v>
      </c>
      <c r="L46" s="74">
        <v>6</v>
      </c>
      <c r="M46" s="75">
        <v>56</v>
      </c>
    </row>
    <row r="47" spans="1:13" ht="14.3" customHeight="1" x14ac:dyDescent="0.25">
      <c r="A47" s="656" t="s">
        <v>765</v>
      </c>
      <c r="B47" s="74">
        <v>252</v>
      </c>
      <c r="C47" s="74"/>
      <c r="D47" s="74">
        <v>206</v>
      </c>
      <c r="E47" s="74">
        <v>58</v>
      </c>
      <c r="F47" s="74">
        <v>148</v>
      </c>
      <c r="G47" s="74">
        <v>0</v>
      </c>
      <c r="H47" s="74">
        <v>206</v>
      </c>
      <c r="I47" s="654"/>
      <c r="J47" s="654"/>
      <c r="K47" s="654"/>
      <c r="L47" s="654"/>
      <c r="M47" s="655"/>
    </row>
    <row r="48" spans="1:13" ht="14.3" customHeight="1" x14ac:dyDescent="0.25">
      <c r="A48" s="464" t="s">
        <v>141</v>
      </c>
      <c r="B48" s="74">
        <v>289</v>
      </c>
      <c r="C48" s="74"/>
      <c r="D48" s="74">
        <v>251</v>
      </c>
      <c r="E48" s="74">
        <v>0</v>
      </c>
      <c r="F48" s="74">
        <v>251</v>
      </c>
      <c r="G48" s="74">
        <v>0</v>
      </c>
      <c r="H48" s="74">
        <v>251</v>
      </c>
      <c r="I48" s="74">
        <v>58</v>
      </c>
      <c r="J48" s="74">
        <v>0</v>
      </c>
      <c r="K48" s="74">
        <v>15</v>
      </c>
      <c r="L48" s="74">
        <v>3</v>
      </c>
      <c r="M48" s="75">
        <v>40</v>
      </c>
    </row>
    <row r="49" spans="1:13" ht="14.3" customHeight="1" x14ac:dyDescent="0.25">
      <c r="A49" s="464" t="s">
        <v>94</v>
      </c>
      <c r="B49" s="74">
        <v>414</v>
      </c>
      <c r="C49" s="74"/>
      <c r="D49" s="74">
        <v>383</v>
      </c>
      <c r="E49" s="74">
        <v>54</v>
      </c>
      <c r="F49" s="74">
        <v>329</v>
      </c>
      <c r="G49" s="74">
        <v>0</v>
      </c>
      <c r="H49" s="74">
        <v>383</v>
      </c>
      <c r="I49" s="74">
        <v>61</v>
      </c>
      <c r="J49" s="74">
        <v>33</v>
      </c>
      <c r="K49" s="74">
        <v>60</v>
      </c>
      <c r="L49" s="74">
        <v>5</v>
      </c>
      <c r="M49" s="75">
        <v>46</v>
      </c>
    </row>
    <row r="50" spans="1:13" ht="14.3" customHeight="1" x14ac:dyDescent="0.25">
      <c r="A50" s="656" t="s">
        <v>776</v>
      </c>
      <c r="B50" s="74">
        <v>226</v>
      </c>
      <c r="C50" s="74"/>
      <c r="D50" s="74">
        <v>199</v>
      </c>
      <c r="E50" s="74">
        <v>21</v>
      </c>
      <c r="F50" s="74">
        <v>178</v>
      </c>
      <c r="G50" s="74">
        <v>0</v>
      </c>
      <c r="H50" s="74">
        <v>199</v>
      </c>
      <c r="I50" s="654"/>
      <c r="J50" s="654"/>
      <c r="K50" s="654"/>
      <c r="L50" s="654"/>
      <c r="M50" s="655"/>
    </row>
    <row r="51" spans="1:13" ht="14.3" customHeight="1" x14ac:dyDescent="0.25">
      <c r="A51" s="464" t="s">
        <v>95</v>
      </c>
      <c r="B51" s="74">
        <v>887</v>
      </c>
      <c r="C51" s="74"/>
      <c r="D51" s="74">
        <v>825</v>
      </c>
      <c r="E51" s="74">
        <v>0</v>
      </c>
      <c r="F51" s="74">
        <v>825</v>
      </c>
      <c r="G51" s="74">
        <v>1</v>
      </c>
      <c r="H51" s="74">
        <v>824</v>
      </c>
      <c r="I51" s="74">
        <v>105</v>
      </c>
      <c r="J51" s="74">
        <v>0</v>
      </c>
      <c r="K51" s="74">
        <v>46</v>
      </c>
      <c r="L51" s="74">
        <v>5</v>
      </c>
      <c r="M51" s="75">
        <v>84</v>
      </c>
    </row>
    <row r="52" spans="1:13" ht="14.3" customHeight="1" x14ac:dyDescent="0.25">
      <c r="A52" s="463" t="s">
        <v>96</v>
      </c>
      <c r="B52" s="74">
        <v>810</v>
      </c>
      <c r="C52" s="74"/>
      <c r="D52" s="74">
        <v>774</v>
      </c>
      <c r="E52" s="74">
        <v>122</v>
      </c>
      <c r="F52" s="74">
        <v>652</v>
      </c>
      <c r="G52" s="74">
        <v>0</v>
      </c>
      <c r="H52" s="74">
        <v>774</v>
      </c>
      <c r="I52" s="74">
        <v>43</v>
      </c>
      <c r="J52" s="74">
        <v>98</v>
      </c>
      <c r="K52" s="74">
        <v>75</v>
      </c>
      <c r="L52" s="74">
        <v>3</v>
      </c>
      <c r="M52" s="75">
        <v>60</v>
      </c>
    </row>
    <row r="53" spans="1:13" ht="14.3" customHeight="1" x14ac:dyDescent="0.25">
      <c r="A53" s="464" t="s">
        <v>348</v>
      </c>
      <c r="B53" s="74">
        <v>1031</v>
      </c>
      <c r="C53" s="74"/>
      <c r="D53" s="74">
        <v>911</v>
      </c>
      <c r="E53" s="74">
        <v>0</v>
      </c>
      <c r="F53" s="74">
        <v>911</v>
      </c>
      <c r="G53" s="74">
        <v>0</v>
      </c>
      <c r="H53" s="74">
        <v>911</v>
      </c>
      <c r="I53" s="74">
        <v>208</v>
      </c>
      <c r="J53" s="74">
        <v>38</v>
      </c>
      <c r="K53" s="74">
        <v>135</v>
      </c>
      <c r="L53" s="74">
        <v>29</v>
      </c>
      <c r="M53" s="75">
        <v>138</v>
      </c>
    </row>
    <row r="54" spans="1:13" ht="14.3" customHeight="1" x14ac:dyDescent="0.25">
      <c r="A54" s="653" t="s">
        <v>911</v>
      </c>
      <c r="B54" s="74">
        <v>609</v>
      </c>
      <c r="C54" s="74">
        <v>11</v>
      </c>
      <c r="D54" s="74">
        <v>558</v>
      </c>
      <c r="E54" s="74">
        <v>29</v>
      </c>
      <c r="F54" s="74">
        <v>529</v>
      </c>
      <c r="G54" s="74">
        <v>0</v>
      </c>
      <c r="H54" s="75">
        <v>558</v>
      </c>
      <c r="I54" s="654"/>
      <c r="J54" s="654"/>
      <c r="K54" s="654"/>
      <c r="L54" s="654"/>
      <c r="M54" s="655"/>
    </row>
    <row r="55" spans="1:13" ht="14.3" customHeight="1" x14ac:dyDescent="0.25">
      <c r="A55" s="658" t="s">
        <v>768</v>
      </c>
      <c r="B55" s="76">
        <v>125</v>
      </c>
      <c r="C55" s="76"/>
      <c r="D55" s="76">
        <v>110</v>
      </c>
      <c r="E55" s="76">
        <v>0</v>
      </c>
      <c r="F55" s="76">
        <v>110</v>
      </c>
      <c r="G55" s="76">
        <v>0</v>
      </c>
      <c r="H55" s="77">
        <v>110</v>
      </c>
      <c r="I55" s="659"/>
      <c r="J55" s="659"/>
      <c r="K55" s="659"/>
      <c r="L55" s="659"/>
      <c r="M55" s="660"/>
    </row>
    <row r="56" spans="1:13" ht="13.6" x14ac:dyDescent="0.25">
      <c r="A56" s="8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1:13" ht="13.6" x14ac:dyDescent="0.25">
      <c r="A57" s="56" t="s">
        <v>362</v>
      </c>
    </row>
    <row r="58" spans="1:13" ht="13.6" x14ac:dyDescent="0.25">
      <c r="A58" s="90" t="s">
        <v>480</v>
      </c>
    </row>
    <row r="59" spans="1:13" ht="13.6" x14ac:dyDescent="0.25">
      <c r="A59" s="56" t="s">
        <v>524</v>
      </c>
    </row>
    <row r="60" spans="1:13" ht="13.6" x14ac:dyDescent="0.25">
      <c r="A60" s="56" t="s">
        <v>0</v>
      </c>
    </row>
    <row r="61" spans="1:13" ht="13.6" x14ac:dyDescent="0.25">
      <c r="A61" s="82" t="s">
        <v>525</v>
      </c>
    </row>
    <row r="62" spans="1:13" ht="14.3" customHeight="1" x14ac:dyDescent="0.25"/>
    <row r="63" spans="1:13" ht="14.3" customHeight="1" x14ac:dyDescent="0.25"/>
    <row r="64" spans="1:13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</sheetData>
  <mergeCells count="2">
    <mergeCell ref="G4:G7"/>
    <mergeCell ref="E4:F4"/>
  </mergeCells>
  <phoneticPr fontId="2" type="noConversion"/>
  <printOptions horizontalCentered="1"/>
  <pageMargins left="0.19685039370078741" right="0.35433070866141736" top="0.51181102362204722" bottom="0.39370078740157483" header="0.27559055118110237" footer="0.39370078740157483"/>
  <pageSetup scale="70" orientation="portrait" r:id="rId1"/>
  <headerFooter alignWithMargins="0">
    <oddHeader>&amp;C&amp;11 3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62"/>
  <sheetViews>
    <sheetView zoomScaleNormal="100" workbookViewId="0">
      <selection activeCell="P19" sqref="P19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875" style="56" customWidth="1"/>
    <col min="13" max="13" width="9.75" style="56" customWidth="1"/>
    <col min="14" max="16384" width="9.125" style="56"/>
  </cols>
  <sheetData>
    <row r="1" spans="1:13" x14ac:dyDescent="0.25">
      <c r="A1" s="81" t="s">
        <v>986</v>
      </c>
      <c r="B1" s="82"/>
      <c r="C1" s="82"/>
    </row>
    <row r="2" spans="1:13" x14ac:dyDescent="0.25">
      <c r="A2" s="83" t="s">
        <v>987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81" t="s">
        <v>626</v>
      </c>
      <c r="F4" s="882"/>
      <c r="G4" s="878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9"/>
      <c r="H5" s="451" t="s">
        <v>53</v>
      </c>
      <c r="I5" s="454" t="s">
        <v>54</v>
      </c>
      <c r="J5" s="454" t="s">
        <v>55</v>
      </c>
      <c r="K5" s="883" t="s">
        <v>305</v>
      </c>
      <c r="L5" s="884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9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80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62" t="s">
        <v>98</v>
      </c>
      <c r="B9" s="649">
        <f t="shared" ref="B9:M9" si="0">SUM(B10:B29)</f>
        <v>9000</v>
      </c>
      <c r="C9" s="649">
        <f t="shared" si="0"/>
        <v>243</v>
      </c>
      <c r="D9" s="649">
        <f t="shared" si="0"/>
        <v>7567</v>
      </c>
      <c r="E9" s="649">
        <f t="shared" si="0"/>
        <v>816</v>
      </c>
      <c r="F9" s="649">
        <f t="shared" si="0"/>
        <v>6751</v>
      </c>
      <c r="G9" s="649">
        <f t="shared" si="0"/>
        <v>4</v>
      </c>
      <c r="H9" s="649">
        <f t="shared" si="0"/>
        <v>7563</v>
      </c>
      <c r="I9" s="649">
        <f t="shared" si="0"/>
        <v>735</v>
      </c>
      <c r="J9" s="649">
        <f t="shared" si="0"/>
        <v>585</v>
      </c>
      <c r="K9" s="649">
        <f t="shared" si="0"/>
        <v>723</v>
      </c>
      <c r="L9" s="649">
        <f t="shared" si="0"/>
        <v>120</v>
      </c>
      <c r="M9" s="649">
        <f t="shared" si="0"/>
        <v>679</v>
      </c>
    </row>
    <row r="10" spans="1:13" ht="14.3" customHeight="1" x14ac:dyDescent="0.25">
      <c r="A10" s="463" t="s">
        <v>99</v>
      </c>
      <c r="B10" s="74">
        <v>346</v>
      </c>
      <c r="C10" s="74"/>
      <c r="D10" s="74">
        <v>319</v>
      </c>
      <c r="E10" s="74">
        <v>81</v>
      </c>
      <c r="F10" s="74">
        <v>238</v>
      </c>
      <c r="G10" s="74">
        <v>0</v>
      </c>
      <c r="H10" s="74">
        <v>319</v>
      </c>
      <c r="I10" s="74">
        <v>130</v>
      </c>
      <c r="J10" s="74">
        <v>78</v>
      </c>
      <c r="K10" s="74">
        <v>89</v>
      </c>
      <c r="L10" s="70">
        <v>22</v>
      </c>
      <c r="M10" s="663">
        <v>143</v>
      </c>
    </row>
    <row r="11" spans="1:13" ht="14.3" customHeight="1" x14ac:dyDescent="0.25">
      <c r="A11" s="466" t="s">
        <v>1</v>
      </c>
      <c r="B11" s="74">
        <v>572</v>
      </c>
      <c r="C11" s="74"/>
      <c r="D11" s="74">
        <v>288</v>
      </c>
      <c r="E11" s="74">
        <v>0</v>
      </c>
      <c r="F11" s="74">
        <v>288</v>
      </c>
      <c r="G11" s="74">
        <v>0</v>
      </c>
      <c r="H11" s="74">
        <v>288</v>
      </c>
      <c r="I11" s="654"/>
      <c r="J11" s="654"/>
      <c r="K11" s="654"/>
      <c r="L11" s="654"/>
      <c r="M11" s="655"/>
    </row>
    <row r="12" spans="1:13" ht="14.3" customHeight="1" x14ac:dyDescent="0.25">
      <c r="A12" s="466" t="s">
        <v>906</v>
      </c>
      <c r="B12" s="664">
        <v>479</v>
      </c>
      <c r="C12" s="664"/>
      <c r="D12" s="664">
        <v>427</v>
      </c>
      <c r="E12" s="664">
        <v>0</v>
      </c>
      <c r="F12" s="664">
        <v>427</v>
      </c>
      <c r="G12" s="664">
        <v>0</v>
      </c>
      <c r="H12" s="664">
        <v>427</v>
      </c>
      <c r="I12" s="665"/>
      <c r="J12" s="665"/>
      <c r="K12" s="665"/>
      <c r="L12" s="665"/>
      <c r="M12" s="666"/>
    </row>
    <row r="13" spans="1:13" ht="14.3" customHeight="1" x14ac:dyDescent="0.25">
      <c r="A13" s="464" t="s">
        <v>100</v>
      </c>
      <c r="B13" s="74">
        <v>204</v>
      </c>
      <c r="C13" s="74"/>
      <c r="D13" s="74">
        <v>174</v>
      </c>
      <c r="E13" s="74">
        <v>32</v>
      </c>
      <c r="F13" s="74">
        <v>142</v>
      </c>
      <c r="G13" s="74">
        <v>0</v>
      </c>
      <c r="H13" s="74">
        <v>174</v>
      </c>
      <c r="I13" s="74">
        <v>43</v>
      </c>
      <c r="J13" s="74">
        <v>44</v>
      </c>
      <c r="K13" s="74">
        <v>25</v>
      </c>
      <c r="L13" s="70">
        <v>5</v>
      </c>
      <c r="M13" s="663">
        <v>28</v>
      </c>
    </row>
    <row r="14" spans="1:13" ht="14.3" customHeight="1" x14ac:dyDescent="0.25">
      <c r="A14" s="650" t="s">
        <v>101</v>
      </c>
      <c r="B14" s="74">
        <v>419</v>
      </c>
      <c r="C14" s="74"/>
      <c r="D14" s="74">
        <v>197</v>
      </c>
      <c r="E14" s="74">
        <v>0</v>
      </c>
      <c r="F14" s="74">
        <v>197</v>
      </c>
      <c r="G14" s="74">
        <v>0</v>
      </c>
      <c r="H14" s="74">
        <v>197</v>
      </c>
      <c r="I14" s="651"/>
      <c r="J14" s="651"/>
      <c r="K14" s="651"/>
      <c r="L14" s="651"/>
      <c r="M14" s="652"/>
    </row>
    <row r="15" spans="1:13" ht="14.3" customHeight="1" x14ac:dyDescent="0.25">
      <c r="A15" s="463" t="s">
        <v>165</v>
      </c>
      <c r="B15" s="74">
        <v>494</v>
      </c>
      <c r="C15" s="74"/>
      <c r="D15" s="74">
        <v>484</v>
      </c>
      <c r="E15" s="74">
        <v>215</v>
      </c>
      <c r="F15" s="74">
        <v>269</v>
      </c>
      <c r="G15" s="74">
        <v>0</v>
      </c>
      <c r="H15" s="74">
        <v>484</v>
      </c>
      <c r="I15" s="74">
        <v>95</v>
      </c>
      <c r="J15" s="74">
        <v>178</v>
      </c>
      <c r="K15" s="74">
        <v>193</v>
      </c>
      <c r="L15" s="74">
        <v>14</v>
      </c>
      <c r="M15" s="75">
        <v>76</v>
      </c>
    </row>
    <row r="16" spans="1:13" ht="14.3" customHeight="1" x14ac:dyDescent="0.25">
      <c r="A16" s="650" t="s">
        <v>70</v>
      </c>
      <c r="B16" s="74">
        <v>112</v>
      </c>
      <c r="C16" s="74"/>
      <c r="D16" s="74">
        <v>67</v>
      </c>
      <c r="E16" s="74">
        <v>34</v>
      </c>
      <c r="F16" s="74">
        <v>33</v>
      </c>
      <c r="G16" s="74">
        <v>0</v>
      </c>
      <c r="H16" s="74">
        <v>67</v>
      </c>
      <c r="I16" s="651"/>
      <c r="J16" s="651"/>
      <c r="K16" s="651"/>
      <c r="L16" s="651"/>
      <c r="M16" s="652"/>
    </row>
    <row r="17" spans="1:13" ht="14.3" customHeight="1" x14ac:dyDescent="0.25">
      <c r="A17" s="656" t="s">
        <v>914</v>
      </c>
      <c r="B17" s="74">
        <v>516</v>
      </c>
      <c r="C17" s="74"/>
      <c r="D17" s="74">
        <v>495</v>
      </c>
      <c r="E17" s="74">
        <v>82</v>
      </c>
      <c r="F17" s="74">
        <v>413</v>
      </c>
      <c r="G17" s="74">
        <v>0</v>
      </c>
      <c r="H17" s="75">
        <v>495</v>
      </c>
      <c r="I17" s="654"/>
      <c r="J17" s="654"/>
      <c r="K17" s="654"/>
      <c r="L17" s="654"/>
      <c r="M17" s="655"/>
    </row>
    <row r="18" spans="1:13" ht="14.3" customHeight="1" x14ac:dyDescent="0.25">
      <c r="A18" s="464" t="s">
        <v>102</v>
      </c>
      <c r="B18" s="74">
        <v>1503</v>
      </c>
      <c r="C18" s="74">
        <v>83</v>
      </c>
      <c r="D18" s="74">
        <v>1304</v>
      </c>
      <c r="E18" s="74">
        <v>35</v>
      </c>
      <c r="F18" s="74">
        <v>1269</v>
      </c>
      <c r="G18" s="74">
        <v>0</v>
      </c>
      <c r="H18" s="74">
        <v>1304</v>
      </c>
      <c r="I18" s="74">
        <v>157</v>
      </c>
      <c r="J18" s="74">
        <v>65</v>
      </c>
      <c r="K18" s="74">
        <v>208</v>
      </c>
      <c r="L18" s="70">
        <v>34</v>
      </c>
      <c r="M18" s="663">
        <v>112</v>
      </c>
    </row>
    <row r="19" spans="1:13" ht="14.3" customHeight="1" x14ac:dyDescent="0.25">
      <c r="A19" s="650" t="s">
        <v>70</v>
      </c>
      <c r="B19" s="74">
        <v>72</v>
      </c>
      <c r="C19" s="74"/>
      <c r="D19" s="74">
        <v>64</v>
      </c>
      <c r="E19" s="74">
        <v>3</v>
      </c>
      <c r="F19" s="74">
        <v>61</v>
      </c>
      <c r="G19" s="74">
        <v>0</v>
      </c>
      <c r="H19" s="74">
        <v>64</v>
      </c>
      <c r="I19" s="651"/>
      <c r="J19" s="651"/>
      <c r="K19" s="651"/>
      <c r="L19" s="651"/>
      <c r="M19" s="652"/>
    </row>
    <row r="20" spans="1:13" ht="14.3" customHeight="1" x14ac:dyDescent="0.25">
      <c r="A20" s="466" t="s">
        <v>766</v>
      </c>
      <c r="B20" s="74">
        <v>208</v>
      </c>
      <c r="C20" s="74"/>
      <c r="D20" s="74">
        <v>200</v>
      </c>
      <c r="E20" s="74">
        <v>0</v>
      </c>
      <c r="F20" s="74">
        <v>200</v>
      </c>
      <c r="G20" s="74">
        <v>0</v>
      </c>
      <c r="H20" s="74">
        <v>200</v>
      </c>
      <c r="I20" s="651"/>
      <c r="J20" s="651"/>
      <c r="K20" s="651"/>
      <c r="L20" s="651"/>
      <c r="M20" s="652"/>
    </row>
    <row r="21" spans="1:13" ht="14.3" customHeight="1" x14ac:dyDescent="0.25">
      <c r="A21" s="656" t="s">
        <v>767</v>
      </c>
      <c r="B21" s="74">
        <v>161</v>
      </c>
      <c r="C21" s="74"/>
      <c r="D21" s="74">
        <v>134</v>
      </c>
      <c r="E21" s="74">
        <v>33</v>
      </c>
      <c r="F21" s="74">
        <v>101</v>
      </c>
      <c r="G21" s="74">
        <v>0</v>
      </c>
      <c r="H21" s="74">
        <v>134</v>
      </c>
      <c r="I21" s="651"/>
      <c r="J21" s="651"/>
      <c r="K21" s="651"/>
      <c r="L21" s="651"/>
      <c r="M21" s="652"/>
    </row>
    <row r="22" spans="1:13" ht="14.3" customHeight="1" x14ac:dyDescent="0.25">
      <c r="A22" s="464" t="s">
        <v>166</v>
      </c>
      <c r="B22" s="74">
        <v>1038</v>
      </c>
      <c r="C22" s="74">
        <v>28</v>
      </c>
      <c r="D22" s="74">
        <v>983</v>
      </c>
      <c r="E22" s="74">
        <v>141</v>
      </c>
      <c r="F22" s="74">
        <v>842</v>
      </c>
      <c r="G22" s="74">
        <v>0</v>
      </c>
      <c r="H22" s="74">
        <v>983</v>
      </c>
      <c r="I22" s="74">
        <v>86</v>
      </c>
      <c r="J22" s="74">
        <v>58</v>
      </c>
      <c r="K22" s="74">
        <v>66</v>
      </c>
      <c r="L22" s="74">
        <v>10</v>
      </c>
      <c r="M22" s="75">
        <v>72</v>
      </c>
    </row>
    <row r="23" spans="1:13" ht="14.3" customHeight="1" x14ac:dyDescent="0.25">
      <c r="A23" s="464" t="s">
        <v>167</v>
      </c>
      <c r="B23" s="74">
        <v>607</v>
      </c>
      <c r="C23" s="74"/>
      <c r="D23" s="74">
        <v>457</v>
      </c>
      <c r="E23" s="74">
        <v>62</v>
      </c>
      <c r="F23" s="74">
        <v>395</v>
      </c>
      <c r="G23" s="74">
        <v>3</v>
      </c>
      <c r="H23" s="74">
        <v>454</v>
      </c>
      <c r="I23" s="74">
        <v>83</v>
      </c>
      <c r="J23" s="74">
        <v>72</v>
      </c>
      <c r="K23" s="74">
        <v>67</v>
      </c>
      <c r="L23" s="74">
        <v>11</v>
      </c>
      <c r="M23" s="75">
        <v>107</v>
      </c>
    </row>
    <row r="24" spans="1:13" ht="14.3" customHeight="1" x14ac:dyDescent="0.25">
      <c r="A24" s="650" t="s">
        <v>168</v>
      </c>
      <c r="B24" s="74">
        <v>329</v>
      </c>
      <c r="C24" s="74"/>
      <c r="D24" s="74">
        <v>326</v>
      </c>
      <c r="E24" s="74">
        <v>0</v>
      </c>
      <c r="F24" s="74">
        <v>326</v>
      </c>
      <c r="G24" s="74">
        <v>0</v>
      </c>
      <c r="H24" s="74">
        <v>326</v>
      </c>
      <c r="I24" s="651"/>
      <c r="J24" s="651"/>
      <c r="K24" s="651"/>
      <c r="L24" s="651"/>
      <c r="M24" s="652"/>
    </row>
    <row r="25" spans="1:13" ht="14.3" customHeight="1" x14ac:dyDescent="0.25">
      <c r="A25" s="464" t="s">
        <v>169</v>
      </c>
      <c r="B25" s="74">
        <v>860</v>
      </c>
      <c r="C25" s="74">
        <v>132</v>
      </c>
      <c r="D25" s="74">
        <v>703</v>
      </c>
      <c r="E25" s="74">
        <v>58</v>
      </c>
      <c r="F25" s="74">
        <v>645</v>
      </c>
      <c r="G25" s="74">
        <v>1</v>
      </c>
      <c r="H25" s="74">
        <v>702</v>
      </c>
      <c r="I25" s="74">
        <v>71</v>
      </c>
      <c r="J25" s="74">
        <v>50</v>
      </c>
      <c r="K25" s="74">
        <v>27</v>
      </c>
      <c r="L25" s="74">
        <v>8</v>
      </c>
      <c r="M25" s="75">
        <v>94</v>
      </c>
    </row>
    <row r="26" spans="1:13" ht="14.3" customHeight="1" x14ac:dyDescent="0.25">
      <c r="A26" s="466" t="s">
        <v>413</v>
      </c>
      <c r="B26" s="74">
        <v>302</v>
      </c>
      <c r="C26" s="74"/>
      <c r="D26" s="74">
        <v>288</v>
      </c>
      <c r="E26" s="74">
        <v>0</v>
      </c>
      <c r="F26" s="74">
        <v>288</v>
      </c>
      <c r="G26" s="74">
        <v>0</v>
      </c>
      <c r="H26" s="74">
        <v>288</v>
      </c>
      <c r="I26" s="651"/>
      <c r="J26" s="651"/>
      <c r="K26" s="651"/>
      <c r="L26" s="651"/>
      <c r="M26" s="652"/>
    </row>
    <row r="27" spans="1:13" ht="14.3" customHeight="1" x14ac:dyDescent="0.25">
      <c r="A27" s="464" t="s">
        <v>103</v>
      </c>
      <c r="B27" s="74">
        <v>184</v>
      </c>
      <c r="C27" s="74"/>
      <c r="D27" s="74">
        <v>171</v>
      </c>
      <c r="E27" s="74">
        <v>0</v>
      </c>
      <c r="F27" s="74">
        <v>171</v>
      </c>
      <c r="G27" s="74">
        <v>0</v>
      </c>
      <c r="H27" s="74">
        <v>171</v>
      </c>
      <c r="I27" s="74">
        <v>31</v>
      </c>
      <c r="J27" s="74">
        <v>0</v>
      </c>
      <c r="K27" s="74">
        <v>6</v>
      </c>
      <c r="L27" s="70">
        <v>3</v>
      </c>
      <c r="M27" s="663">
        <v>12</v>
      </c>
    </row>
    <row r="28" spans="1:13" ht="14.3" customHeight="1" x14ac:dyDescent="0.25">
      <c r="A28" s="650" t="s">
        <v>104</v>
      </c>
      <c r="B28" s="74">
        <v>90</v>
      </c>
      <c r="C28" s="74"/>
      <c r="D28" s="74">
        <v>0</v>
      </c>
      <c r="E28" s="74">
        <v>0</v>
      </c>
      <c r="F28" s="74">
        <v>0</v>
      </c>
      <c r="G28" s="74">
        <v>0</v>
      </c>
      <c r="H28" s="74">
        <v>0</v>
      </c>
      <c r="I28" s="651"/>
      <c r="J28" s="651"/>
      <c r="K28" s="651"/>
      <c r="L28" s="651"/>
      <c r="M28" s="652"/>
    </row>
    <row r="29" spans="1:13" ht="14.3" customHeight="1" x14ac:dyDescent="0.25">
      <c r="A29" s="467" t="s">
        <v>504</v>
      </c>
      <c r="B29" s="76">
        <v>504</v>
      </c>
      <c r="C29" s="76"/>
      <c r="D29" s="76">
        <v>486</v>
      </c>
      <c r="E29" s="76">
        <v>40</v>
      </c>
      <c r="F29" s="76">
        <v>446</v>
      </c>
      <c r="G29" s="76">
        <v>0</v>
      </c>
      <c r="H29" s="77">
        <v>486</v>
      </c>
      <c r="I29" s="76">
        <v>39</v>
      </c>
      <c r="J29" s="76">
        <v>40</v>
      </c>
      <c r="K29" s="76">
        <v>42</v>
      </c>
      <c r="L29" s="66">
        <v>13</v>
      </c>
      <c r="M29" s="91">
        <v>35</v>
      </c>
    </row>
    <row r="30" spans="1:13" x14ac:dyDescent="0.25">
      <c r="A30" s="446" t="s">
        <v>105</v>
      </c>
      <c r="B30" s="445">
        <f>SUM(B31:B41)</f>
        <v>5472</v>
      </c>
      <c r="C30" s="445">
        <f t="shared" ref="C30:M30" si="1">SUM(C31:C41)</f>
        <v>30</v>
      </c>
      <c r="D30" s="445">
        <f t="shared" si="1"/>
        <v>4897</v>
      </c>
      <c r="E30" s="445">
        <f t="shared" si="1"/>
        <v>578</v>
      </c>
      <c r="F30" s="445">
        <f t="shared" si="1"/>
        <v>4319</v>
      </c>
      <c r="G30" s="445">
        <f t="shared" si="1"/>
        <v>7</v>
      </c>
      <c r="H30" s="445">
        <f t="shared" si="1"/>
        <v>4890</v>
      </c>
      <c r="I30" s="445">
        <f t="shared" si="1"/>
        <v>517</v>
      </c>
      <c r="J30" s="445">
        <f t="shared" si="1"/>
        <v>520</v>
      </c>
      <c r="K30" s="445">
        <f t="shared" si="1"/>
        <v>511</v>
      </c>
      <c r="L30" s="445">
        <f t="shared" si="1"/>
        <v>76</v>
      </c>
      <c r="M30" s="445">
        <f t="shared" si="1"/>
        <v>566</v>
      </c>
    </row>
    <row r="31" spans="1:13" ht="14.3" customHeight="1" x14ac:dyDescent="0.25">
      <c r="A31" s="463" t="s">
        <v>107</v>
      </c>
      <c r="B31" s="74">
        <v>621</v>
      </c>
      <c r="C31" s="74"/>
      <c r="D31" s="74">
        <v>514</v>
      </c>
      <c r="E31" s="74">
        <v>226</v>
      </c>
      <c r="F31" s="74">
        <v>288</v>
      </c>
      <c r="G31" s="74">
        <v>0</v>
      </c>
      <c r="H31" s="74">
        <v>514</v>
      </c>
      <c r="I31" s="74">
        <v>68</v>
      </c>
      <c r="J31" s="74">
        <v>209</v>
      </c>
      <c r="K31" s="74">
        <v>151</v>
      </c>
      <c r="L31" s="74">
        <v>29</v>
      </c>
      <c r="M31" s="75">
        <v>126</v>
      </c>
    </row>
    <row r="32" spans="1:13" ht="14.3" customHeight="1" x14ac:dyDescent="0.25">
      <c r="A32" s="650" t="s">
        <v>70</v>
      </c>
      <c r="B32" s="74">
        <v>77</v>
      </c>
      <c r="C32" s="74"/>
      <c r="D32" s="74">
        <v>55</v>
      </c>
      <c r="E32" s="74">
        <v>26</v>
      </c>
      <c r="F32" s="74">
        <v>29</v>
      </c>
      <c r="G32" s="74">
        <v>0</v>
      </c>
      <c r="H32" s="74">
        <v>55</v>
      </c>
      <c r="I32" s="651"/>
      <c r="J32" s="651"/>
      <c r="K32" s="651"/>
      <c r="L32" s="651"/>
      <c r="M32" s="652"/>
    </row>
    <row r="33" spans="1:13" ht="14.3" customHeight="1" x14ac:dyDescent="0.25">
      <c r="A33" s="466" t="s">
        <v>907</v>
      </c>
      <c r="B33" s="74">
        <v>326</v>
      </c>
      <c r="C33" s="74"/>
      <c r="D33" s="74">
        <v>312</v>
      </c>
      <c r="E33" s="74">
        <v>0</v>
      </c>
      <c r="F33" s="74">
        <v>312</v>
      </c>
      <c r="G33" s="74">
        <v>0</v>
      </c>
      <c r="H33" s="74">
        <v>312</v>
      </c>
      <c r="I33" s="654"/>
      <c r="J33" s="654"/>
      <c r="K33" s="654"/>
      <c r="L33" s="654"/>
      <c r="M33" s="655"/>
    </row>
    <row r="34" spans="1:13" ht="14.3" customHeight="1" x14ac:dyDescent="0.25">
      <c r="A34" s="464" t="s">
        <v>108</v>
      </c>
      <c r="B34" s="74">
        <v>445</v>
      </c>
      <c r="C34" s="74"/>
      <c r="D34" s="74">
        <v>407</v>
      </c>
      <c r="E34" s="74">
        <v>66</v>
      </c>
      <c r="F34" s="74">
        <v>341</v>
      </c>
      <c r="G34" s="74">
        <v>0</v>
      </c>
      <c r="H34" s="74">
        <v>407</v>
      </c>
      <c r="I34" s="74">
        <v>29</v>
      </c>
      <c r="J34" s="74">
        <v>61</v>
      </c>
      <c r="K34" s="74">
        <v>52</v>
      </c>
      <c r="L34" s="74">
        <v>7</v>
      </c>
      <c r="M34" s="75">
        <v>37</v>
      </c>
    </row>
    <row r="35" spans="1:13" ht="14.3" customHeight="1" x14ac:dyDescent="0.25">
      <c r="A35" s="464" t="s">
        <v>109</v>
      </c>
      <c r="B35" s="74">
        <v>636</v>
      </c>
      <c r="C35" s="74"/>
      <c r="D35" s="74">
        <v>588</v>
      </c>
      <c r="E35" s="74">
        <v>62</v>
      </c>
      <c r="F35" s="74">
        <v>526</v>
      </c>
      <c r="G35" s="74">
        <v>0</v>
      </c>
      <c r="H35" s="74">
        <v>588</v>
      </c>
      <c r="I35" s="74">
        <v>58</v>
      </c>
      <c r="J35" s="74">
        <v>30</v>
      </c>
      <c r="K35" s="74">
        <v>50</v>
      </c>
      <c r="L35" s="74">
        <v>8</v>
      </c>
      <c r="M35" s="75">
        <v>37</v>
      </c>
    </row>
    <row r="36" spans="1:13" ht="14.3" customHeight="1" x14ac:dyDescent="0.25">
      <c r="A36" s="464" t="s">
        <v>111</v>
      </c>
      <c r="B36" s="74">
        <v>1035</v>
      </c>
      <c r="C36" s="74"/>
      <c r="D36" s="74">
        <v>920</v>
      </c>
      <c r="E36" s="74">
        <v>78</v>
      </c>
      <c r="F36" s="74">
        <v>842</v>
      </c>
      <c r="G36" s="74">
        <v>4</v>
      </c>
      <c r="H36" s="74">
        <v>916</v>
      </c>
      <c r="I36" s="74">
        <v>171</v>
      </c>
      <c r="J36" s="74">
        <v>57</v>
      </c>
      <c r="K36" s="74">
        <v>116</v>
      </c>
      <c r="L36" s="74">
        <v>19</v>
      </c>
      <c r="M36" s="75">
        <v>127</v>
      </c>
    </row>
    <row r="37" spans="1:13" ht="14.3" customHeight="1" x14ac:dyDescent="0.25">
      <c r="A37" s="466" t="s">
        <v>908</v>
      </c>
      <c r="B37" s="74">
        <v>377</v>
      </c>
      <c r="C37" s="74"/>
      <c r="D37" s="74">
        <v>337</v>
      </c>
      <c r="E37" s="74">
        <v>0</v>
      </c>
      <c r="F37" s="74">
        <v>337</v>
      </c>
      <c r="G37" s="74">
        <v>0</v>
      </c>
      <c r="H37" s="74">
        <v>337</v>
      </c>
      <c r="I37" s="654"/>
      <c r="J37" s="654"/>
      <c r="K37" s="654"/>
      <c r="L37" s="654"/>
      <c r="M37" s="655"/>
    </row>
    <row r="38" spans="1:13" ht="14.3" customHeight="1" x14ac:dyDescent="0.25">
      <c r="A38" s="463" t="s">
        <v>112</v>
      </c>
      <c r="B38" s="74">
        <v>330</v>
      </c>
      <c r="C38" s="74">
        <v>30</v>
      </c>
      <c r="D38" s="74">
        <v>271</v>
      </c>
      <c r="E38" s="74">
        <v>0</v>
      </c>
      <c r="F38" s="74">
        <v>271</v>
      </c>
      <c r="G38" s="74">
        <v>0</v>
      </c>
      <c r="H38" s="74">
        <v>271</v>
      </c>
      <c r="I38" s="74">
        <v>44</v>
      </c>
      <c r="J38" s="74">
        <v>0</v>
      </c>
      <c r="K38" s="74">
        <v>10</v>
      </c>
      <c r="L38" s="74">
        <v>0</v>
      </c>
      <c r="M38" s="75">
        <v>30</v>
      </c>
    </row>
    <row r="39" spans="1:13" ht="14.3" customHeight="1" x14ac:dyDescent="0.25">
      <c r="A39" s="464" t="s">
        <v>113</v>
      </c>
      <c r="B39" s="74">
        <v>312</v>
      </c>
      <c r="C39" s="74"/>
      <c r="D39" s="74">
        <v>286</v>
      </c>
      <c r="E39" s="74">
        <v>70</v>
      </c>
      <c r="F39" s="74">
        <v>216</v>
      </c>
      <c r="G39" s="74">
        <v>0</v>
      </c>
      <c r="H39" s="75">
        <v>286</v>
      </c>
      <c r="I39" s="74">
        <v>11</v>
      </c>
      <c r="J39" s="74">
        <v>79</v>
      </c>
      <c r="K39" s="74">
        <v>62</v>
      </c>
      <c r="L39" s="74">
        <v>6</v>
      </c>
      <c r="M39" s="75">
        <v>36</v>
      </c>
    </row>
    <row r="40" spans="1:13" ht="14.3" customHeight="1" x14ac:dyDescent="0.25">
      <c r="A40" s="464" t="s">
        <v>97</v>
      </c>
      <c r="B40" s="74">
        <v>1038</v>
      </c>
      <c r="C40" s="74"/>
      <c r="D40" s="74">
        <v>948</v>
      </c>
      <c r="E40" s="74">
        <v>50</v>
      </c>
      <c r="F40" s="74">
        <v>898</v>
      </c>
      <c r="G40" s="74">
        <v>3</v>
      </c>
      <c r="H40" s="74">
        <v>945</v>
      </c>
      <c r="I40" s="74">
        <v>136</v>
      </c>
      <c r="J40" s="74">
        <v>84</v>
      </c>
      <c r="K40" s="74">
        <v>70</v>
      </c>
      <c r="L40" s="74">
        <v>7</v>
      </c>
      <c r="M40" s="75">
        <v>173</v>
      </c>
    </row>
    <row r="41" spans="1:13" ht="14.3" customHeight="1" x14ac:dyDescent="0.25">
      <c r="A41" s="667" t="s">
        <v>729</v>
      </c>
      <c r="B41" s="76">
        <v>275</v>
      </c>
      <c r="C41" s="76"/>
      <c r="D41" s="76">
        <v>259</v>
      </c>
      <c r="E41" s="76">
        <v>0</v>
      </c>
      <c r="F41" s="76">
        <v>259</v>
      </c>
      <c r="G41" s="76">
        <v>0</v>
      </c>
      <c r="H41" s="76">
        <v>259</v>
      </c>
      <c r="I41" s="668"/>
      <c r="J41" s="668"/>
      <c r="K41" s="668"/>
      <c r="L41" s="668"/>
      <c r="M41" s="669"/>
    </row>
    <row r="42" spans="1:13" x14ac:dyDescent="0.25">
      <c r="A42" s="446" t="s">
        <v>114</v>
      </c>
      <c r="B42" s="445">
        <f>SUM(B43:B57)</f>
        <v>6732</v>
      </c>
      <c r="C42" s="445">
        <f t="shared" ref="C42:M42" si="2">SUM(C43:C57)</f>
        <v>224</v>
      </c>
      <c r="D42" s="445">
        <f t="shared" si="2"/>
        <v>5519</v>
      </c>
      <c r="E42" s="445">
        <f t="shared" si="2"/>
        <v>802</v>
      </c>
      <c r="F42" s="445">
        <f t="shared" si="2"/>
        <v>4717</v>
      </c>
      <c r="G42" s="445">
        <f t="shared" si="2"/>
        <v>4</v>
      </c>
      <c r="H42" s="445">
        <f t="shared" si="2"/>
        <v>5515</v>
      </c>
      <c r="I42" s="445">
        <f t="shared" si="2"/>
        <v>637</v>
      </c>
      <c r="J42" s="445">
        <f t="shared" si="2"/>
        <v>462</v>
      </c>
      <c r="K42" s="445">
        <f t="shared" si="2"/>
        <v>586</v>
      </c>
      <c r="L42" s="445">
        <f t="shared" si="2"/>
        <v>68</v>
      </c>
      <c r="M42" s="445">
        <f t="shared" si="2"/>
        <v>517</v>
      </c>
    </row>
    <row r="43" spans="1:13" ht="14.3" customHeight="1" x14ac:dyDescent="0.25">
      <c r="A43" s="463" t="s">
        <v>115</v>
      </c>
      <c r="B43" s="74">
        <v>275</v>
      </c>
      <c r="C43" s="74"/>
      <c r="D43" s="74">
        <v>252</v>
      </c>
      <c r="E43" s="74">
        <v>0</v>
      </c>
      <c r="F43" s="74">
        <v>252</v>
      </c>
      <c r="G43" s="74">
        <v>0</v>
      </c>
      <c r="H43" s="74">
        <v>252</v>
      </c>
      <c r="I43" s="74">
        <v>42</v>
      </c>
      <c r="J43" s="74">
        <v>0</v>
      </c>
      <c r="K43" s="74">
        <v>14</v>
      </c>
      <c r="L43" s="74">
        <v>3</v>
      </c>
      <c r="M43" s="75">
        <v>33</v>
      </c>
    </row>
    <row r="44" spans="1:13" ht="14.3" customHeight="1" x14ac:dyDescent="0.25">
      <c r="A44" s="465" t="s">
        <v>116</v>
      </c>
      <c r="B44" s="74">
        <v>1048</v>
      </c>
      <c r="C44" s="74">
        <v>11</v>
      </c>
      <c r="D44" s="74">
        <v>922</v>
      </c>
      <c r="E44" s="74">
        <v>355</v>
      </c>
      <c r="F44" s="74">
        <v>567</v>
      </c>
      <c r="G44" s="74">
        <v>2</v>
      </c>
      <c r="H44" s="74">
        <v>920</v>
      </c>
      <c r="I44" s="74">
        <v>51</v>
      </c>
      <c r="J44" s="74">
        <v>184</v>
      </c>
      <c r="K44" s="74">
        <v>121</v>
      </c>
      <c r="L44" s="74">
        <v>12</v>
      </c>
      <c r="M44" s="75">
        <v>107</v>
      </c>
    </row>
    <row r="45" spans="1:13" ht="14.3" customHeight="1" x14ac:dyDescent="0.25">
      <c r="A45" s="464" t="s">
        <v>172</v>
      </c>
      <c r="B45" s="74">
        <v>962</v>
      </c>
      <c r="C45" s="74"/>
      <c r="D45" s="74">
        <v>876</v>
      </c>
      <c r="E45" s="74">
        <v>144</v>
      </c>
      <c r="F45" s="74">
        <v>732</v>
      </c>
      <c r="G45" s="74">
        <v>0</v>
      </c>
      <c r="H45" s="74">
        <v>876</v>
      </c>
      <c r="I45" s="74">
        <v>147</v>
      </c>
      <c r="J45" s="74">
        <v>67</v>
      </c>
      <c r="K45" s="74">
        <v>154</v>
      </c>
      <c r="L45" s="74">
        <v>15</v>
      </c>
      <c r="M45" s="75">
        <v>45</v>
      </c>
    </row>
    <row r="46" spans="1:13" ht="14.3" customHeight="1" x14ac:dyDescent="0.25">
      <c r="A46" s="466" t="s">
        <v>70</v>
      </c>
      <c r="B46" s="74">
        <v>54</v>
      </c>
      <c r="C46" s="74"/>
      <c r="D46" s="74">
        <v>22</v>
      </c>
      <c r="E46" s="74">
        <v>3</v>
      </c>
      <c r="F46" s="74">
        <v>19</v>
      </c>
      <c r="G46" s="74">
        <v>0</v>
      </c>
      <c r="H46" s="74">
        <v>22</v>
      </c>
      <c r="I46" s="651"/>
      <c r="J46" s="651"/>
      <c r="K46" s="651"/>
      <c r="L46" s="651"/>
      <c r="M46" s="652"/>
    </row>
    <row r="47" spans="1:13" ht="14.3" customHeight="1" x14ac:dyDescent="0.25">
      <c r="A47" s="650" t="s">
        <v>173</v>
      </c>
      <c r="B47" s="74">
        <v>65</v>
      </c>
      <c r="C47" s="74"/>
      <c r="D47" s="74">
        <v>0</v>
      </c>
      <c r="E47" s="74">
        <v>0</v>
      </c>
      <c r="F47" s="74">
        <v>0</v>
      </c>
      <c r="G47" s="74">
        <v>0</v>
      </c>
      <c r="H47" s="74">
        <v>0</v>
      </c>
      <c r="I47" s="651"/>
      <c r="J47" s="651"/>
      <c r="K47" s="651"/>
      <c r="L47" s="651"/>
      <c r="M47" s="652"/>
    </row>
    <row r="48" spans="1:13" ht="14.3" customHeight="1" x14ac:dyDescent="0.25">
      <c r="A48" s="464" t="s">
        <v>117</v>
      </c>
      <c r="B48" s="74">
        <v>270</v>
      </c>
      <c r="C48" s="74"/>
      <c r="D48" s="74">
        <v>238</v>
      </c>
      <c r="E48" s="74">
        <v>69</v>
      </c>
      <c r="F48" s="74">
        <v>169</v>
      </c>
      <c r="G48" s="74">
        <v>0</v>
      </c>
      <c r="H48" s="74">
        <v>238</v>
      </c>
      <c r="I48" s="74">
        <v>29</v>
      </c>
      <c r="J48" s="74">
        <v>57</v>
      </c>
      <c r="K48" s="74">
        <v>52</v>
      </c>
      <c r="L48" s="74">
        <v>8</v>
      </c>
      <c r="M48" s="75">
        <v>45</v>
      </c>
    </row>
    <row r="49" spans="1:13" ht="14.3" customHeight="1" x14ac:dyDescent="0.25">
      <c r="A49" s="650" t="s">
        <v>669</v>
      </c>
      <c r="B49" s="74">
        <v>125</v>
      </c>
      <c r="C49" s="74"/>
      <c r="D49" s="74">
        <v>0</v>
      </c>
      <c r="E49" s="74">
        <v>0</v>
      </c>
      <c r="F49" s="74">
        <v>0</v>
      </c>
      <c r="G49" s="74">
        <v>0</v>
      </c>
      <c r="H49" s="74">
        <v>0</v>
      </c>
      <c r="I49" s="651"/>
      <c r="J49" s="651"/>
      <c r="K49" s="651"/>
      <c r="L49" s="651"/>
      <c r="M49" s="652"/>
    </row>
    <row r="50" spans="1:13" ht="14.3" customHeight="1" x14ac:dyDescent="0.25">
      <c r="A50" s="464" t="s">
        <v>118</v>
      </c>
      <c r="B50" s="74">
        <v>706</v>
      </c>
      <c r="C50" s="74">
        <v>213</v>
      </c>
      <c r="D50" s="74">
        <v>443</v>
      </c>
      <c r="E50" s="74">
        <v>48</v>
      </c>
      <c r="F50" s="74">
        <v>395</v>
      </c>
      <c r="G50" s="74">
        <v>0</v>
      </c>
      <c r="H50" s="74">
        <v>443</v>
      </c>
      <c r="I50" s="74">
        <v>46</v>
      </c>
      <c r="J50" s="74">
        <v>27</v>
      </c>
      <c r="K50" s="74">
        <v>29</v>
      </c>
      <c r="L50" s="74">
        <v>3</v>
      </c>
      <c r="M50" s="75">
        <v>37</v>
      </c>
    </row>
    <row r="51" spans="1:13" ht="14.3" customHeight="1" x14ac:dyDescent="0.25">
      <c r="A51" s="464" t="s">
        <v>119</v>
      </c>
      <c r="B51" s="74">
        <v>630</v>
      </c>
      <c r="C51" s="74"/>
      <c r="D51" s="74">
        <v>530</v>
      </c>
      <c r="E51" s="74">
        <v>15</v>
      </c>
      <c r="F51" s="74">
        <v>515</v>
      </c>
      <c r="G51" s="74">
        <v>0</v>
      </c>
      <c r="H51" s="74">
        <v>530</v>
      </c>
      <c r="I51" s="74">
        <v>69</v>
      </c>
      <c r="J51" s="74">
        <v>14</v>
      </c>
      <c r="K51" s="74">
        <v>42</v>
      </c>
      <c r="L51" s="74">
        <v>6</v>
      </c>
      <c r="M51" s="75">
        <v>60</v>
      </c>
    </row>
    <row r="52" spans="1:13" ht="14.3" customHeight="1" x14ac:dyDescent="0.25">
      <c r="A52" s="464" t="s">
        <v>503</v>
      </c>
      <c r="B52" s="74">
        <v>627</v>
      </c>
      <c r="C52" s="74"/>
      <c r="D52" s="74">
        <v>572</v>
      </c>
      <c r="E52" s="74">
        <v>69</v>
      </c>
      <c r="F52" s="74">
        <v>503</v>
      </c>
      <c r="G52" s="74">
        <v>0</v>
      </c>
      <c r="H52" s="74">
        <v>572</v>
      </c>
      <c r="I52" s="74">
        <v>58</v>
      </c>
      <c r="J52" s="74">
        <v>42</v>
      </c>
      <c r="K52" s="74">
        <v>58</v>
      </c>
      <c r="L52" s="74">
        <v>6</v>
      </c>
      <c r="M52" s="75">
        <v>49</v>
      </c>
    </row>
    <row r="53" spans="1:13" ht="14.3" customHeight="1" x14ac:dyDescent="0.25">
      <c r="A53" s="464" t="s">
        <v>120</v>
      </c>
      <c r="B53" s="74">
        <v>765</v>
      </c>
      <c r="C53" s="74"/>
      <c r="D53" s="74">
        <v>568</v>
      </c>
      <c r="E53" s="74">
        <v>0</v>
      </c>
      <c r="F53" s="74">
        <v>568</v>
      </c>
      <c r="G53" s="74">
        <v>2</v>
      </c>
      <c r="H53" s="74">
        <v>566</v>
      </c>
      <c r="I53" s="74">
        <v>70</v>
      </c>
      <c r="J53" s="74">
        <v>0</v>
      </c>
      <c r="K53" s="74">
        <v>29</v>
      </c>
      <c r="L53" s="74">
        <v>6</v>
      </c>
      <c r="M53" s="75">
        <v>22</v>
      </c>
    </row>
    <row r="54" spans="1:13" ht="14.3" customHeight="1" x14ac:dyDescent="0.25">
      <c r="A54" s="464" t="s">
        <v>121</v>
      </c>
      <c r="B54" s="74">
        <v>285</v>
      </c>
      <c r="C54" s="74"/>
      <c r="D54" s="74">
        <v>260</v>
      </c>
      <c r="E54" s="74">
        <v>99</v>
      </c>
      <c r="F54" s="74">
        <v>161</v>
      </c>
      <c r="G54" s="74">
        <v>0</v>
      </c>
      <c r="H54" s="74">
        <v>260</v>
      </c>
      <c r="I54" s="74">
        <v>60</v>
      </c>
      <c r="J54" s="74">
        <v>71</v>
      </c>
      <c r="K54" s="74">
        <v>55</v>
      </c>
      <c r="L54" s="74">
        <v>5</v>
      </c>
      <c r="M54" s="75">
        <v>75</v>
      </c>
    </row>
    <row r="55" spans="1:13" ht="14.3" customHeight="1" x14ac:dyDescent="0.25">
      <c r="A55" s="466" t="s">
        <v>438</v>
      </c>
      <c r="B55" s="74">
        <v>359</v>
      </c>
      <c r="C55" s="74"/>
      <c r="D55" s="74">
        <v>320</v>
      </c>
      <c r="E55" s="74">
        <v>0</v>
      </c>
      <c r="F55" s="74">
        <v>320</v>
      </c>
      <c r="G55" s="74">
        <v>0</v>
      </c>
      <c r="H55" s="75">
        <v>320</v>
      </c>
      <c r="I55" s="651"/>
      <c r="J55" s="651"/>
      <c r="K55" s="651"/>
      <c r="L55" s="651"/>
      <c r="M55" s="652"/>
    </row>
    <row r="56" spans="1:13" ht="14.3" customHeight="1" x14ac:dyDescent="0.25">
      <c r="A56" s="464" t="s">
        <v>302</v>
      </c>
      <c r="B56" s="74">
        <v>427</v>
      </c>
      <c r="C56" s="74"/>
      <c r="D56" s="74">
        <v>387</v>
      </c>
      <c r="E56" s="74">
        <v>0</v>
      </c>
      <c r="F56" s="74">
        <v>387</v>
      </c>
      <c r="G56" s="74">
        <v>0</v>
      </c>
      <c r="H56" s="74">
        <v>387</v>
      </c>
      <c r="I56" s="74">
        <v>65</v>
      </c>
      <c r="J56" s="74">
        <v>0</v>
      </c>
      <c r="K56" s="74">
        <v>32</v>
      </c>
      <c r="L56" s="74">
        <v>4</v>
      </c>
      <c r="M56" s="75">
        <v>44</v>
      </c>
    </row>
    <row r="57" spans="1:13" ht="14.3" customHeight="1" x14ac:dyDescent="0.25">
      <c r="A57" s="658" t="s">
        <v>177</v>
      </c>
      <c r="B57" s="76">
        <v>134</v>
      </c>
      <c r="C57" s="76"/>
      <c r="D57" s="76">
        <v>129</v>
      </c>
      <c r="E57" s="76">
        <v>0</v>
      </c>
      <c r="F57" s="76">
        <v>129</v>
      </c>
      <c r="G57" s="76">
        <v>0</v>
      </c>
      <c r="H57" s="77">
        <v>129</v>
      </c>
      <c r="I57" s="668"/>
      <c r="J57" s="668"/>
      <c r="K57" s="668"/>
      <c r="L57" s="668"/>
      <c r="M57" s="669"/>
    </row>
    <row r="58" spans="1:13" x14ac:dyDescent="0.25">
      <c r="A58" s="56" t="s">
        <v>362</v>
      </c>
      <c r="M58" s="73"/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</row>
  </sheetData>
  <mergeCells count="3">
    <mergeCell ref="G4:G7"/>
    <mergeCell ref="E4:F4"/>
    <mergeCell ref="K5:L5"/>
  </mergeCells>
  <printOptions horizontalCentered="1"/>
  <pageMargins left="0.70866141732283472" right="0.47244094488188981" top="0.74803149606299213" bottom="0.74803149606299213" header="0.31496062992125984" footer="0.31496062992125984"/>
  <pageSetup paperSize="9" scale="63" orientation="portrait" r:id="rId1"/>
  <headerFooter>
    <oddHeader>&amp;C&amp;11 4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72"/>
  <sheetViews>
    <sheetView zoomScaleNormal="100" workbookViewId="0">
      <selection activeCell="Q13" sqref="Q13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62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" style="56" customWidth="1"/>
    <col min="13" max="13" width="9.75" style="56" customWidth="1"/>
    <col min="14" max="16384" width="9.125" style="56"/>
  </cols>
  <sheetData>
    <row r="1" spans="1:13" x14ac:dyDescent="0.25">
      <c r="A1" s="81" t="s">
        <v>986</v>
      </c>
      <c r="B1" s="82"/>
      <c r="C1" s="82"/>
    </row>
    <row r="2" spans="1:13" x14ac:dyDescent="0.25">
      <c r="A2" s="83" t="s">
        <v>987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81" t="s">
        <v>626</v>
      </c>
      <c r="F4" s="882"/>
      <c r="G4" s="878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9"/>
      <c r="H5" s="451" t="s">
        <v>53</v>
      </c>
      <c r="I5" s="454" t="s">
        <v>54</v>
      </c>
      <c r="J5" s="454" t="s">
        <v>55</v>
      </c>
      <c r="K5" s="883" t="s">
        <v>305</v>
      </c>
      <c r="L5" s="884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9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80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437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76" t="s">
        <v>122</v>
      </c>
      <c r="B9" s="445">
        <f>SUM(B10:B25)</f>
        <v>8067</v>
      </c>
      <c r="C9" s="445">
        <f t="shared" ref="C9:M9" si="0">SUM(C10:C25)</f>
        <v>268</v>
      </c>
      <c r="D9" s="445">
        <f t="shared" si="0"/>
        <v>6874</v>
      </c>
      <c r="E9" s="445">
        <f t="shared" si="0"/>
        <v>924</v>
      </c>
      <c r="F9" s="445">
        <f t="shared" si="0"/>
        <v>5950</v>
      </c>
      <c r="G9" s="445">
        <f t="shared" si="0"/>
        <v>1</v>
      </c>
      <c r="H9" s="445">
        <f t="shared" si="0"/>
        <v>6873</v>
      </c>
      <c r="I9" s="445">
        <f t="shared" si="0"/>
        <v>679</v>
      </c>
      <c r="J9" s="445">
        <f t="shared" si="0"/>
        <v>623</v>
      </c>
      <c r="K9" s="445">
        <f t="shared" si="0"/>
        <v>698</v>
      </c>
      <c r="L9" s="445">
        <f t="shared" si="0"/>
        <v>82</v>
      </c>
      <c r="M9" s="445">
        <f t="shared" si="0"/>
        <v>601</v>
      </c>
    </row>
    <row r="10" spans="1:13" ht="14.3" customHeight="1" x14ac:dyDescent="0.25">
      <c r="A10" s="463" t="s">
        <v>123</v>
      </c>
      <c r="B10" s="74">
        <v>1062</v>
      </c>
      <c r="C10" s="74">
        <v>108</v>
      </c>
      <c r="D10" s="74">
        <v>723</v>
      </c>
      <c r="E10" s="74">
        <v>256</v>
      </c>
      <c r="F10" s="74">
        <v>467</v>
      </c>
      <c r="G10" s="74">
        <v>0</v>
      </c>
      <c r="H10" s="74">
        <v>723</v>
      </c>
      <c r="I10" s="74">
        <v>64</v>
      </c>
      <c r="J10" s="74">
        <v>153</v>
      </c>
      <c r="K10" s="74">
        <v>171</v>
      </c>
      <c r="L10" s="74">
        <v>8</v>
      </c>
      <c r="M10" s="75">
        <v>47</v>
      </c>
    </row>
    <row r="11" spans="1:13" ht="14.3" customHeight="1" x14ac:dyDescent="0.25">
      <c r="A11" s="464" t="s">
        <v>145</v>
      </c>
      <c r="B11" s="74">
        <v>261</v>
      </c>
      <c r="C11" s="74"/>
      <c r="D11" s="74">
        <v>232</v>
      </c>
      <c r="E11" s="74">
        <v>89</v>
      </c>
      <c r="F11" s="74">
        <v>143</v>
      </c>
      <c r="G11" s="74">
        <v>0</v>
      </c>
      <c r="H11" s="74">
        <v>232</v>
      </c>
      <c r="I11" s="74">
        <v>15</v>
      </c>
      <c r="J11" s="74">
        <v>110</v>
      </c>
      <c r="K11" s="74">
        <v>76</v>
      </c>
      <c r="L11" s="74">
        <v>3</v>
      </c>
      <c r="M11" s="75">
        <v>43</v>
      </c>
    </row>
    <row r="12" spans="1:13" ht="14.3" customHeight="1" x14ac:dyDescent="0.25">
      <c r="A12" s="466" t="s">
        <v>510</v>
      </c>
      <c r="B12" s="74">
        <v>80</v>
      </c>
      <c r="C12" s="74"/>
      <c r="D12" s="74">
        <v>74</v>
      </c>
      <c r="E12" s="74">
        <v>0</v>
      </c>
      <c r="F12" s="74">
        <v>74</v>
      </c>
      <c r="G12" s="74">
        <v>0</v>
      </c>
      <c r="H12" s="74">
        <v>74</v>
      </c>
      <c r="I12" s="651"/>
      <c r="J12" s="651"/>
      <c r="K12" s="651"/>
      <c r="L12" s="651"/>
      <c r="M12" s="652"/>
    </row>
    <row r="13" spans="1:13" ht="14.3" customHeight="1" x14ac:dyDescent="0.25">
      <c r="A13" s="464" t="s">
        <v>124</v>
      </c>
      <c r="B13" s="74">
        <v>699</v>
      </c>
      <c r="C13" s="74"/>
      <c r="D13" s="74">
        <v>653</v>
      </c>
      <c r="E13" s="74">
        <v>184</v>
      </c>
      <c r="F13" s="74">
        <v>469</v>
      </c>
      <c r="G13" s="74">
        <v>1</v>
      </c>
      <c r="H13" s="74">
        <v>652</v>
      </c>
      <c r="I13" s="74">
        <v>41</v>
      </c>
      <c r="J13" s="74">
        <v>97</v>
      </c>
      <c r="K13" s="74">
        <v>76</v>
      </c>
      <c r="L13" s="74">
        <v>11</v>
      </c>
      <c r="M13" s="75">
        <v>55</v>
      </c>
    </row>
    <row r="14" spans="1:13" ht="14.3" customHeight="1" x14ac:dyDescent="0.25">
      <c r="A14" s="650" t="s">
        <v>125</v>
      </c>
      <c r="B14" s="74">
        <v>71</v>
      </c>
      <c r="C14" s="74"/>
      <c r="D14" s="74">
        <v>70</v>
      </c>
      <c r="E14" s="74">
        <v>0</v>
      </c>
      <c r="F14" s="74">
        <v>70</v>
      </c>
      <c r="G14" s="74">
        <v>0</v>
      </c>
      <c r="H14" s="74">
        <v>70</v>
      </c>
      <c r="I14" s="651"/>
      <c r="J14" s="651"/>
      <c r="K14" s="651"/>
      <c r="L14" s="651"/>
      <c r="M14" s="652"/>
    </row>
    <row r="15" spans="1:13" ht="14.3" customHeight="1" x14ac:dyDescent="0.25">
      <c r="A15" s="650" t="s">
        <v>126</v>
      </c>
      <c r="B15" s="74">
        <v>30</v>
      </c>
      <c r="C15" s="74"/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651"/>
      <c r="J15" s="651"/>
      <c r="K15" s="651"/>
      <c r="L15" s="651"/>
      <c r="M15" s="652"/>
    </row>
    <row r="16" spans="1:13" ht="14.3" customHeight="1" x14ac:dyDescent="0.25">
      <c r="A16" s="464" t="s">
        <v>127</v>
      </c>
      <c r="B16" s="74">
        <v>879</v>
      </c>
      <c r="C16" s="74"/>
      <c r="D16" s="74">
        <v>831</v>
      </c>
      <c r="E16" s="74">
        <v>0</v>
      </c>
      <c r="F16" s="74">
        <v>831</v>
      </c>
      <c r="G16" s="74">
        <v>0</v>
      </c>
      <c r="H16" s="74">
        <v>831</v>
      </c>
      <c r="I16" s="74">
        <v>155</v>
      </c>
      <c r="J16" s="74">
        <v>0</v>
      </c>
      <c r="K16" s="74">
        <v>41</v>
      </c>
      <c r="L16" s="74">
        <v>2</v>
      </c>
      <c r="M16" s="75">
        <v>92</v>
      </c>
    </row>
    <row r="17" spans="1:13" ht="14.3" customHeight="1" x14ac:dyDescent="0.25">
      <c r="A17" s="464" t="s">
        <v>142</v>
      </c>
      <c r="B17" s="74">
        <v>430</v>
      </c>
      <c r="C17" s="74"/>
      <c r="D17" s="74">
        <v>380</v>
      </c>
      <c r="E17" s="74">
        <v>18</v>
      </c>
      <c r="F17" s="74">
        <v>362</v>
      </c>
      <c r="G17" s="74">
        <v>0</v>
      </c>
      <c r="H17" s="74">
        <v>380</v>
      </c>
      <c r="I17" s="74">
        <v>113</v>
      </c>
      <c r="J17" s="74">
        <v>24</v>
      </c>
      <c r="K17" s="74">
        <v>41</v>
      </c>
      <c r="L17" s="74">
        <v>14</v>
      </c>
      <c r="M17" s="75">
        <v>104</v>
      </c>
    </row>
    <row r="18" spans="1:13" ht="14.3" customHeight="1" x14ac:dyDescent="0.25">
      <c r="A18" s="466" t="s">
        <v>910</v>
      </c>
      <c r="B18" s="74">
        <v>624</v>
      </c>
      <c r="C18" s="74"/>
      <c r="D18" s="74">
        <v>586</v>
      </c>
      <c r="E18" s="74">
        <v>0</v>
      </c>
      <c r="F18" s="74">
        <v>586</v>
      </c>
      <c r="G18" s="74">
        <v>0</v>
      </c>
      <c r="H18" s="74">
        <v>586</v>
      </c>
      <c r="I18" s="654"/>
      <c r="J18" s="654"/>
      <c r="K18" s="654"/>
      <c r="L18" s="654"/>
      <c r="M18" s="655"/>
    </row>
    <row r="19" spans="1:13" ht="14.3" customHeight="1" x14ac:dyDescent="0.25">
      <c r="A19" s="464" t="s">
        <v>128</v>
      </c>
      <c r="B19" s="74">
        <v>713</v>
      </c>
      <c r="C19" s="74"/>
      <c r="D19" s="74">
        <v>649</v>
      </c>
      <c r="E19" s="74">
        <v>67</v>
      </c>
      <c r="F19" s="74">
        <v>582</v>
      </c>
      <c r="G19" s="74">
        <v>0</v>
      </c>
      <c r="H19" s="74">
        <v>649</v>
      </c>
      <c r="I19" s="74">
        <v>42</v>
      </c>
      <c r="J19" s="74">
        <v>76</v>
      </c>
      <c r="K19" s="74">
        <v>94</v>
      </c>
      <c r="L19" s="74">
        <v>13</v>
      </c>
      <c r="M19" s="75">
        <v>45</v>
      </c>
    </row>
    <row r="20" spans="1:13" ht="14.3" customHeight="1" x14ac:dyDescent="0.25">
      <c r="A20" s="464" t="s">
        <v>347</v>
      </c>
      <c r="B20" s="74">
        <v>554</v>
      </c>
      <c r="C20" s="74"/>
      <c r="D20" s="74">
        <v>491</v>
      </c>
      <c r="E20" s="74">
        <v>50</v>
      </c>
      <c r="F20" s="74">
        <v>441</v>
      </c>
      <c r="G20" s="74">
        <v>0</v>
      </c>
      <c r="H20" s="74">
        <v>491</v>
      </c>
      <c r="I20" s="74">
        <v>77</v>
      </c>
      <c r="J20" s="74">
        <v>42</v>
      </c>
      <c r="K20" s="74">
        <v>47</v>
      </c>
      <c r="L20" s="74">
        <v>7</v>
      </c>
      <c r="M20" s="75">
        <v>76</v>
      </c>
    </row>
    <row r="21" spans="1:13" ht="14.3" customHeight="1" x14ac:dyDescent="0.25">
      <c r="A21" s="656" t="s">
        <v>909</v>
      </c>
      <c r="B21" s="74">
        <v>177</v>
      </c>
      <c r="C21" s="74"/>
      <c r="D21" s="74">
        <v>130</v>
      </c>
      <c r="E21" s="74">
        <v>0</v>
      </c>
      <c r="F21" s="74">
        <v>130</v>
      </c>
      <c r="G21" s="74">
        <v>0</v>
      </c>
      <c r="H21" s="74">
        <v>130</v>
      </c>
      <c r="I21" s="654"/>
      <c r="J21" s="654"/>
      <c r="K21" s="654"/>
      <c r="L21" s="654"/>
      <c r="M21" s="655"/>
    </row>
    <row r="22" spans="1:13" ht="14.3" customHeight="1" x14ac:dyDescent="0.25">
      <c r="A22" s="650" t="s">
        <v>70</v>
      </c>
      <c r="B22" s="74">
        <v>123</v>
      </c>
      <c r="C22" s="70"/>
      <c r="D22" s="74">
        <v>88</v>
      </c>
      <c r="E22" s="74">
        <v>53</v>
      </c>
      <c r="F22" s="74">
        <v>35</v>
      </c>
      <c r="G22" s="74">
        <v>0</v>
      </c>
      <c r="H22" s="74">
        <v>88</v>
      </c>
      <c r="I22" s="651"/>
      <c r="J22" s="651"/>
      <c r="K22" s="651"/>
      <c r="L22" s="651"/>
      <c r="M22" s="652"/>
    </row>
    <row r="23" spans="1:13" ht="14.3" customHeight="1" x14ac:dyDescent="0.25">
      <c r="A23" s="464" t="s">
        <v>130</v>
      </c>
      <c r="B23" s="74">
        <v>758</v>
      </c>
      <c r="C23" s="74"/>
      <c r="D23" s="74">
        <v>717</v>
      </c>
      <c r="E23" s="74">
        <v>122</v>
      </c>
      <c r="F23" s="74">
        <v>595</v>
      </c>
      <c r="G23" s="74">
        <v>0</v>
      </c>
      <c r="H23" s="74">
        <v>717</v>
      </c>
      <c r="I23" s="74">
        <v>52</v>
      </c>
      <c r="J23" s="74">
        <v>54</v>
      </c>
      <c r="K23" s="74">
        <v>54</v>
      </c>
      <c r="L23" s="74">
        <v>5</v>
      </c>
      <c r="M23" s="75">
        <v>53</v>
      </c>
    </row>
    <row r="24" spans="1:13" ht="14.3" customHeight="1" x14ac:dyDescent="0.25">
      <c r="A24" s="650" t="s">
        <v>131</v>
      </c>
      <c r="B24" s="74">
        <v>126</v>
      </c>
      <c r="C24" s="74"/>
      <c r="D24" s="74">
        <v>0</v>
      </c>
      <c r="E24" s="74">
        <v>0</v>
      </c>
      <c r="F24" s="74">
        <v>0</v>
      </c>
      <c r="G24" s="74">
        <v>0</v>
      </c>
      <c r="H24" s="75">
        <v>0</v>
      </c>
      <c r="I24" s="651"/>
      <c r="J24" s="651"/>
      <c r="K24" s="651"/>
      <c r="L24" s="651"/>
      <c r="M24" s="652"/>
    </row>
    <row r="25" spans="1:13" ht="14.3" customHeight="1" x14ac:dyDescent="0.25">
      <c r="A25" s="467" t="s">
        <v>77</v>
      </c>
      <c r="B25" s="76">
        <v>1480</v>
      </c>
      <c r="C25" s="76">
        <v>160</v>
      </c>
      <c r="D25" s="76">
        <v>1250</v>
      </c>
      <c r="E25" s="76">
        <v>85</v>
      </c>
      <c r="F25" s="76">
        <v>1165</v>
      </c>
      <c r="G25" s="76">
        <v>0</v>
      </c>
      <c r="H25" s="77">
        <v>1250</v>
      </c>
      <c r="I25" s="76">
        <v>120</v>
      </c>
      <c r="J25" s="76">
        <v>67</v>
      </c>
      <c r="K25" s="76">
        <v>98</v>
      </c>
      <c r="L25" s="76">
        <v>19</v>
      </c>
      <c r="M25" s="77">
        <v>86</v>
      </c>
    </row>
    <row r="26" spans="1:13" x14ac:dyDescent="0.25">
      <c r="A26" s="446" t="s">
        <v>132</v>
      </c>
      <c r="B26" s="445">
        <f t="shared" ref="B26:M26" si="1">SUM(B27:B44)</f>
        <v>8523</v>
      </c>
      <c r="C26" s="445">
        <f t="shared" si="1"/>
        <v>25</v>
      </c>
      <c r="D26" s="445">
        <f t="shared" si="1"/>
        <v>7420</v>
      </c>
      <c r="E26" s="445">
        <f t="shared" si="1"/>
        <v>589</v>
      </c>
      <c r="F26" s="445">
        <f t="shared" si="1"/>
        <v>6831</v>
      </c>
      <c r="G26" s="445">
        <f t="shared" si="1"/>
        <v>8</v>
      </c>
      <c r="H26" s="446">
        <f t="shared" si="1"/>
        <v>7412</v>
      </c>
      <c r="I26" s="445">
        <f t="shared" si="1"/>
        <v>805</v>
      </c>
      <c r="J26" s="445">
        <f t="shared" si="1"/>
        <v>521</v>
      </c>
      <c r="K26" s="445">
        <f t="shared" si="1"/>
        <v>623</v>
      </c>
      <c r="L26" s="445">
        <f t="shared" si="1"/>
        <v>113</v>
      </c>
      <c r="M26" s="446">
        <f t="shared" si="1"/>
        <v>713</v>
      </c>
    </row>
    <row r="27" spans="1:13" ht="14.3" customHeight="1" x14ac:dyDescent="0.25">
      <c r="A27" s="463" t="s">
        <v>65</v>
      </c>
      <c r="B27" s="670">
        <v>704</v>
      </c>
      <c r="C27" s="74">
        <v>25</v>
      </c>
      <c r="D27" s="74">
        <v>556</v>
      </c>
      <c r="E27" s="74">
        <v>134</v>
      </c>
      <c r="F27" s="74">
        <v>422</v>
      </c>
      <c r="G27" s="74">
        <v>3</v>
      </c>
      <c r="H27" s="74">
        <v>553</v>
      </c>
      <c r="I27" s="74">
        <v>79</v>
      </c>
      <c r="J27" s="74">
        <v>87</v>
      </c>
      <c r="K27" s="74">
        <v>56</v>
      </c>
      <c r="L27" s="74">
        <v>12</v>
      </c>
      <c r="M27" s="75">
        <v>90</v>
      </c>
    </row>
    <row r="28" spans="1:13" ht="14.3" customHeight="1" x14ac:dyDescent="0.25">
      <c r="A28" s="650" t="s">
        <v>899</v>
      </c>
      <c r="B28" s="670">
        <v>296</v>
      </c>
      <c r="C28" s="74"/>
      <c r="D28" s="74">
        <v>282</v>
      </c>
      <c r="E28" s="74">
        <v>0</v>
      </c>
      <c r="F28" s="74">
        <v>282</v>
      </c>
      <c r="G28" s="74">
        <v>0</v>
      </c>
      <c r="H28" s="74">
        <v>282</v>
      </c>
      <c r="I28" s="654"/>
      <c r="J28" s="654"/>
      <c r="K28" s="654"/>
      <c r="L28" s="654"/>
      <c r="M28" s="655"/>
    </row>
    <row r="29" spans="1:13" ht="14.3" customHeight="1" x14ac:dyDescent="0.25">
      <c r="A29" s="657" t="s">
        <v>78</v>
      </c>
      <c r="B29" s="74">
        <v>287</v>
      </c>
      <c r="C29" s="74"/>
      <c r="D29" s="74">
        <v>251</v>
      </c>
      <c r="E29" s="74">
        <v>56</v>
      </c>
      <c r="F29" s="74">
        <v>195</v>
      </c>
      <c r="G29" s="74">
        <v>1</v>
      </c>
      <c r="H29" s="74">
        <v>250</v>
      </c>
      <c r="I29" s="74">
        <v>37</v>
      </c>
      <c r="J29" s="74">
        <v>61</v>
      </c>
      <c r="K29" s="74">
        <v>62</v>
      </c>
      <c r="L29" s="74">
        <v>9</v>
      </c>
      <c r="M29" s="75">
        <v>50</v>
      </c>
    </row>
    <row r="30" spans="1:13" ht="14.3" customHeight="1" x14ac:dyDescent="0.25">
      <c r="A30" s="466" t="s">
        <v>764</v>
      </c>
      <c r="B30" s="74">
        <v>204</v>
      </c>
      <c r="C30" s="74"/>
      <c r="D30" s="74">
        <v>177</v>
      </c>
      <c r="E30" s="74">
        <v>0</v>
      </c>
      <c r="F30" s="74">
        <v>177</v>
      </c>
      <c r="G30" s="74">
        <v>0</v>
      </c>
      <c r="H30" s="74">
        <v>177</v>
      </c>
      <c r="I30" s="654"/>
      <c r="J30" s="654"/>
      <c r="K30" s="654"/>
      <c r="L30" s="654"/>
      <c r="M30" s="655"/>
    </row>
    <row r="31" spans="1:13" ht="14.3" customHeight="1" x14ac:dyDescent="0.25">
      <c r="A31" s="464" t="s">
        <v>66</v>
      </c>
      <c r="B31" s="670">
        <v>486</v>
      </c>
      <c r="C31" s="74"/>
      <c r="D31" s="74">
        <v>388</v>
      </c>
      <c r="E31" s="671">
        <v>34</v>
      </c>
      <c r="F31" s="74">
        <v>354</v>
      </c>
      <c r="G31" s="672">
        <v>0</v>
      </c>
      <c r="H31" s="74">
        <v>388</v>
      </c>
      <c r="I31" s="74">
        <v>40</v>
      </c>
      <c r="J31" s="74">
        <v>12</v>
      </c>
      <c r="K31" s="74">
        <v>29</v>
      </c>
      <c r="L31" s="74">
        <v>6</v>
      </c>
      <c r="M31" s="75">
        <v>51</v>
      </c>
    </row>
    <row r="32" spans="1:13" ht="14.3" customHeight="1" x14ac:dyDescent="0.25">
      <c r="A32" s="463" t="s">
        <v>133</v>
      </c>
      <c r="B32" s="74">
        <v>189</v>
      </c>
      <c r="C32" s="74"/>
      <c r="D32" s="74">
        <v>162</v>
      </c>
      <c r="E32" s="74">
        <v>34</v>
      </c>
      <c r="F32" s="74">
        <v>128</v>
      </c>
      <c r="G32" s="74">
        <v>0</v>
      </c>
      <c r="H32" s="74">
        <v>162</v>
      </c>
      <c r="I32" s="74">
        <v>91</v>
      </c>
      <c r="J32" s="74">
        <v>35</v>
      </c>
      <c r="K32" s="74">
        <v>69</v>
      </c>
      <c r="L32" s="74">
        <v>9</v>
      </c>
      <c r="M32" s="75">
        <v>66</v>
      </c>
    </row>
    <row r="33" spans="1:13" ht="14.3" customHeight="1" x14ac:dyDescent="0.25">
      <c r="A33" s="650" t="s">
        <v>134</v>
      </c>
      <c r="B33" s="74">
        <v>356</v>
      </c>
      <c r="C33" s="74"/>
      <c r="D33" s="74">
        <v>332</v>
      </c>
      <c r="E33" s="74">
        <v>0</v>
      </c>
      <c r="F33" s="74">
        <v>332</v>
      </c>
      <c r="G33" s="74">
        <v>0</v>
      </c>
      <c r="H33" s="74">
        <v>332</v>
      </c>
      <c r="I33" s="651"/>
      <c r="J33" s="651"/>
      <c r="K33" s="651"/>
      <c r="L33" s="651"/>
      <c r="M33" s="652"/>
    </row>
    <row r="34" spans="1:13" ht="14.3" customHeight="1" x14ac:dyDescent="0.25">
      <c r="A34" s="466" t="s">
        <v>777</v>
      </c>
      <c r="B34" s="74">
        <v>145</v>
      </c>
      <c r="C34" s="74"/>
      <c r="D34" s="74">
        <v>129</v>
      </c>
      <c r="E34" s="74">
        <v>0</v>
      </c>
      <c r="F34" s="74">
        <v>129</v>
      </c>
      <c r="G34" s="74">
        <v>0</v>
      </c>
      <c r="H34" s="74">
        <v>129</v>
      </c>
      <c r="I34" s="651"/>
      <c r="J34" s="651"/>
      <c r="K34" s="651"/>
      <c r="L34" s="651"/>
      <c r="M34" s="652"/>
    </row>
    <row r="35" spans="1:13" ht="14.3" customHeight="1" x14ac:dyDescent="0.25">
      <c r="A35" s="464" t="s">
        <v>67</v>
      </c>
      <c r="B35" s="673">
        <v>705</v>
      </c>
      <c r="C35" s="70"/>
      <c r="D35" s="70">
        <v>655</v>
      </c>
      <c r="E35" s="70">
        <v>105</v>
      </c>
      <c r="F35" s="70">
        <v>550</v>
      </c>
      <c r="G35" s="70">
        <v>2</v>
      </c>
      <c r="H35" s="70">
        <v>653</v>
      </c>
      <c r="I35" s="70">
        <v>41</v>
      </c>
      <c r="J35" s="70">
        <v>116</v>
      </c>
      <c r="K35" s="70">
        <v>50</v>
      </c>
      <c r="L35" s="70">
        <v>3</v>
      </c>
      <c r="M35" s="663">
        <v>87</v>
      </c>
    </row>
    <row r="36" spans="1:13" ht="14.3" customHeight="1" x14ac:dyDescent="0.25">
      <c r="A36" s="464" t="s">
        <v>135</v>
      </c>
      <c r="B36" s="74">
        <v>762</v>
      </c>
      <c r="C36" s="74"/>
      <c r="D36" s="74">
        <v>703</v>
      </c>
      <c r="E36" s="74">
        <v>63</v>
      </c>
      <c r="F36" s="74">
        <v>640</v>
      </c>
      <c r="G36" s="74">
        <v>1</v>
      </c>
      <c r="H36" s="74">
        <v>702</v>
      </c>
      <c r="I36" s="74">
        <v>61</v>
      </c>
      <c r="J36" s="74">
        <v>71</v>
      </c>
      <c r="K36" s="74">
        <v>83</v>
      </c>
      <c r="L36" s="74">
        <v>9</v>
      </c>
      <c r="M36" s="75">
        <v>48</v>
      </c>
    </row>
    <row r="37" spans="1:13" ht="14.3" customHeight="1" x14ac:dyDescent="0.25">
      <c r="A37" s="650" t="s">
        <v>361</v>
      </c>
      <c r="B37" s="74">
        <v>54</v>
      </c>
      <c r="C37" s="74"/>
      <c r="D37" s="74">
        <v>48</v>
      </c>
      <c r="E37" s="74">
        <v>0</v>
      </c>
      <c r="F37" s="74">
        <v>48</v>
      </c>
      <c r="G37" s="74">
        <v>0</v>
      </c>
      <c r="H37" s="74">
        <v>48</v>
      </c>
      <c r="I37" s="651"/>
      <c r="J37" s="651"/>
      <c r="K37" s="651"/>
      <c r="L37" s="651"/>
      <c r="M37" s="652"/>
    </row>
    <row r="38" spans="1:13" ht="14.3" customHeight="1" x14ac:dyDescent="0.25">
      <c r="A38" s="465" t="s">
        <v>412</v>
      </c>
      <c r="B38" s="670">
        <v>954</v>
      </c>
      <c r="C38" s="74"/>
      <c r="D38" s="74">
        <v>724</v>
      </c>
      <c r="E38" s="74">
        <v>79</v>
      </c>
      <c r="F38" s="74">
        <v>645</v>
      </c>
      <c r="G38" s="74">
        <v>0</v>
      </c>
      <c r="H38" s="74">
        <v>724</v>
      </c>
      <c r="I38" s="74">
        <v>118</v>
      </c>
      <c r="J38" s="74">
        <v>53</v>
      </c>
      <c r="K38" s="74">
        <v>66</v>
      </c>
      <c r="L38" s="74">
        <v>6</v>
      </c>
      <c r="M38" s="75">
        <v>98</v>
      </c>
    </row>
    <row r="39" spans="1:13" ht="14.3" customHeight="1" x14ac:dyDescent="0.25">
      <c r="A39" s="466" t="s">
        <v>900</v>
      </c>
      <c r="B39" s="664">
        <v>225</v>
      </c>
      <c r="C39" s="74"/>
      <c r="D39" s="74">
        <v>194</v>
      </c>
      <c r="E39" s="74">
        <v>0</v>
      </c>
      <c r="F39" s="74">
        <v>194</v>
      </c>
      <c r="G39" s="74">
        <v>0</v>
      </c>
      <c r="H39" s="74">
        <v>194</v>
      </c>
      <c r="I39" s="654"/>
      <c r="J39" s="654"/>
      <c r="K39" s="654"/>
      <c r="L39" s="654"/>
      <c r="M39" s="655"/>
    </row>
    <row r="40" spans="1:13" ht="14.3" customHeight="1" x14ac:dyDescent="0.25">
      <c r="A40" s="465" t="s">
        <v>506</v>
      </c>
      <c r="B40" s="74">
        <v>354</v>
      </c>
      <c r="C40" s="74"/>
      <c r="D40" s="74">
        <v>294</v>
      </c>
      <c r="E40" s="74">
        <v>0</v>
      </c>
      <c r="F40" s="74">
        <v>294</v>
      </c>
      <c r="G40" s="74">
        <v>0</v>
      </c>
      <c r="H40" s="74">
        <v>294</v>
      </c>
      <c r="I40" s="70">
        <v>44</v>
      </c>
      <c r="J40" s="70">
        <v>0</v>
      </c>
      <c r="K40" s="70">
        <v>22</v>
      </c>
      <c r="L40" s="70">
        <v>7</v>
      </c>
      <c r="M40" s="663">
        <v>37</v>
      </c>
    </row>
    <row r="41" spans="1:13" ht="14.3" customHeight="1" x14ac:dyDescent="0.25">
      <c r="A41" s="466" t="s">
        <v>761</v>
      </c>
      <c r="B41" s="673">
        <v>112</v>
      </c>
      <c r="C41" s="70"/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654"/>
      <c r="J41" s="654"/>
      <c r="K41" s="654"/>
      <c r="L41" s="654"/>
      <c r="M41" s="655"/>
    </row>
    <row r="42" spans="1:13" ht="14.3" customHeight="1" x14ac:dyDescent="0.25">
      <c r="A42" s="464" t="s">
        <v>136</v>
      </c>
      <c r="B42" s="74">
        <v>1283</v>
      </c>
      <c r="C42" s="74"/>
      <c r="D42" s="74">
        <v>1179</v>
      </c>
      <c r="E42" s="74">
        <v>64</v>
      </c>
      <c r="F42" s="74">
        <v>1115</v>
      </c>
      <c r="G42" s="74">
        <v>1</v>
      </c>
      <c r="H42" s="74">
        <v>1178</v>
      </c>
      <c r="I42" s="74">
        <v>167</v>
      </c>
      <c r="J42" s="74">
        <v>86</v>
      </c>
      <c r="K42" s="74">
        <v>117</v>
      </c>
      <c r="L42" s="74">
        <v>21</v>
      </c>
      <c r="M42" s="75">
        <v>118</v>
      </c>
    </row>
    <row r="43" spans="1:13" ht="14.3" customHeight="1" x14ac:dyDescent="0.25">
      <c r="A43" s="656" t="s">
        <v>778</v>
      </c>
      <c r="B43" s="74">
        <v>102</v>
      </c>
      <c r="C43" s="74"/>
      <c r="D43" s="74">
        <v>86</v>
      </c>
      <c r="E43" s="74">
        <v>20</v>
      </c>
      <c r="F43" s="74">
        <v>66</v>
      </c>
      <c r="G43" s="74">
        <v>0</v>
      </c>
      <c r="H43" s="74">
        <v>86</v>
      </c>
      <c r="I43" s="654"/>
      <c r="J43" s="654"/>
      <c r="K43" s="654"/>
      <c r="L43" s="654"/>
      <c r="M43" s="655"/>
    </row>
    <row r="44" spans="1:13" ht="14.3" customHeight="1" x14ac:dyDescent="0.25">
      <c r="A44" s="467" t="s">
        <v>137</v>
      </c>
      <c r="B44" s="76">
        <v>1305</v>
      </c>
      <c r="C44" s="76"/>
      <c r="D44" s="76">
        <v>1260</v>
      </c>
      <c r="E44" s="76">
        <v>0</v>
      </c>
      <c r="F44" s="76">
        <v>1260</v>
      </c>
      <c r="G44" s="76">
        <v>0</v>
      </c>
      <c r="H44" s="76">
        <v>1260</v>
      </c>
      <c r="I44" s="76">
        <v>127</v>
      </c>
      <c r="J44" s="76">
        <v>0</v>
      </c>
      <c r="K44" s="76">
        <v>69</v>
      </c>
      <c r="L44" s="76">
        <v>31</v>
      </c>
      <c r="M44" s="77">
        <v>68</v>
      </c>
    </row>
    <row r="45" spans="1:13" x14ac:dyDescent="0.25">
      <c r="A45" s="446" t="s">
        <v>138</v>
      </c>
      <c r="B45" s="445">
        <f t="shared" ref="B45:M45" si="2">SUM(B46:B66)</f>
        <v>8902</v>
      </c>
      <c r="C45" s="445">
        <f t="shared" si="2"/>
        <v>45</v>
      </c>
      <c r="D45" s="445">
        <f t="shared" si="2"/>
        <v>7913</v>
      </c>
      <c r="E45" s="445">
        <f t="shared" si="2"/>
        <v>679</v>
      </c>
      <c r="F45" s="445">
        <f t="shared" si="2"/>
        <v>7234</v>
      </c>
      <c r="G45" s="445">
        <f t="shared" si="2"/>
        <v>9</v>
      </c>
      <c r="H45" s="445">
        <f t="shared" si="2"/>
        <v>7904</v>
      </c>
      <c r="I45" s="445">
        <f t="shared" si="2"/>
        <v>833</v>
      </c>
      <c r="J45" s="445">
        <f t="shared" si="2"/>
        <v>686</v>
      </c>
      <c r="K45" s="445">
        <f t="shared" si="2"/>
        <v>811</v>
      </c>
      <c r="L45" s="445">
        <f t="shared" si="2"/>
        <v>85</v>
      </c>
      <c r="M45" s="445">
        <f t="shared" si="2"/>
        <v>794</v>
      </c>
    </row>
    <row r="46" spans="1:13" ht="14.3" customHeight="1" x14ac:dyDescent="0.25">
      <c r="A46" s="464" t="s">
        <v>178</v>
      </c>
      <c r="B46" s="74">
        <v>216</v>
      </c>
      <c r="C46" s="74"/>
      <c r="D46" s="74">
        <v>213</v>
      </c>
      <c r="E46" s="74">
        <v>55</v>
      </c>
      <c r="F46" s="74">
        <v>158</v>
      </c>
      <c r="G46" s="74">
        <v>1</v>
      </c>
      <c r="H46" s="74">
        <v>212</v>
      </c>
      <c r="I46" s="74">
        <v>44</v>
      </c>
      <c r="J46" s="74">
        <v>31</v>
      </c>
      <c r="K46" s="74">
        <v>26</v>
      </c>
      <c r="L46" s="74">
        <v>3</v>
      </c>
      <c r="M46" s="75">
        <v>19</v>
      </c>
    </row>
    <row r="47" spans="1:13" ht="14.3" customHeight="1" x14ac:dyDescent="0.25">
      <c r="A47" s="650" t="s">
        <v>436</v>
      </c>
      <c r="B47" s="74">
        <v>123</v>
      </c>
      <c r="C47" s="74"/>
      <c r="D47" s="74">
        <v>111</v>
      </c>
      <c r="E47" s="74">
        <v>0</v>
      </c>
      <c r="F47" s="74">
        <v>111</v>
      </c>
      <c r="G47" s="74">
        <v>0</v>
      </c>
      <c r="H47" s="74">
        <v>111</v>
      </c>
      <c r="I47" s="651"/>
      <c r="J47" s="651"/>
      <c r="K47" s="651"/>
      <c r="L47" s="651"/>
      <c r="M47" s="652"/>
    </row>
    <row r="48" spans="1:13" ht="14.3" customHeight="1" x14ac:dyDescent="0.25">
      <c r="A48" s="464" t="s">
        <v>179</v>
      </c>
      <c r="B48" s="74">
        <v>309</v>
      </c>
      <c r="C48" s="74"/>
      <c r="D48" s="74">
        <v>269</v>
      </c>
      <c r="E48" s="74">
        <v>70</v>
      </c>
      <c r="F48" s="74">
        <v>199</v>
      </c>
      <c r="G48" s="74">
        <v>0</v>
      </c>
      <c r="H48" s="74">
        <v>269</v>
      </c>
      <c r="I48" s="674">
        <v>10</v>
      </c>
      <c r="J48" s="674">
        <v>123</v>
      </c>
      <c r="K48" s="674">
        <v>109</v>
      </c>
      <c r="L48" s="674">
        <v>4</v>
      </c>
      <c r="M48" s="675">
        <v>39</v>
      </c>
    </row>
    <row r="49" spans="1:13" ht="14.3" customHeight="1" x14ac:dyDescent="0.25">
      <c r="A49" s="463" t="s">
        <v>139</v>
      </c>
      <c r="B49" s="74">
        <v>345</v>
      </c>
      <c r="C49" s="74">
        <v>7</v>
      </c>
      <c r="D49" s="74">
        <v>313</v>
      </c>
      <c r="E49" s="74">
        <v>42</v>
      </c>
      <c r="F49" s="74">
        <v>271</v>
      </c>
      <c r="G49" s="74">
        <v>0</v>
      </c>
      <c r="H49" s="74">
        <v>313</v>
      </c>
      <c r="I49" s="74">
        <v>64</v>
      </c>
      <c r="J49" s="74">
        <v>37</v>
      </c>
      <c r="K49" s="74">
        <v>56</v>
      </c>
      <c r="L49" s="74">
        <v>6</v>
      </c>
      <c r="M49" s="75">
        <v>48</v>
      </c>
    </row>
    <row r="50" spans="1:13" ht="14.3" customHeight="1" x14ac:dyDescent="0.25">
      <c r="A50" s="466" t="s">
        <v>665</v>
      </c>
      <c r="B50" s="74">
        <v>155</v>
      </c>
      <c r="C50" s="74">
        <v>6</v>
      </c>
      <c r="D50" s="74">
        <v>148</v>
      </c>
      <c r="E50" s="74">
        <v>0</v>
      </c>
      <c r="F50" s="74">
        <v>148</v>
      </c>
      <c r="G50" s="74">
        <v>0</v>
      </c>
      <c r="H50" s="74">
        <v>148</v>
      </c>
      <c r="I50" s="651"/>
      <c r="J50" s="651"/>
      <c r="K50" s="651"/>
      <c r="L50" s="651"/>
      <c r="M50" s="652"/>
    </row>
    <row r="51" spans="1:13" ht="14.3" customHeight="1" x14ac:dyDescent="0.25">
      <c r="A51" s="466" t="s">
        <v>754</v>
      </c>
      <c r="B51" s="74">
        <v>148</v>
      </c>
      <c r="C51" s="74"/>
      <c r="D51" s="74">
        <v>0</v>
      </c>
      <c r="E51" s="74">
        <v>0</v>
      </c>
      <c r="F51" s="74">
        <v>0</v>
      </c>
      <c r="G51" s="74">
        <v>0</v>
      </c>
      <c r="H51" s="74">
        <v>0</v>
      </c>
      <c r="I51" s="651"/>
      <c r="J51" s="651"/>
      <c r="K51" s="651"/>
      <c r="L51" s="651"/>
      <c r="M51" s="652"/>
    </row>
    <row r="52" spans="1:13" ht="14.3" customHeight="1" x14ac:dyDescent="0.25">
      <c r="A52" s="464" t="s">
        <v>180</v>
      </c>
      <c r="B52" s="74">
        <v>290</v>
      </c>
      <c r="C52" s="74"/>
      <c r="D52" s="74">
        <v>254</v>
      </c>
      <c r="E52" s="74">
        <v>70</v>
      </c>
      <c r="F52" s="74">
        <v>184</v>
      </c>
      <c r="G52" s="74">
        <v>0</v>
      </c>
      <c r="H52" s="74">
        <v>254</v>
      </c>
      <c r="I52" s="74">
        <v>10</v>
      </c>
      <c r="J52" s="74">
        <v>62</v>
      </c>
      <c r="K52" s="74">
        <v>65</v>
      </c>
      <c r="L52" s="74">
        <v>5</v>
      </c>
      <c r="M52" s="75">
        <v>14</v>
      </c>
    </row>
    <row r="53" spans="1:13" ht="14.3" customHeight="1" x14ac:dyDescent="0.25">
      <c r="A53" s="463" t="s">
        <v>343</v>
      </c>
      <c r="B53" s="74">
        <v>772</v>
      </c>
      <c r="C53" s="74">
        <v>14</v>
      </c>
      <c r="D53" s="74">
        <v>680</v>
      </c>
      <c r="E53" s="74">
        <v>312</v>
      </c>
      <c r="F53" s="74">
        <v>368</v>
      </c>
      <c r="G53" s="74">
        <v>5</v>
      </c>
      <c r="H53" s="74">
        <v>675</v>
      </c>
      <c r="I53" s="74">
        <v>78</v>
      </c>
      <c r="J53" s="74">
        <v>184</v>
      </c>
      <c r="K53" s="74">
        <v>133</v>
      </c>
      <c r="L53" s="74">
        <v>10</v>
      </c>
      <c r="M53" s="75">
        <v>165</v>
      </c>
    </row>
    <row r="54" spans="1:13" ht="14.3" customHeight="1" x14ac:dyDescent="0.25">
      <c r="A54" s="650" t="s">
        <v>70</v>
      </c>
      <c r="B54" s="74">
        <v>43</v>
      </c>
      <c r="C54" s="74"/>
      <c r="D54" s="74">
        <v>27</v>
      </c>
      <c r="E54" s="74">
        <v>19</v>
      </c>
      <c r="F54" s="74">
        <v>8</v>
      </c>
      <c r="G54" s="74">
        <v>0</v>
      </c>
      <c r="H54" s="74">
        <v>27</v>
      </c>
      <c r="I54" s="651"/>
      <c r="J54" s="651"/>
      <c r="K54" s="651"/>
      <c r="L54" s="651"/>
      <c r="M54" s="652"/>
    </row>
    <row r="55" spans="1:13" ht="14.3" customHeight="1" x14ac:dyDescent="0.25">
      <c r="A55" s="650" t="s">
        <v>915</v>
      </c>
      <c r="B55" s="74">
        <v>628</v>
      </c>
      <c r="C55" s="74"/>
      <c r="D55" s="74">
        <v>604</v>
      </c>
      <c r="E55" s="74">
        <v>0</v>
      </c>
      <c r="F55" s="74">
        <v>604</v>
      </c>
      <c r="G55" s="74">
        <v>0</v>
      </c>
      <c r="H55" s="74">
        <v>604</v>
      </c>
      <c r="I55" s="654"/>
      <c r="J55" s="654"/>
      <c r="K55" s="654"/>
      <c r="L55" s="654"/>
      <c r="M55" s="655"/>
    </row>
    <row r="56" spans="1:13" ht="14.3" customHeight="1" x14ac:dyDescent="0.25">
      <c r="A56" s="463" t="s">
        <v>140</v>
      </c>
      <c r="B56" s="74">
        <v>358</v>
      </c>
      <c r="C56" s="74"/>
      <c r="D56" s="74">
        <v>335</v>
      </c>
      <c r="E56" s="74">
        <v>18</v>
      </c>
      <c r="F56" s="74">
        <v>317</v>
      </c>
      <c r="G56" s="74">
        <v>0</v>
      </c>
      <c r="H56" s="74">
        <v>335</v>
      </c>
      <c r="I56" s="74">
        <v>36</v>
      </c>
      <c r="J56" s="74">
        <v>13</v>
      </c>
      <c r="K56" s="74">
        <v>35</v>
      </c>
      <c r="L56" s="74">
        <v>5</v>
      </c>
      <c r="M56" s="75">
        <v>21</v>
      </c>
    </row>
    <row r="57" spans="1:13" ht="14.3" customHeight="1" x14ac:dyDescent="0.25">
      <c r="A57" s="466" t="s">
        <v>685</v>
      </c>
      <c r="B57" s="74">
        <v>96</v>
      </c>
      <c r="C57" s="74"/>
      <c r="D57" s="74">
        <v>91</v>
      </c>
      <c r="E57" s="74">
        <v>0</v>
      </c>
      <c r="F57" s="74">
        <v>91</v>
      </c>
      <c r="G57" s="74">
        <v>0</v>
      </c>
      <c r="H57" s="74">
        <v>91</v>
      </c>
      <c r="I57" s="651"/>
      <c r="J57" s="651"/>
      <c r="K57" s="651"/>
      <c r="L57" s="651"/>
      <c r="M57" s="652"/>
    </row>
    <row r="58" spans="1:13" ht="14.3" customHeight="1" x14ac:dyDescent="0.25">
      <c r="A58" s="464" t="s">
        <v>182</v>
      </c>
      <c r="B58" s="74">
        <v>659</v>
      </c>
      <c r="C58" s="74">
        <v>5</v>
      </c>
      <c r="D58" s="74">
        <v>620</v>
      </c>
      <c r="E58" s="74">
        <v>22</v>
      </c>
      <c r="F58" s="74">
        <v>598</v>
      </c>
      <c r="G58" s="74">
        <v>0</v>
      </c>
      <c r="H58" s="74">
        <v>620</v>
      </c>
      <c r="I58" s="74">
        <v>39</v>
      </c>
      <c r="J58" s="74">
        <v>49</v>
      </c>
      <c r="K58" s="74">
        <v>36</v>
      </c>
      <c r="L58" s="74">
        <v>8</v>
      </c>
      <c r="M58" s="75">
        <v>51</v>
      </c>
    </row>
    <row r="59" spans="1:13" ht="14.3" customHeight="1" x14ac:dyDescent="0.25">
      <c r="A59" s="464" t="s">
        <v>143</v>
      </c>
      <c r="B59" s="74">
        <v>751</v>
      </c>
      <c r="C59" s="74">
        <v>8</v>
      </c>
      <c r="D59" s="74">
        <v>669</v>
      </c>
      <c r="E59" s="74">
        <v>0</v>
      </c>
      <c r="F59" s="74">
        <v>669</v>
      </c>
      <c r="G59" s="74">
        <v>0</v>
      </c>
      <c r="H59" s="74">
        <v>669</v>
      </c>
      <c r="I59" s="74">
        <v>76</v>
      </c>
      <c r="J59" s="74">
        <v>33</v>
      </c>
      <c r="K59" s="74">
        <v>46</v>
      </c>
      <c r="L59" s="74">
        <v>6</v>
      </c>
      <c r="M59" s="75">
        <v>85</v>
      </c>
    </row>
    <row r="60" spans="1:13" ht="14.3" customHeight="1" x14ac:dyDescent="0.25">
      <c r="A60" s="656" t="s">
        <v>779</v>
      </c>
      <c r="B60" s="74">
        <v>147</v>
      </c>
      <c r="C60" s="74"/>
      <c r="D60" s="74">
        <v>127</v>
      </c>
      <c r="E60" s="74">
        <v>9</v>
      </c>
      <c r="F60" s="74">
        <v>118</v>
      </c>
      <c r="G60" s="74">
        <v>0</v>
      </c>
      <c r="H60" s="74">
        <v>127</v>
      </c>
      <c r="I60" s="654"/>
      <c r="J60" s="654"/>
      <c r="K60" s="654"/>
      <c r="L60" s="654"/>
      <c r="M60" s="655"/>
    </row>
    <row r="61" spans="1:13" ht="14.3" customHeight="1" x14ac:dyDescent="0.25">
      <c r="A61" s="464" t="s">
        <v>183</v>
      </c>
      <c r="B61" s="74">
        <v>805</v>
      </c>
      <c r="C61" s="74"/>
      <c r="D61" s="74">
        <v>693</v>
      </c>
      <c r="E61" s="74">
        <v>0</v>
      </c>
      <c r="F61" s="74">
        <v>693</v>
      </c>
      <c r="G61" s="74">
        <v>0</v>
      </c>
      <c r="H61" s="74">
        <v>693</v>
      </c>
      <c r="I61" s="74">
        <v>114</v>
      </c>
      <c r="J61" s="74">
        <v>0</v>
      </c>
      <c r="K61" s="74">
        <v>27</v>
      </c>
      <c r="L61" s="74">
        <v>6</v>
      </c>
      <c r="M61" s="75">
        <v>101</v>
      </c>
    </row>
    <row r="62" spans="1:13" ht="14.3" customHeight="1" x14ac:dyDescent="0.25">
      <c r="A62" s="464" t="s">
        <v>184</v>
      </c>
      <c r="B62" s="74">
        <v>1035</v>
      </c>
      <c r="C62" s="74"/>
      <c r="D62" s="74">
        <v>967</v>
      </c>
      <c r="E62" s="74">
        <v>2</v>
      </c>
      <c r="F62" s="74">
        <v>965</v>
      </c>
      <c r="G62" s="74">
        <v>0</v>
      </c>
      <c r="H62" s="74">
        <v>967</v>
      </c>
      <c r="I62" s="74">
        <v>94</v>
      </c>
      <c r="J62" s="74">
        <v>0</v>
      </c>
      <c r="K62" s="74">
        <v>37</v>
      </c>
      <c r="L62" s="74">
        <v>14</v>
      </c>
      <c r="M62" s="75">
        <v>49</v>
      </c>
    </row>
    <row r="63" spans="1:13" ht="14.3" customHeight="1" x14ac:dyDescent="0.25">
      <c r="A63" s="650" t="s">
        <v>185</v>
      </c>
      <c r="B63" s="74">
        <v>0</v>
      </c>
      <c r="C63" s="74"/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651"/>
      <c r="J63" s="651"/>
      <c r="K63" s="651"/>
      <c r="L63" s="651"/>
      <c r="M63" s="652"/>
    </row>
    <row r="64" spans="1:13" ht="14.3" customHeight="1" x14ac:dyDescent="0.25">
      <c r="A64" s="463" t="s">
        <v>349</v>
      </c>
      <c r="B64" s="74">
        <v>1375</v>
      </c>
      <c r="C64" s="74">
        <v>5</v>
      </c>
      <c r="D64" s="74">
        <v>1201</v>
      </c>
      <c r="E64" s="74">
        <v>60</v>
      </c>
      <c r="F64" s="74">
        <v>1141</v>
      </c>
      <c r="G64" s="74">
        <v>0</v>
      </c>
      <c r="H64" s="74">
        <v>1201</v>
      </c>
      <c r="I64" s="74">
        <v>186</v>
      </c>
      <c r="J64" s="74">
        <v>154</v>
      </c>
      <c r="K64" s="74">
        <v>224</v>
      </c>
      <c r="L64" s="74">
        <v>15</v>
      </c>
      <c r="M64" s="75">
        <v>152</v>
      </c>
    </row>
    <row r="65" spans="1:13" ht="14.3" customHeight="1" x14ac:dyDescent="0.25">
      <c r="A65" s="466" t="s">
        <v>785</v>
      </c>
      <c r="B65" s="74">
        <v>177</v>
      </c>
      <c r="C65" s="74"/>
      <c r="D65" s="74">
        <v>159</v>
      </c>
      <c r="E65" s="74">
        <v>0</v>
      </c>
      <c r="F65" s="74">
        <v>159</v>
      </c>
      <c r="G65" s="74">
        <v>0</v>
      </c>
      <c r="H65" s="74">
        <v>159</v>
      </c>
      <c r="I65" s="654"/>
      <c r="J65" s="654"/>
      <c r="K65" s="654"/>
      <c r="L65" s="654"/>
      <c r="M65" s="655"/>
    </row>
    <row r="66" spans="1:13" ht="14.3" customHeight="1" x14ac:dyDescent="0.25">
      <c r="A66" s="467" t="s">
        <v>505</v>
      </c>
      <c r="B66" s="76">
        <v>470</v>
      </c>
      <c r="C66" s="76"/>
      <c r="D66" s="76">
        <v>432</v>
      </c>
      <c r="E66" s="76">
        <v>0</v>
      </c>
      <c r="F66" s="76">
        <v>432</v>
      </c>
      <c r="G66" s="76">
        <v>3</v>
      </c>
      <c r="H66" s="77">
        <v>429</v>
      </c>
      <c r="I66" s="76">
        <v>82</v>
      </c>
      <c r="J66" s="76">
        <v>0</v>
      </c>
      <c r="K66" s="76">
        <v>17</v>
      </c>
      <c r="L66" s="76">
        <v>3</v>
      </c>
      <c r="M66" s="77">
        <v>50</v>
      </c>
    </row>
    <row r="68" spans="1:13" x14ac:dyDescent="0.25">
      <c r="A68" s="56" t="s">
        <v>362</v>
      </c>
    </row>
    <row r="69" spans="1:13" x14ac:dyDescent="0.25">
      <c r="A69" s="90" t="s">
        <v>480</v>
      </c>
    </row>
    <row r="70" spans="1:13" x14ac:dyDescent="0.25">
      <c r="A70" s="56" t="s">
        <v>524</v>
      </c>
    </row>
    <row r="71" spans="1:13" x14ac:dyDescent="0.25">
      <c r="A71" s="56" t="s">
        <v>0</v>
      </c>
    </row>
    <row r="72" spans="1:13" x14ac:dyDescent="0.25">
      <c r="A72" s="82" t="s">
        <v>525</v>
      </c>
    </row>
  </sheetData>
  <mergeCells count="3">
    <mergeCell ref="G4:G7"/>
    <mergeCell ref="E4:F4"/>
    <mergeCell ref="K5:L5"/>
  </mergeCells>
  <printOptions horizontalCentered="1"/>
  <pageMargins left="0.59055118110236227" right="0.55118110236220474" top="0.74803149606299213" bottom="0.74803149606299213" header="0.31496062992125984" footer="0.31496062992125984"/>
  <pageSetup paperSize="9" scale="64" orientation="portrait" r:id="rId1"/>
  <headerFooter>
    <oddHeader>&amp;C&amp;11 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66"/>
  <sheetViews>
    <sheetView zoomScaleNormal="100" workbookViewId="0">
      <selection activeCell="Q24" sqref="Q24"/>
    </sheetView>
  </sheetViews>
  <sheetFormatPr defaultColWidth="9.125" defaultRowHeight="13.6" x14ac:dyDescent="0.25"/>
  <cols>
    <col min="1" max="1" width="30.75" style="56" customWidth="1"/>
    <col min="2" max="2" width="9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.125" style="56" customWidth="1"/>
    <col min="13" max="13" width="9.75" style="56" customWidth="1"/>
    <col min="14" max="16384" width="9.125" style="56"/>
  </cols>
  <sheetData>
    <row r="1" spans="1:13" x14ac:dyDescent="0.25">
      <c r="A1" s="81" t="s">
        <v>986</v>
      </c>
      <c r="B1" s="82"/>
      <c r="C1" s="82"/>
    </row>
    <row r="2" spans="1:13" x14ac:dyDescent="0.25">
      <c r="A2" s="83" t="s">
        <v>987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81" t="s">
        <v>626</v>
      </c>
      <c r="F4" s="882"/>
      <c r="G4" s="878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9"/>
      <c r="H5" s="451" t="s">
        <v>53</v>
      </c>
      <c r="I5" s="454" t="s">
        <v>54</v>
      </c>
      <c r="J5" s="454" t="s">
        <v>55</v>
      </c>
      <c r="K5" s="883" t="s">
        <v>305</v>
      </c>
      <c r="L5" s="884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9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80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446" t="s">
        <v>144</v>
      </c>
      <c r="B9" s="446">
        <f>SUM(B10:B30)</f>
        <v>8287</v>
      </c>
      <c r="C9" s="446">
        <f t="shared" ref="C9:M9" si="0">SUM(C10:C30)</f>
        <v>505</v>
      </c>
      <c r="D9" s="446">
        <f t="shared" si="0"/>
        <v>6904</v>
      </c>
      <c r="E9" s="446">
        <f>SUM(E10:E30)</f>
        <v>715</v>
      </c>
      <c r="F9" s="446">
        <f t="shared" si="0"/>
        <v>6189</v>
      </c>
      <c r="G9" s="446">
        <f t="shared" si="0"/>
        <v>6</v>
      </c>
      <c r="H9" s="446">
        <f t="shared" si="0"/>
        <v>6898</v>
      </c>
      <c r="I9" s="446">
        <f t="shared" si="0"/>
        <v>755</v>
      </c>
      <c r="J9" s="446">
        <f t="shared" si="0"/>
        <v>632</v>
      </c>
      <c r="K9" s="446">
        <f t="shared" si="0"/>
        <v>731</v>
      </c>
      <c r="L9" s="446">
        <f t="shared" si="0"/>
        <v>85</v>
      </c>
      <c r="M9" s="446">
        <f t="shared" si="0"/>
        <v>616</v>
      </c>
    </row>
    <row r="10" spans="1:13" ht="14.3" customHeight="1" x14ac:dyDescent="0.25">
      <c r="A10" s="464" t="s">
        <v>164</v>
      </c>
      <c r="B10" s="74">
        <v>403</v>
      </c>
      <c r="C10" s="74"/>
      <c r="D10" s="74">
        <v>379</v>
      </c>
      <c r="E10" s="74">
        <v>49</v>
      </c>
      <c r="F10" s="74">
        <v>330</v>
      </c>
      <c r="G10" s="74">
        <v>0</v>
      </c>
      <c r="H10" s="74">
        <v>379</v>
      </c>
      <c r="I10" s="74">
        <v>19</v>
      </c>
      <c r="J10" s="74">
        <v>57</v>
      </c>
      <c r="K10" s="74">
        <v>47</v>
      </c>
      <c r="L10" s="74">
        <v>8</v>
      </c>
      <c r="M10" s="75">
        <v>37</v>
      </c>
    </row>
    <row r="11" spans="1:13" ht="14.3" customHeight="1" x14ac:dyDescent="0.25">
      <c r="A11" s="463" t="s">
        <v>146</v>
      </c>
      <c r="B11" s="74">
        <v>668</v>
      </c>
      <c r="C11" s="74"/>
      <c r="D11" s="74">
        <v>619</v>
      </c>
      <c r="E11" s="74">
        <v>255</v>
      </c>
      <c r="F11" s="74">
        <v>364</v>
      </c>
      <c r="G11" s="74">
        <v>5</v>
      </c>
      <c r="H11" s="74">
        <v>614</v>
      </c>
      <c r="I11" s="74">
        <v>134</v>
      </c>
      <c r="J11" s="74">
        <v>190</v>
      </c>
      <c r="K11" s="74">
        <v>166</v>
      </c>
      <c r="L11" s="74">
        <v>16</v>
      </c>
      <c r="M11" s="75">
        <v>154</v>
      </c>
    </row>
    <row r="12" spans="1:13" ht="14.3" customHeight="1" x14ac:dyDescent="0.25">
      <c r="A12" s="650" t="s">
        <v>70</v>
      </c>
      <c r="B12" s="74">
        <v>84</v>
      </c>
      <c r="C12" s="74"/>
      <c r="D12" s="74">
        <v>49</v>
      </c>
      <c r="E12" s="74">
        <v>21</v>
      </c>
      <c r="F12" s="74">
        <v>28</v>
      </c>
      <c r="G12" s="74">
        <v>0</v>
      </c>
      <c r="H12" s="74">
        <v>49</v>
      </c>
      <c r="I12" s="651"/>
      <c r="J12" s="651"/>
      <c r="K12" s="651"/>
      <c r="L12" s="651"/>
      <c r="M12" s="652"/>
    </row>
    <row r="13" spans="1:13" ht="14.3" customHeight="1" x14ac:dyDescent="0.25">
      <c r="A13" s="650" t="s">
        <v>147</v>
      </c>
      <c r="B13" s="74">
        <v>203</v>
      </c>
      <c r="C13" s="74"/>
      <c r="D13" s="74">
        <v>193</v>
      </c>
      <c r="E13" s="74">
        <v>0</v>
      </c>
      <c r="F13" s="74">
        <v>193</v>
      </c>
      <c r="G13" s="74">
        <v>0</v>
      </c>
      <c r="H13" s="74">
        <v>193</v>
      </c>
      <c r="I13" s="651"/>
      <c r="J13" s="651"/>
      <c r="K13" s="651"/>
      <c r="L13" s="651"/>
      <c r="M13" s="652"/>
    </row>
    <row r="14" spans="1:13" ht="14.3" customHeight="1" x14ac:dyDescent="0.25">
      <c r="A14" s="650" t="s">
        <v>148</v>
      </c>
      <c r="B14" s="74">
        <v>82</v>
      </c>
      <c r="C14" s="74"/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651"/>
      <c r="J14" s="651"/>
      <c r="K14" s="651"/>
      <c r="L14" s="651"/>
      <c r="M14" s="652"/>
    </row>
    <row r="15" spans="1:13" ht="14.3" customHeight="1" x14ac:dyDescent="0.25">
      <c r="A15" s="466" t="s">
        <v>912</v>
      </c>
      <c r="B15" s="74">
        <v>462</v>
      </c>
      <c r="C15" s="74"/>
      <c r="D15" s="74">
        <v>397</v>
      </c>
      <c r="E15" s="74">
        <v>0</v>
      </c>
      <c r="F15" s="74">
        <v>397</v>
      </c>
      <c r="G15" s="74">
        <v>0</v>
      </c>
      <c r="H15" s="74">
        <v>397</v>
      </c>
      <c r="I15" s="654"/>
      <c r="J15" s="654"/>
      <c r="K15" s="654"/>
      <c r="L15" s="654"/>
      <c r="M15" s="655"/>
    </row>
    <row r="16" spans="1:13" ht="14.3" customHeight="1" x14ac:dyDescent="0.25">
      <c r="A16" s="464" t="s">
        <v>149</v>
      </c>
      <c r="B16" s="74">
        <v>326</v>
      </c>
      <c r="C16" s="74"/>
      <c r="D16" s="74">
        <v>304</v>
      </c>
      <c r="E16" s="74">
        <v>84</v>
      </c>
      <c r="F16" s="74">
        <v>220</v>
      </c>
      <c r="G16" s="74">
        <v>0</v>
      </c>
      <c r="H16" s="74">
        <v>304</v>
      </c>
      <c r="I16" s="74">
        <v>28</v>
      </c>
      <c r="J16" s="74">
        <v>102</v>
      </c>
      <c r="K16" s="74">
        <v>91</v>
      </c>
      <c r="L16" s="74">
        <v>3</v>
      </c>
      <c r="M16" s="75">
        <v>42</v>
      </c>
    </row>
    <row r="17" spans="1:13" ht="14.3" customHeight="1" x14ac:dyDescent="0.25">
      <c r="A17" s="464" t="s">
        <v>150</v>
      </c>
      <c r="B17" s="70">
        <v>680</v>
      </c>
      <c r="C17" s="74"/>
      <c r="D17" s="74">
        <v>625</v>
      </c>
      <c r="E17" s="74">
        <v>64</v>
      </c>
      <c r="F17" s="74">
        <v>561</v>
      </c>
      <c r="G17" s="74">
        <v>0</v>
      </c>
      <c r="H17" s="74">
        <v>625</v>
      </c>
      <c r="I17" s="74">
        <v>62</v>
      </c>
      <c r="J17" s="74">
        <v>81</v>
      </c>
      <c r="K17" s="74">
        <v>69</v>
      </c>
      <c r="L17" s="74">
        <v>6</v>
      </c>
      <c r="M17" s="75">
        <v>102</v>
      </c>
    </row>
    <row r="18" spans="1:13" ht="14.3" customHeight="1" x14ac:dyDescent="0.25">
      <c r="A18" s="466" t="s">
        <v>780</v>
      </c>
      <c r="B18" s="70">
        <v>76</v>
      </c>
      <c r="C18" s="74"/>
      <c r="D18" s="74">
        <v>66</v>
      </c>
      <c r="E18" s="74">
        <v>0</v>
      </c>
      <c r="F18" s="74">
        <v>66</v>
      </c>
      <c r="G18" s="74">
        <v>0</v>
      </c>
      <c r="H18" s="74">
        <v>66</v>
      </c>
      <c r="I18" s="654"/>
      <c r="J18" s="654"/>
      <c r="K18" s="654"/>
      <c r="L18" s="654"/>
      <c r="M18" s="655"/>
    </row>
    <row r="19" spans="1:13" ht="14.3" customHeight="1" x14ac:dyDescent="0.25">
      <c r="A19" s="656" t="s">
        <v>781</v>
      </c>
      <c r="B19" s="70">
        <v>88</v>
      </c>
      <c r="C19" s="74"/>
      <c r="D19" s="74">
        <v>76</v>
      </c>
      <c r="E19" s="74">
        <v>34</v>
      </c>
      <c r="F19" s="74">
        <v>42</v>
      </c>
      <c r="G19" s="74">
        <v>0</v>
      </c>
      <c r="H19" s="74">
        <v>76</v>
      </c>
      <c r="I19" s="654"/>
      <c r="J19" s="654"/>
      <c r="K19" s="654"/>
      <c r="L19" s="654"/>
      <c r="M19" s="655"/>
    </row>
    <row r="20" spans="1:13" ht="14.3" customHeight="1" x14ac:dyDescent="0.25">
      <c r="A20" s="464" t="s">
        <v>181</v>
      </c>
      <c r="B20" s="74">
        <v>309</v>
      </c>
      <c r="C20" s="74"/>
      <c r="D20" s="74">
        <v>260</v>
      </c>
      <c r="E20" s="74">
        <v>0</v>
      </c>
      <c r="F20" s="74">
        <v>260</v>
      </c>
      <c r="G20" s="74">
        <v>0</v>
      </c>
      <c r="H20" s="74">
        <v>260</v>
      </c>
      <c r="I20" s="74">
        <v>40</v>
      </c>
      <c r="J20" s="74">
        <v>0</v>
      </c>
      <c r="K20" s="74">
        <v>7</v>
      </c>
      <c r="L20" s="74">
        <v>3</v>
      </c>
      <c r="M20" s="75">
        <v>37</v>
      </c>
    </row>
    <row r="21" spans="1:13" ht="14.3" customHeight="1" x14ac:dyDescent="0.25">
      <c r="A21" s="464" t="s">
        <v>151</v>
      </c>
      <c r="B21" s="74">
        <v>835</v>
      </c>
      <c r="C21" s="74"/>
      <c r="D21" s="74">
        <v>796</v>
      </c>
      <c r="E21" s="74">
        <v>17</v>
      </c>
      <c r="F21" s="74">
        <v>779</v>
      </c>
      <c r="G21" s="74">
        <v>0</v>
      </c>
      <c r="H21" s="74">
        <v>796</v>
      </c>
      <c r="I21" s="74">
        <v>68</v>
      </c>
      <c r="J21" s="74">
        <v>66</v>
      </c>
      <c r="K21" s="74">
        <v>63</v>
      </c>
      <c r="L21" s="74">
        <v>9</v>
      </c>
      <c r="M21" s="75">
        <v>66</v>
      </c>
    </row>
    <row r="22" spans="1:13" ht="14.3" customHeight="1" x14ac:dyDescent="0.25">
      <c r="A22" s="650" t="s">
        <v>3</v>
      </c>
      <c r="B22" s="74">
        <v>32</v>
      </c>
      <c r="C22" s="74"/>
      <c r="D22" s="74">
        <v>27</v>
      </c>
      <c r="E22" s="74">
        <v>0</v>
      </c>
      <c r="F22" s="74">
        <v>27</v>
      </c>
      <c r="G22" s="74">
        <v>0</v>
      </c>
      <c r="H22" s="74">
        <v>27</v>
      </c>
      <c r="I22" s="651"/>
      <c r="J22" s="651"/>
      <c r="K22" s="651"/>
      <c r="L22" s="651"/>
      <c r="M22" s="652"/>
    </row>
    <row r="23" spans="1:13" ht="14.3" customHeight="1" x14ac:dyDescent="0.25">
      <c r="A23" s="466" t="s">
        <v>622</v>
      </c>
      <c r="B23" s="74">
        <v>100</v>
      </c>
      <c r="C23" s="74"/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651"/>
      <c r="J23" s="651"/>
      <c r="K23" s="651"/>
      <c r="L23" s="651"/>
      <c r="M23" s="652"/>
    </row>
    <row r="24" spans="1:13" ht="14.3" customHeight="1" x14ac:dyDescent="0.25">
      <c r="A24" s="656" t="s">
        <v>782</v>
      </c>
      <c r="B24" s="74">
        <v>94</v>
      </c>
      <c r="C24" s="74"/>
      <c r="D24" s="74">
        <v>79</v>
      </c>
      <c r="E24" s="74">
        <v>32</v>
      </c>
      <c r="F24" s="74">
        <v>47</v>
      </c>
      <c r="G24" s="74">
        <v>0</v>
      </c>
      <c r="H24" s="74">
        <v>79</v>
      </c>
      <c r="I24" s="651"/>
      <c r="J24" s="651"/>
      <c r="K24" s="651"/>
      <c r="L24" s="651"/>
      <c r="M24" s="652"/>
    </row>
    <row r="25" spans="1:13" ht="14.3" customHeight="1" x14ac:dyDescent="0.25">
      <c r="A25" s="464" t="s">
        <v>74</v>
      </c>
      <c r="B25" s="74">
        <v>1086</v>
      </c>
      <c r="C25" s="74"/>
      <c r="D25" s="74">
        <v>976</v>
      </c>
      <c r="E25" s="74">
        <v>43</v>
      </c>
      <c r="F25" s="74">
        <v>933</v>
      </c>
      <c r="G25" s="74">
        <v>0</v>
      </c>
      <c r="H25" s="74">
        <v>976</v>
      </c>
      <c r="I25" s="74">
        <v>226</v>
      </c>
      <c r="J25" s="74">
        <v>25</v>
      </c>
      <c r="K25" s="74">
        <v>110</v>
      </c>
      <c r="L25" s="74">
        <v>20</v>
      </c>
      <c r="M25" s="75">
        <v>68</v>
      </c>
    </row>
    <row r="26" spans="1:13" ht="14.3" customHeight="1" x14ac:dyDescent="0.25">
      <c r="A26" s="650" t="s">
        <v>70</v>
      </c>
      <c r="B26" s="74">
        <v>74</v>
      </c>
      <c r="C26" s="74"/>
      <c r="D26" s="74">
        <v>49</v>
      </c>
      <c r="E26" s="74">
        <v>4</v>
      </c>
      <c r="F26" s="74">
        <v>45</v>
      </c>
      <c r="G26" s="74">
        <v>0</v>
      </c>
      <c r="H26" s="74">
        <v>49</v>
      </c>
      <c r="I26" s="651"/>
      <c r="J26" s="651"/>
      <c r="K26" s="651"/>
      <c r="L26" s="651"/>
      <c r="M26" s="652"/>
    </row>
    <row r="27" spans="1:13" ht="14.3" customHeight="1" x14ac:dyDescent="0.25">
      <c r="A27" s="650" t="s">
        <v>75</v>
      </c>
      <c r="B27" s="74">
        <v>161</v>
      </c>
      <c r="C27" s="74"/>
      <c r="D27" s="74">
        <v>89</v>
      </c>
      <c r="E27" s="74">
        <v>0</v>
      </c>
      <c r="F27" s="74">
        <v>89</v>
      </c>
      <c r="G27" s="74">
        <v>0</v>
      </c>
      <c r="H27" s="74">
        <v>89</v>
      </c>
      <c r="I27" s="651"/>
      <c r="J27" s="651"/>
      <c r="K27" s="651"/>
      <c r="L27" s="651"/>
      <c r="M27" s="652"/>
    </row>
    <row r="28" spans="1:13" ht="14.3" customHeight="1" x14ac:dyDescent="0.25">
      <c r="A28" s="464" t="s">
        <v>152</v>
      </c>
      <c r="B28" s="74">
        <v>836</v>
      </c>
      <c r="C28" s="74">
        <v>281</v>
      </c>
      <c r="D28" s="74">
        <v>517</v>
      </c>
      <c r="E28" s="74">
        <v>33</v>
      </c>
      <c r="F28" s="74">
        <v>484</v>
      </c>
      <c r="G28" s="74">
        <v>0</v>
      </c>
      <c r="H28" s="74">
        <v>517</v>
      </c>
      <c r="I28" s="74">
        <v>42</v>
      </c>
      <c r="J28" s="74">
        <v>42</v>
      </c>
      <c r="K28" s="74">
        <v>48</v>
      </c>
      <c r="L28" s="74">
        <v>6</v>
      </c>
      <c r="M28" s="75">
        <v>28</v>
      </c>
    </row>
    <row r="29" spans="1:13" ht="14.3" customHeight="1" x14ac:dyDescent="0.25">
      <c r="A29" s="464" t="s">
        <v>153</v>
      </c>
      <c r="B29" s="74">
        <v>1486</v>
      </c>
      <c r="C29" s="74">
        <v>224</v>
      </c>
      <c r="D29" s="74">
        <v>1214</v>
      </c>
      <c r="E29" s="74">
        <v>0</v>
      </c>
      <c r="F29" s="74">
        <v>1214</v>
      </c>
      <c r="G29" s="74">
        <v>0</v>
      </c>
      <c r="H29" s="75">
        <v>1214</v>
      </c>
      <c r="I29" s="74">
        <v>136</v>
      </c>
      <c r="J29" s="74">
        <v>69</v>
      </c>
      <c r="K29" s="74">
        <v>130</v>
      </c>
      <c r="L29" s="74">
        <v>14</v>
      </c>
      <c r="M29" s="75">
        <v>82</v>
      </c>
    </row>
    <row r="30" spans="1:13" ht="14.3" customHeight="1" x14ac:dyDescent="0.25">
      <c r="A30" s="677" t="s">
        <v>783</v>
      </c>
      <c r="B30" s="76">
        <v>202</v>
      </c>
      <c r="C30" s="76"/>
      <c r="D30" s="76">
        <v>189</v>
      </c>
      <c r="E30" s="76">
        <v>79</v>
      </c>
      <c r="F30" s="76">
        <v>110</v>
      </c>
      <c r="G30" s="76">
        <v>1</v>
      </c>
      <c r="H30" s="77">
        <v>188</v>
      </c>
      <c r="I30" s="659"/>
      <c r="J30" s="659"/>
      <c r="K30" s="659"/>
      <c r="L30" s="659"/>
      <c r="M30" s="660"/>
    </row>
    <row r="31" spans="1:13" x14ac:dyDescent="0.25">
      <c r="A31" s="446" t="s">
        <v>154</v>
      </c>
      <c r="B31" s="445">
        <f t="shared" ref="B31:D31" si="1">SUM(B32:B44)</f>
        <v>6102</v>
      </c>
      <c r="C31" s="445">
        <f t="shared" si="1"/>
        <v>546</v>
      </c>
      <c r="D31" s="445">
        <f t="shared" si="1"/>
        <v>4844</v>
      </c>
      <c r="E31" s="445">
        <f>SUM(E32:E44)</f>
        <v>430</v>
      </c>
      <c r="F31" s="445">
        <f t="shared" ref="F31:M31" si="2">SUM(F32:F44)</f>
        <v>4414</v>
      </c>
      <c r="G31" s="445">
        <f t="shared" si="2"/>
        <v>3</v>
      </c>
      <c r="H31" s="445">
        <f t="shared" si="2"/>
        <v>4841</v>
      </c>
      <c r="I31" s="445">
        <f t="shared" si="2"/>
        <v>480</v>
      </c>
      <c r="J31" s="445">
        <f t="shared" si="2"/>
        <v>403</v>
      </c>
      <c r="K31" s="445">
        <f t="shared" si="2"/>
        <v>423</v>
      </c>
      <c r="L31" s="445">
        <f t="shared" si="2"/>
        <v>36</v>
      </c>
      <c r="M31" s="445">
        <f t="shared" si="2"/>
        <v>512</v>
      </c>
    </row>
    <row r="32" spans="1:13" ht="14.3" customHeight="1" x14ac:dyDescent="0.25">
      <c r="A32" s="464" t="s">
        <v>106</v>
      </c>
      <c r="B32" s="74">
        <v>1073</v>
      </c>
      <c r="C32" s="74"/>
      <c r="D32" s="74">
        <v>1014</v>
      </c>
      <c r="E32" s="74">
        <v>127</v>
      </c>
      <c r="F32" s="74">
        <v>887</v>
      </c>
      <c r="G32" s="74">
        <v>0</v>
      </c>
      <c r="H32" s="74">
        <v>1014</v>
      </c>
      <c r="I32" s="74">
        <v>57</v>
      </c>
      <c r="J32" s="74">
        <v>153</v>
      </c>
      <c r="K32" s="74">
        <v>116</v>
      </c>
      <c r="L32" s="74">
        <v>12</v>
      </c>
      <c r="M32" s="75">
        <v>104</v>
      </c>
    </row>
    <row r="33" spans="1:13" ht="14.3" customHeight="1" x14ac:dyDescent="0.25">
      <c r="A33" s="464" t="s">
        <v>156</v>
      </c>
      <c r="B33" s="74">
        <v>562</v>
      </c>
      <c r="C33" s="74"/>
      <c r="D33" s="74">
        <v>534</v>
      </c>
      <c r="E33" s="74">
        <v>0</v>
      </c>
      <c r="F33" s="74">
        <v>534</v>
      </c>
      <c r="G33" s="74">
        <v>1</v>
      </c>
      <c r="H33" s="74">
        <v>533</v>
      </c>
      <c r="I33" s="74">
        <v>135</v>
      </c>
      <c r="J33" s="74">
        <v>0</v>
      </c>
      <c r="K33" s="74">
        <v>21</v>
      </c>
      <c r="L33" s="74">
        <v>1</v>
      </c>
      <c r="M33" s="75">
        <v>92</v>
      </c>
    </row>
    <row r="34" spans="1:13" ht="14.3" customHeight="1" x14ac:dyDescent="0.25">
      <c r="A34" s="466" t="s">
        <v>155</v>
      </c>
      <c r="B34" s="74">
        <v>205</v>
      </c>
      <c r="C34" s="74"/>
      <c r="D34" s="74">
        <v>173</v>
      </c>
      <c r="E34" s="74">
        <v>0</v>
      </c>
      <c r="F34" s="74">
        <v>173</v>
      </c>
      <c r="G34" s="74">
        <v>0</v>
      </c>
      <c r="H34" s="74">
        <v>173</v>
      </c>
      <c r="I34" s="654"/>
      <c r="J34" s="654"/>
      <c r="K34" s="654"/>
      <c r="L34" s="654"/>
      <c r="M34" s="655"/>
    </row>
    <row r="35" spans="1:13" ht="14.3" customHeight="1" x14ac:dyDescent="0.25">
      <c r="A35" s="464" t="s">
        <v>157</v>
      </c>
      <c r="B35" s="74">
        <v>222</v>
      </c>
      <c r="C35" s="74"/>
      <c r="D35" s="74">
        <v>196</v>
      </c>
      <c r="E35" s="74">
        <v>0</v>
      </c>
      <c r="F35" s="74">
        <v>196</v>
      </c>
      <c r="G35" s="74">
        <v>0</v>
      </c>
      <c r="H35" s="74">
        <v>196</v>
      </c>
      <c r="I35" s="74">
        <v>25</v>
      </c>
      <c r="J35" s="74">
        <v>0</v>
      </c>
      <c r="K35" s="74">
        <v>9</v>
      </c>
      <c r="L35" s="74">
        <v>2</v>
      </c>
      <c r="M35" s="75">
        <v>22</v>
      </c>
    </row>
    <row r="36" spans="1:13" ht="14.3" customHeight="1" x14ac:dyDescent="0.25">
      <c r="A36" s="463" t="s">
        <v>158</v>
      </c>
      <c r="B36" s="74">
        <v>287</v>
      </c>
      <c r="C36" s="74"/>
      <c r="D36" s="74">
        <v>250</v>
      </c>
      <c r="E36" s="74">
        <v>0</v>
      </c>
      <c r="F36" s="74">
        <v>250</v>
      </c>
      <c r="G36" s="74">
        <v>0</v>
      </c>
      <c r="H36" s="74">
        <v>250</v>
      </c>
      <c r="I36" s="74">
        <v>68</v>
      </c>
      <c r="J36" s="74">
        <v>0</v>
      </c>
      <c r="K36" s="74">
        <v>12</v>
      </c>
      <c r="L36" s="74">
        <v>4</v>
      </c>
      <c r="M36" s="75">
        <v>61</v>
      </c>
    </row>
    <row r="37" spans="1:13" ht="14.3" customHeight="1" x14ac:dyDescent="0.25">
      <c r="A37" s="650" t="s">
        <v>159</v>
      </c>
      <c r="B37" s="74">
        <v>317</v>
      </c>
      <c r="C37" s="74"/>
      <c r="D37" s="74">
        <v>292</v>
      </c>
      <c r="E37" s="74">
        <v>0</v>
      </c>
      <c r="F37" s="74">
        <v>292</v>
      </c>
      <c r="G37" s="74">
        <v>0</v>
      </c>
      <c r="H37" s="74">
        <v>292</v>
      </c>
      <c r="I37" s="651"/>
      <c r="J37" s="651"/>
      <c r="K37" s="651"/>
      <c r="L37" s="651"/>
      <c r="M37" s="652"/>
    </row>
    <row r="38" spans="1:13" ht="14.3" customHeight="1" x14ac:dyDescent="0.25">
      <c r="A38" s="464" t="s">
        <v>110</v>
      </c>
      <c r="B38" s="74">
        <v>754</v>
      </c>
      <c r="C38" s="70"/>
      <c r="D38" s="74">
        <v>644</v>
      </c>
      <c r="E38" s="74">
        <v>49</v>
      </c>
      <c r="F38" s="74">
        <v>595</v>
      </c>
      <c r="G38" s="74">
        <v>0</v>
      </c>
      <c r="H38" s="74">
        <v>644</v>
      </c>
      <c r="I38" s="74">
        <v>64</v>
      </c>
      <c r="J38" s="74">
        <v>50</v>
      </c>
      <c r="K38" s="74">
        <v>50</v>
      </c>
      <c r="L38" s="74">
        <v>2</v>
      </c>
      <c r="M38" s="75">
        <v>72</v>
      </c>
    </row>
    <row r="39" spans="1:13" ht="14.3" customHeight="1" x14ac:dyDescent="0.25">
      <c r="A39" s="464" t="s">
        <v>160</v>
      </c>
      <c r="B39" s="74">
        <v>231</v>
      </c>
      <c r="C39" s="74"/>
      <c r="D39" s="74">
        <v>202</v>
      </c>
      <c r="E39" s="74">
        <v>44</v>
      </c>
      <c r="F39" s="74">
        <v>158</v>
      </c>
      <c r="G39" s="74">
        <v>0</v>
      </c>
      <c r="H39" s="74">
        <v>202</v>
      </c>
      <c r="I39" s="74">
        <v>6</v>
      </c>
      <c r="J39" s="74">
        <v>59</v>
      </c>
      <c r="K39" s="74">
        <v>39</v>
      </c>
      <c r="L39" s="74">
        <v>3</v>
      </c>
      <c r="M39" s="75">
        <v>23</v>
      </c>
    </row>
    <row r="40" spans="1:13" ht="14.3" customHeight="1" x14ac:dyDescent="0.25">
      <c r="A40" s="466" t="s">
        <v>913</v>
      </c>
      <c r="B40" s="74">
        <v>245</v>
      </c>
      <c r="C40" s="74">
        <v>245</v>
      </c>
      <c r="D40" s="74">
        <v>0</v>
      </c>
      <c r="E40" s="74">
        <v>0</v>
      </c>
      <c r="F40" s="74">
        <v>0</v>
      </c>
      <c r="G40" s="74">
        <v>0</v>
      </c>
      <c r="H40" s="74">
        <v>0</v>
      </c>
      <c r="I40" s="654"/>
      <c r="J40" s="654"/>
      <c r="K40" s="654"/>
      <c r="L40" s="654"/>
      <c r="M40" s="655"/>
    </row>
    <row r="41" spans="1:13" ht="14.3" customHeight="1" x14ac:dyDescent="0.25">
      <c r="A41" s="463" t="s">
        <v>161</v>
      </c>
      <c r="B41" s="74">
        <v>1535</v>
      </c>
      <c r="C41" s="74">
        <v>27</v>
      </c>
      <c r="D41" s="74">
        <v>1182</v>
      </c>
      <c r="E41" s="74">
        <v>210</v>
      </c>
      <c r="F41" s="74">
        <v>972</v>
      </c>
      <c r="G41" s="74">
        <v>2</v>
      </c>
      <c r="H41" s="74">
        <v>1180</v>
      </c>
      <c r="I41" s="74">
        <v>105</v>
      </c>
      <c r="J41" s="74">
        <v>141</v>
      </c>
      <c r="K41" s="74">
        <v>172</v>
      </c>
      <c r="L41" s="74">
        <v>12</v>
      </c>
      <c r="M41" s="75">
        <v>102</v>
      </c>
    </row>
    <row r="42" spans="1:13" ht="14.3" customHeight="1" x14ac:dyDescent="0.25">
      <c r="A42" s="464" t="s">
        <v>437</v>
      </c>
      <c r="B42" s="74">
        <v>489</v>
      </c>
      <c r="C42" s="74">
        <v>178</v>
      </c>
      <c r="D42" s="74">
        <v>289</v>
      </c>
      <c r="E42" s="74">
        <v>0</v>
      </c>
      <c r="F42" s="74">
        <v>289</v>
      </c>
      <c r="G42" s="74">
        <v>0</v>
      </c>
      <c r="H42" s="74">
        <v>289</v>
      </c>
      <c r="I42" s="74">
        <v>20</v>
      </c>
      <c r="J42" s="74">
        <v>0</v>
      </c>
      <c r="K42" s="74">
        <v>4</v>
      </c>
      <c r="L42" s="74">
        <v>0</v>
      </c>
      <c r="M42" s="75">
        <v>36</v>
      </c>
    </row>
    <row r="43" spans="1:13" ht="14.3" customHeight="1" x14ac:dyDescent="0.25">
      <c r="A43" s="650" t="s">
        <v>162</v>
      </c>
      <c r="B43" s="74">
        <v>86</v>
      </c>
      <c r="C43" s="74"/>
      <c r="D43" s="74">
        <v>0</v>
      </c>
      <c r="E43" s="74">
        <v>0</v>
      </c>
      <c r="F43" s="74">
        <v>0</v>
      </c>
      <c r="G43" s="74">
        <v>0</v>
      </c>
      <c r="H43" s="74">
        <v>0</v>
      </c>
      <c r="I43" s="651"/>
      <c r="J43" s="651"/>
      <c r="K43" s="651"/>
      <c r="L43" s="651"/>
      <c r="M43" s="652"/>
    </row>
    <row r="44" spans="1:13" ht="14.3" customHeight="1" x14ac:dyDescent="0.25">
      <c r="A44" s="667" t="s">
        <v>163</v>
      </c>
      <c r="B44" s="76">
        <v>96</v>
      </c>
      <c r="C44" s="76">
        <v>96</v>
      </c>
      <c r="D44" s="76">
        <v>68</v>
      </c>
      <c r="E44" s="76">
        <v>0</v>
      </c>
      <c r="F44" s="76">
        <v>68</v>
      </c>
      <c r="G44" s="76">
        <v>0</v>
      </c>
      <c r="H44" s="77">
        <v>68</v>
      </c>
      <c r="I44" s="668"/>
      <c r="J44" s="668"/>
      <c r="K44" s="668"/>
      <c r="L44" s="668"/>
      <c r="M44" s="669"/>
    </row>
    <row r="45" spans="1:13" x14ac:dyDescent="0.25">
      <c r="A45" s="662" t="s">
        <v>170</v>
      </c>
      <c r="B45" s="649">
        <f t="shared" ref="B45:M45" si="3">SUM(B46:B58)</f>
        <v>7150</v>
      </c>
      <c r="C45" s="649">
        <f t="shared" si="3"/>
        <v>397</v>
      </c>
      <c r="D45" s="649">
        <f t="shared" si="3"/>
        <v>5369</v>
      </c>
      <c r="E45" s="649">
        <f t="shared" si="3"/>
        <v>1141</v>
      </c>
      <c r="F45" s="649">
        <f t="shared" si="3"/>
        <v>4228</v>
      </c>
      <c r="G45" s="649">
        <f t="shared" si="3"/>
        <v>10</v>
      </c>
      <c r="H45" s="662">
        <f t="shared" si="3"/>
        <v>5359</v>
      </c>
      <c r="I45" s="649">
        <f t="shared" si="3"/>
        <v>634</v>
      </c>
      <c r="J45" s="649">
        <f t="shared" si="3"/>
        <v>844</v>
      </c>
      <c r="K45" s="649">
        <f t="shared" si="3"/>
        <v>930</v>
      </c>
      <c r="L45" s="649">
        <f t="shared" si="3"/>
        <v>111</v>
      </c>
      <c r="M45" s="662">
        <f t="shared" si="3"/>
        <v>532</v>
      </c>
    </row>
    <row r="46" spans="1:13" ht="14.3" customHeight="1" x14ac:dyDescent="0.25">
      <c r="A46" s="464" t="s">
        <v>171</v>
      </c>
      <c r="B46" s="74">
        <v>216</v>
      </c>
      <c r="C46" s="74"/>
      <c r="D46" s="74">
        <v>177</v>
      </c>
      <c r="E46" s="74">
        <v>44</v>
      </c>
      <c r="F46" s="74">
        <v>133</v>
      </c>
      <c r="G46" s="74">
        <v>1</v>
      </c>
      <c r="H46" s="74">
        <v>176</v>
      </c>
      <c r="I46" s="74">
        <v>34</v>
      </c>
      <c r="J46" s="74">
        <v>37</v>
      </c>
      <c r="K46" s="74">
        <v>49</v>
      </c>
      <c r="L46" s="74">
        <v>9</v>
      </c>
      <c r="M46" s="75">
        <v>24</v>
      </c>
    </row>
    <row r="47" spans="1:13" ht="14.3" customHeight="1" x14ac:dyDescent="0.25">
      <c r="A47" s="466" t="s">
        <v>666</v>
      </c>
      <c r="B47" s="74">
        <v>181</v>
      </c>
      <c r="C47" s="74"/>
      <c r="D47" s="74">
        <v>93</v>
      </c>
      <c r="E47" s="74">
        <v>0</v>
      </c>
      <c r="F47" s="74">
        <v>93</v>
      </c>
      <c r="G47" s="74">
        <v>0</v>
      </c>
      <c r="H47" s="74">
        <v>93</v>
      </c>
      <c r="I47" s="651"/>
      <c r="J47" s="651"/>
      <c r="K47" s="651"/>
      <c r="L47" s="651"/>
      <c r="M47" s="652"/>
    </row>
    <row r="48" spans="1:13" ht="14.3" customHeight="1" x14ac:dyDescent="0.25">
      <c r="A48" s="464" t="s">
        <v>360</v>
      </c>
      <c r="B48" s="74">
        <v>1761</v>
      </c>
      <c r="C48" s="74">
        <v>249</v>
      </c>
      <c r="D48" s="74">
        <v>1428</v>
      </c>
      <c r="E48" s="74">
        <v>489</v>
      </c>
      <c r="F48" s="74">
        <v>939</v>
      </c>
      <c r="G48" s="74">
        <v>0</v>
      </c>
      <c r="H48" s="74">
        <v>1428</v>
      </c>
      <c r="I48" s="74">
        <v>227</v>
      </c>
      <c r="J48" s="74">
        <v>217</v>
      </c>
      <c r="K48" s="74">
        <v>303</v>
      </c>
      <c r="L48" s="74">
        <v>29</v>
      </c>
      <c r="M48" s="75">
        <v>140</v>
      </c>
    </row>
    <row r="49" spans="1:13" ht="14.3" customHeight="1" x14ac:dyDescent="0.25">
      <c r="A49" s="464" t="s">
        <v>174</v>
      </c>
      <c r="B49" s="74">
        <v>632</v>
      </c>
      <c r="C49" s="74"/>
      <c r="D49" s="74">
        <v>565</v>
      </c>
      <c r="E49" s="74">
        <v>76</v>
      </c>
      <c r="F49" s="74">
        <v>489</v>
      </c>
      <c r="G49" s="74">
        <v>6</v>
      </c>
      <c r="H49" s="74">
        <v>559</v>
      </c>
      <c r="I49" s="74">
        <v>42</v>
      </c>
      <c r="J49" s="74">
        <v>150</v>
      </c>
      <c r="K49" s="74">
        <v>116</v>
      </c>
      <c r="L49" s="74">
        <v>16</v>
      </c>
      <c r="M49" s="75">
        <v>88</v>
      </c>
    </row>
    <row r="50" spans="1:13" ht="14.3" customHeight="1" x14ac:dyDescent="0.25">
      <c r="A50" s="466" t="s">
        <v>784</v>
      </c>
      <c r="B50" s="74">
        <v>139</v>
      </c>
      <c r="C50" s="74"/>
      <c r="D50" s="74">
        <v>115</v>
      </c>
      <c r="E50" s="74">
        <v>0</v>
      </c>
      <c r="F50" s="74">
        <v>115</v>
      </c>
      <c r="G50" s="74">
        <v>0</v>
      </c>
      <c r="H50" s="74">
        <v>115</v>
      </c>
      <c r="I50" s="654"/>
      <c r="J50" s="654"/>
      <c r="K50" s="654"/>
      <c r="L50" s="654"/>
      <c r="M50" s="655"/>
    </row>
    <row r="51" spans="1:13" ht="14.3" customHeight="1" x14ac:dyDescent="0.25">
      <c r="A51" s="463" t="s">
        <v>175</v>
      </c>
      <c r="B51" s="74">
        <v>1080</v>
      </c>
      <c r="C51" s="74">
        <v>52</v>
      </c>
      <c r="D51" s="74">
        <v>890</v>
      </c>
      <c r="E51" s="74">
        <v>270</v>
      </c>
      <c r="F51" s="74">
        <v>620</v>
      </c>
      <c r="G51" s="74">
        <v>2</v>
      </c>
      <c r="H51" s="74">
        <v>888</v>
      </c>
      <c r="I51" s="74">
        <v>130</v>
      </c>
      <c r="J51" s="74">
        <v>236</v>
      </c>
      <c r="K51" s="74">
        <v>278</v>
      </c>
      <c r="L51" s="74">
        <v>31</v>
      </c>
      <c r="M51" s="75">
        <v>106</v>
      </c>
    </row>
    <row r="52" spans="1:13" ht="14.3" customHeight="1" x14ac:dyDescent="0.25">
      <c r="A52" s="650" t="s">
        <v>414</v>
      </c>
      <c r="B52" s="74">
        <v>235</v>
      </c>
      <c r="C52" s="74">
        <v>96</v>
      </c>
      <c r="D52" s="74">
        <v>85</v>
      </c>
      <c r="E52" s="74">
        <v>0</v>
      </c>
      <c r="F52" s="74">
        <v>85</v>
      </c>
      <c r="G52" s="74">
        <v>0</v>
      </c>
      <c r="H52" s="74">
        <v>85</v>
      </c>
      <c r="I52" s="651"/>
      <c r="J52" s="651"/>
      <c r="K52" s="651"/>
      <c r="L52" s="651"/>
      <c r="M52" s="652"/>
    </row>
    <row r="53" spans="1:13" ht="14.3" customHeight="1" x14ac:dyDescent="0.25">
      <c r="A53" s="464" t="s">
        <v>129</v>
      </c>
      <c r="B53" s="74">
        <v>621</v>
      </c>
      <c r="C53" s="74"/>
      <c r="D53" s="74">
        <v>570</v>
      </c>
      <c r="E53" s="74">
        <v>106</v>
      </c>
      <c r="F53" s="74">
        <v>464</v>
      </c>
      <c r="G53" s="74">
        <v>1</v>
      </c>
      <c r="H53" s="74">
        <v>569</v>
      </c>
      <c r="I53" s="74">
        <v>56</v>
      </c>
      <c r="J53" s="74">
        <v>70</v>
      </c>
      <c r="K53" s="74">
        <v>77</v>
      </c>
      <c r="L53" s="74">
        <v>10</v>
      </c>
      <c r="M53" s="75">
        <v>53</v>
      </c>
    </row>
    <row r="54" spans="1:13" ht="14.3" customHeight="1" x14ac:dyDescent="0.25">
      <c r="A54" s="466" t="s">
        <v>769</v>
      </c>
      <c r="B54" s="74">
        <v>158</v>
      </c>
      <c r="C54" s="74"/>
      <c r="D54" s="74">
        <v>126</v>
      </c>
      <c r="E54" s="74">
        <v>0</v>
      </c>
      <c r="F54" s="74">
        <v>126</v>
      </c>
      <c r="G54" s="74">
        <v>0</v>
      </c>
      <c r="H54" s="74">
        <v>126</v>
      </c>
      <c r="I54" s="654"/>
      <c r="J54" s="654"/>
      <c r="K54" s="654"/>
      <c r="L54" s="654"/>
      <c r="M54" s="655"/>
    </row>
    <row r="55" spans="1:13" ht="14.3" customHeight="1" x14ac:dyDescent="0.25">
      <c r="A55" s="464" t="s">
        <v>668</v>
      </c>
      <c r="B55" s="664">
        <v>1265</v>
      </c>
      <c r="C55" s="75"/>
      <c r="D55" s="74">
        <v>585</v>
      </c>
      <c r="E55" s="74">
        <v>57</v>
      </c>
      <c r="F55" s="74">
        <v>528</v>
      </c>
      <c r="G55" s="74">
        <v>0</v>
      </c>
      <c r="H55" s="74">
        <v>585</v>
      </c>
      <c r="I55" s="74">
        <v>79</v>
      </c>
      <c r="J55" s="74">
        <v>41</v>
      </c>
      <c r="K55" s="74">
        <v>24</v>
      </c>
      <c r="L55" s="74">
        <v>4</v>
      </c>
      <c r="M55" s="75">
        <v>66</v>
      </c>
    </row>
    <row r="56" spans="1:13" ht="14.3" customHeight="1" x14ac:dyDescent="0.25">
      <c r="A56" s="467" t="s">
        <v>176</v>
      </c>
      <c r="B56" s="76">
        <v>862</v>
      </c>
      <c r="C56" s="77"/>
      <c r="D56" s="76">
        <v>735</v>
      </c>
      <c r="E56" s="76">
        <v>99</v>
      </c>
      <c r="F56" s="76">
        <v>636</v>
      </c>
      <c r="G56" s="76">
        <v>0</v>
      </c>
      <c r="H56" s="76">
        <v>735</v>
      </c>
      <c r="I56" s="76">
        <v>66</v>
      </c>
      <c r="J56" s="76">
        <v>93</v>
      </c>
      <c r="K56" s="76">
        <v>83</v>
      </c>
      <c r="L56" s="76">
        <v>12</v>
      </c>
      <c r="M56" s="77">
        <v>55</v>
      </c>
    </row>
    <row r="57" spans="1:13" x14ac:dyDescent="0.25">
      <c r="A57" s="8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</row>
    <row r="58" spans="1:13" x14ac:dyDescent="0.25">
      <c r="A58" s="56" t="s">
        <v>362</v>
      </c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  <c r="B62" s="81"/>
    </row>
    <row r="63" spans="1:13" x14ac:dyDescent="0.25">
      <c r="A63" s="82"/>
      <c r="B63" s="81"/>
    </row>
    <row r="64" spans="1:13" x14ac:dyDescent="0.25">
      <c r="A64" s="82"/>
      <c r="B64" s="81"/>
    </row>
    <row r="65" spans="1:2" x14ac:dyDescent="0.25">
      <c r="A65" s="82"/>
      <c r="B65" s="81"/>
    </row>
    <row r="66" spans="1:2" x14ac:dyDescent="0.25">
      <c r="A66" s="82"/>
      <c r="B66" s="81"/>
    </row>
  </sheetData>
  <mergeCells count="3">
    <mergeCell ref="G4:G7"/>
    <mergeCell ref="E4:F4"/>
    <mergeCell ref="K5:L5"/>
  </mergeCells>
  <printOptions horizontalCentered="1"/>
  <pageMargins left="0.51181102362204722" right="0.55118110236220474" top="0.74803149606299213" bottom="0.74803149606299213" header="0.31496062992125984" footer="0.31496062992125984"/>
  <pageSetup paperSize="9" scale="61" orientation="portrait" r:id="rId1"/>
  <headerFooter>
    <oddHeader>&amp;C&amp;11 6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3"/>
  <sheetViews>
    <sheetView zoomScale="90" zoomScaleNormal="90" workbookViewId="0">
      <selection activeCell="M65" sqref="M65"/>
    </sheetView>
  </sheetViews>
  <sheetFormatPr defaultColWidth="9.125" defaultRowHeight="13.6" x14ac:dyDescent="0.25"/>
  <cols>
    <col min="1" max="1" width="4.25" style="56" customWidth="1"/>
    <col min="2" max="2" width="9.125" style="56"/>
    <col min="3" max="3" width="8.25" style="56" customWidth="1"/>
    <col min="4" max="4" width="23.375" style="56" customWidth="1"/>
    <col min="5" max="5" width="11.75" style="56" customWidth="1"/>
    <col min="6" max="6" width="11.25" style="56" customWidth="1"/>
    <col min="7" max="7" width="12.75" style="56" customWidth="1"/>
    <col min="8" max="8" width="12.375" style="56" customWidth="1"/>
    <col min="9" max="9" width="13" style="56" customWidth="1"/>
    <col min="10" max="10" width="11.125" style="56" customWidth="1"/>
    <col min="11" max="16384" width="9.125" style="56"/>
  </cols>
  <sheetData>
    <row r="1" spans="1:10" ht="18" customHeight="1" x14ac:dyDescent="0.25">
      <c r="A1" s="93" t="s">
        <v>526</v>
      </c>
      <c r="B1" s="94"/>
    </row>
    <row r="2" spans="1:10" ht="15.8" customHeight="1" x14ac:dyDescent="0.25"/>
    <row r="3" spans="1:10" ht="20.05" customHeight="1" x14ac:dyDescent="0.25">
      <c r="A3" s="891" t="s">
        <v>527</v>
      </c>
      <c r="B3" s="893" t="s">
        <v>20</v>
      </c>
      <c r="C3" s="894"/>
      <c r="D3" s="895"/>
      <c r="E3" s="885" t="s">
        <v>528</v>
      </c>
      <c r="F3" s="885"/>
      <c r="G3" s="885" t="s">
        <v>529</v>
      </c>
      <c r="H3" s="885"/>
      <c r="I3" s="885" t="s">
        <v>530</v>
      </c>
      <c r="J3" s="885"/>
    </row>
    <row r="4" spans="1:10" ht="20.05" customHeight="1" x14ac:dyDescent="0.25">
      <c r="A4" s="892"/>
      <c r="B4" s="896"/>
      <c r="C4" s="897"/>
      <c r="D4" s="898"/>
      <c r="E4" s="644">
        <v>44742</v>
      </c>
      <c r="F4" s="644">
        <v>44773</v>
      </c>
      <c r="G4" s="644">
        <v>44742</v>
      </c>
      <c r="H4" s="644">
        <v>44773</v>
      </c>
      <c r="I4" s="644">
        <v>44742</v>
      </c>
      <c r="J4" s="644">
        <v>44773</v>
      </c>
    </row>
    <row r="5" spans="1:10" ht="20.05" customHeight="1" x14ac:dyDescent="0.25">
      <c r="A5" s="854">
        <v>1</v>
      </c>
      <c r="B5" s="890" t="s">
        <v>531</v>
      </c>
      <c r="C5" s="890"/>
      <c r="D5" s="890"/>
      <c r="E5" s="95">
        <v>85700</v>
      </c>
      <c r="F5" s="95">
        <v>85674</v>
      </c>
      <c r="G5" s="95">
        <v>72892</v>
      </c>
      <c r="H5" s="95">
        <v>72542</v>
      </c>
      <c r="I5" s="678"/>
      <c r="J5" s="678"/>
    </row>
    <row r="6" spans="1:10" ht="20.05" customHeight="1" x14ac:dyDescent="0.25">
      <c r="A6" s="854">
        <v>2</v>
      </c>
      <c r="B6" s="886" t="s">
        <v>470</v>
      </c>
      <c r="C6" s="887" t="s">
        <v>943</v>
      </c>
      <c r="D6" s="888"/>
      <c r="E6" s="84">
        <v>2442</v>
      </c>
      <c r="F6" s="84">
        <v>2665</v>
      </c>
      <c r="G6" s="678"/>
      <c r="H6" s="678"/>
      <c r="I6" s="678"/>
      <c r="J6" s="678"/>
    </row>
    <row r="7" spans="1:10" ht="18.7" customHeight="1" x14ac:dyDescent="0.25">
      <c r="A7" s="854">
        <v>3</v>
      </c>
      <c r="B7" s="886"/>
      <c r="C7" s="887" t="s">
        <v>944</v>
      </c>
      <c r="D7" s="888"/>
      <c r="E7" s="678"/>
      <c r="F7" s="678"/>
      <c r="G7" s="95">
        <v>73</v>
      </c>
      <c r="H7" s="679">
        <v>77</v>
      </c>
      <c r="I7" s="678"/>
      <c r="J7" s="678"/>
    </row>
    <row r="8" spans="1:10" ht="20.05" customHeight="1" x14ac:dyDescent="0.25">
      <c r="A8" s="854">
        <v>4</v>
      </c>
      <c r="B8" s="889" t="s">
        <v>945</v>
      </c>
      <c r="C8" s="890"/>
      <c r="D8" s="890"/>
      <c r="E8" s="95">
        <v>83258</v>
      </c>
      <c r="F8" s="95">
        <v>83009</v>
      </c>
      <c r="G8" s="95">
        <v>72819</v>
      </c>
      <c r="H8" s="679">
        <v>72465</v>
      </c>
      <c r="I8" s="678"/>
      <c r="J8" s="678"/>
    </row>
    <row r="9" spans="1:10" ht="20.05" customHeight="1" x14ac:dyDescent="0.25">
      <c r="A9" s="854">
        <v>5</v>
      </c>
      <c r="B9" s="886" t="s">
        <v>295</v>
      </c>
      <c r="C9" s="888" t="s">
        <v>532</v>
      </c>
      <c r="D9" s="888"/>
      <c r="E9" s="95">
        <v>80607</v>
      </c>
      <c r="F9" s="95">
        <v>80361</v>
      </c>
      <c r="G9" s="679">
        <v>71143</v>
      </c>
      <c r="H9" s="679">
        <v>70754</v>
      </c>
      <c r="I9" s="680">
        <v>88.259084198642796</v>
      </c>
      <c r="J9" s="680">
        <v>88.04519605281169</v>
      </c>
    </row>
    <row r="10" spans="1:10" ht="20.05" customHeight="1" x14ac:dyDescent="0.25">
      <c r="A10" s="854">
        <v>6</v>
      </c>
      <c r="B10" s="886"/>
      <c r="C10" s="888" t="s">
        <v>946</v>
      </c>
      <c r="D10" s="888"/>
      <c r="E10" s="95">
        <v>2651</v>
      </c>
      <c r="F10" s="95">
        <v>2648</v>
      </c>
      <c r="G10" s="679">
        <v>1676</v>
      </c>
      <c r="H10" s="679">
        <v>1711</v>
      </c>
      <c r="I10" s="681">
        <v>63.221425877027535</v>
      </c>
      <c r="J10" s="680">
        <v>64.614803625377647</v>
      </c>
    </row>
    <row r="11" spans="1:10" ht="9" customHeight="1" x14ac:dyDescent="0.25"/>
    <row r="12" spans="1:10" ht="12.9" customHeight="1" x14ac:dyDescent="0.25">
      <c r="A12" s="92" t="s">
        <v>533</v>
      </c>
      <c r="B12" s="92" t="s">
        <v>534</v>
      </c>
    </row>
    <row r="13" spans="1:10" ht="12.9" customHeight="1" x14ac:dyDescent="0.25">
      <c r="A13" s="92" t="s">
        <v>535</v>
      </c>
      <c r="B13" s="92" t="s">
        <v>536</v>
      </c>
    </row>
    <row r="14" spans="1:10" ht="12.9" customHeight="1" x14ac:dyDescent="0.25">
      <c r="A14" s="92"/>
      <c r="B14" s="92" t="s">
        <v>537</v>
      </c>
    </row>
    <row r="15" spans="1:10" ht="12.9" customHeight="1" x14ac:dyDescent="0.25">
      <c r="A15" s="92" t="s">
        <v>538</v>
      </c>
      <c r="B15" s="92" t="s">
        <v>551</v>
      </c>
    </row>
    <row r="16" spans="1:10" ht="12.9" customHeight="1" x14ac:dyDescent="0.25">
      <c r="A16" s="92" t="s">
        <v>539</v>
      </c>
      <c r="B16" s="92" t="s">
        <v>540</v>
      </c>
    </row>
    <row r="17" spans="1:10" ht="14.95" customHeight="1" x14ac:dyDescent="0.25"/>
    <row r="18" spans="1:10" ht="18" customHeight="1" x14ac:dyDescent="0.25">
      <c r="A18" s="96" t="s">
        <v>439</v>
      </c>
      <c r="B18" s="97" t="s">
        <v>541</v>
      </c>
      <c r="J18" s="69"/>
    </row>
    <row r="19" spans="1:10" ht="18" customHeight="1" x14ac:dyDescent="0.25">
      <c r="A19" s="98"/>
      <c r="B19" s="97" t="s">
        <v>728</v>
      </c>
      <c r="J19" s="99">
        <v>25</v>
      </c>
    </row>
    <row r="20" spans="1:10" ht="18" customHeight="1" x14ac:dyDescent="0.25">
      <c r="A20" s="96" t="s">
        <v>439</v>
      </c>
      <c r="B20" s="100" t="s">
        <v>623</v>
      </c>
      <c r="J20" s="101">
        <v>0.88</v>
      </c>
    </row>
    <row r="21" spans="1:10" ht="18" customHeight="1" x14ac:dyDescent="0.25">
      <c r="A21" s="96" t="s">
        <v>439</v>
      </c>
      <c r="B21" s="100" t="s">
        <v>678</v>
      </c>
      <c r="J21" s="102">
        <v>0</v>
      </c>
    </row>
    <row r="22" spans="1:10" ht="14.3" customHeight="1" x14ac:dyDescent="0.25">
      <c r="A22" s="94"/>
      <c r="B22" s="100"/>
    </row>
    <row r="23" spans="1:10" ht="14.3" customHeight="1" x14ac:dyDescent="0.25">
      <c r="A23" s="94"/>
      <c r="B23" s="100"/>
    </row>
    <row r="24" spans="1:10" ht="20.05" customHeight="1" x14ac:dyDescent="0.25">
      <c r="A24" s="103"/>
      <c r="B24" s="104" t="s">
        <v>988</v>
      </c>
      <c r="C24" s="103"/>
      <c r="D24" s="103"/>
      <c r="E24" s="103"/>
      <c r="F24" s="103"/>
      <c r="G24" s="103"/>
      <c r="H24" s="103"/>
      <c r="I24" s="103"/>
    </row>
    <row r="25" spans="1:10" ht="20.05" customHeight="1" x14ac:dyDescent="0.25">
      <c r="A25" s="103"/>
      <c r="B25" s="103"/>
      <c r="C25" s="103"/>
      <c r="D25" s="103"/>
      <c r="E25" s="103"/>
      <c r="F25" s="103"/>
      <c r="G25" s="103"/>
      <c r="H25" s="103"/>
      <c r="I25" s="103"/>
    </row>
    <row r="26" spans="1:10" ht="14.95" customHeight="1" x14ac:dyDescent="0.25"/>
    <row r="27" spans="1:10" ht="20.05" customHeight="1" x14ac:dyDescent="0.25"/>
    <row r="28" spans="1:10" ht="14.95" customHeight="1" x14ac:dyDescent="0.25"/>
    <row r="29" spans="1:10" ht="19.55" customHeight="1" x14ac:dyDescent="0.25"/>
    <row r="30" spans="1:10" ht="14.95" customHeight="1" x14ac:dyDescent="0.25"/>
    <row r="31" spans="1:10" ht="18" customHeight="1" x14ac:dyDescent="0.25"/>
    <row r="32" spans="1:10" ht="14.95" customHeight="1" x14ac:dyDescent="0.25"/>
    <row r="33" ht="14.95" customHeight="1" x14ac:dyDescent="0.25"/>
  </sheetData>
  <mergeCells count="13">
    <mergeCell ref="A3:A4"/>
    <mergeCell ref="B3:D4"/>
    <mergeCell ref="E3:F3"/>
    <mergeCell ref="G3:H3"/>
    <mergeCell ref="B9:B10"/>
    <mergeCell ref="C9:D9"/>
    <mergeCell ref="C10:D10"/>
    <mergeCell ref="I3:J3"/>
    <mergeCell ref="B6:B7"/>
    <mergeCell ref="C6:D6"/>
    <mergeCell ref="C7:D7"/>
    <mergeCell ref="B8:D8"/>
    <mergeCell ref="B5:D5"/>
  </mergeCells>
  <printOptions horizontalCentered="1"/>
  <pageMargins left="0.27559055118110237" right="0.23622047244094491" top="0.51181102362204722" bottom="0.27559055118110237" header="0.23622047244094491" footer="0.19685039370078741"/>
  <pageSetup paperSize="9" scale="78" orientation="portrait" r:id="rId1"/>
  <headerFooter>
    <oddHeader>&amp;C7</oddHeader>
  </headerFooter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36</vt:i4>
      </vt:variant>
      <vt:variant>
        <vt:lpstr>Nazwane zakresy</vt:lpstr>
      </vt:variant>
      <vt:variant>
        <vt:i4>3</vt:i4>
      </vt:variant>
    </vt:vector>
  </HeadingPairs>
  <TitlesOfParts>
    <vt:vector size="39" baseType="lpstr">
      <vt:lpstr>tytuł</vt:lpstr>
      <vt:lpstr>spis treści</vt:lpstr>
      <vt:lpstr>strona1</vt:lpstr>
      <vt:lpstr>strona2</vt:lpstr>
      <vt:lpstr>strona3</vt:lpstr>
      <vt:lpstr>Arkusz4</vt:lpstr>
      <vt:lpstr>Arkusz5</vt:lpstr>
      <vt:lpstr>Arkusz6</vt:lpstr>
      <vt:lpstr>strona7</vt:lpstr>
      <vt:lpstr>strona8</vt:lpstr>
      <vt:lpstr>Arkusz9</vt:lpstr>
      <vt:lpstr>Arkusz10</vt:lpstr>
      <vt:lpstr>Arkusz11</vt:lpstr>
      <vt:lpstr>strona11</vt:lpstr>
      <vt:lpstr>Arkusz12</vt:lpstr>
      <vt:lpstr>strona13</vt:lpstr>
      <vt:lpstr>strona14</vt:lpstr>
      <vt:lpstr>strona 15</vt:lpstr>
      <vt:lpstr>strona 16</vt:lpstr>
      <vt:lpstr>strona 17</vt:lpstr>
      <vt:lpstr>Arkusz18</vt:lpstr>
      <vt:lpstr>Arkusz19</vt:lpstr>
      <vt:lpstr>strona20</vt:lpstr>
      <vt:lpstr>strona21</vt:lpstr>
      <vt:lpstr>strona22</vt:lpstr>
      <vt:lpstr>Arkusz23</vt:lpstr>
      <vt:lpstr>strona24</vt:lpstr>
      <vt:lpstr>strona25</vt:lpstr>
      <vt:lpstr>strona26</vt:lpstr>
      <vt:lpstr>strona27</vt:lpstr>
      <vt:lpstr>strona28</vt:lpstr>
      <vt:lpstr>strona 29</vt:lpstr>
      <vt:lpstr>strona 30</vt:lpstr>
      <vt:lpstr>strona 31</vt:lpstr>
      <vt:lpstr>strona 33</vt:lpstr>
      <vt:lpstr>strona 34</vt:lpstr>
      <vt:lpstr>'spis treści'!Print_Area</vt:lpstr>
      <vt:lpstr>strona3!Print_Titles</vt:lpstr>
      <vt:lpstr>strona8!Print_Titles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Z Z K</dc:creator>
  <cp:lastModifiedBy>Maja Milewska</cp:lastModifiedBy>
  <cp:lastPrinted>2022-08-17T12:54:05Z</cp:lastPrinted>
  <dcterms:created xsi:type="dcterms:W3CDTF">2009-10-09T14:00:07Z</dcterms:created>
  <dcterms:modified xsi:type="dcterms:W3CDTF">2022-08-17T13:04:00Z</dcterms:modified>
</cp:coreProperties>
</file>