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a3bbce1469ff1c/Bootcamp/excel-challenge/"/>
    </mc:Choice>
  </mc:AlternateContent>
  <xr:revisionPtr revIDLastSave="283" documentId="11_989E3A0A3E8CA54282BABEA3E2C09D2E15D6CC1A" xr6:coauthVersionLast="46" xr6:coauthVersionMax="46" xr10:uidLastSave="{ED1CA964-2E08-416F-998C-F55B85AD4235}"/>
  <bookViews>
    <workbookView minimized="1" xWindow="30480" yWindow="0" windowWidth="27120" windowHeight="23550" firstSheet="1" activeTab="5" xr2:uid="{00000000-000D-0000-FFFF-FFFF00000000}"/>
  </bookViews>
  <sheets>
    <sheet name="Category Pivot" sheetId="3" r:id="rId1"/>
    <sheet name="Sub Category Pivot" sheetId="4" r:id="rId2"/>
    <sheet name="Time Pivot" sheetId="5" r:id="rId3"/>
    <sheet name="Data" sheetId="1" r:id="rId4"/>
    <sheet name="Bonus" sheetId="6" r:id="rId5"/>
    <sheet name="Bonus Statistical Analysis" sheetId="7" r:id="rId6"/>
  </sheets>
  <definedNames>
    <definedName name="_xlnm._FilterDatabase" localSheetId="3" hidden="1">Data!$A$1:$T$4115</definedName>
  </definedNames>
  <calcPr calcId="191029"/>
  <pivotCaches>
    <pivotCache cacheId="8" r:id="rId7"/>
    <pivotCache cacheId="1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" i="7" l="1"/>
  <c r="K7" i="7"/>
  <c r="K6" i="7"/>
  <c r="K5" i="7"/>
  <c r="J8" i="7"/>
  <c r="J7" i="7"/>
  <c r="J6" i="7"/>
  <c r="J5" i="7"/>
  <c r="K4" i="7"/>
  <c r="J4" i="7"/>
  <c r="K3" i="7"/>
  <c r="J3" i="7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D13" i="6"/>
  <c r="D12" i="6"/>
  <c r="D11" i="6"/>
  <c r="D10" i="6"/>
  <c r="D9" i="6"/>
  <c r="D8" i="6"/>
  <c r="D7" i="6"/>
  <c r="D6" i="6"/>
  <c r="D5" i="6"/>
  <c r="D4" i="6"/>
  <c r="D3" i="6"/>
  <c r="D2" i="6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S2543" i="1"/>
  <c r="Q2834" i="1"/>
  <c r="Q175" i="1"/>
  <c r="Q2610" i="1"/>
  <c r="Q3644" i="1"/>
  <c r="Q1720" i="1"/>
  <c r="Q2456" i="1"/>
  <c r="Q2568" i="1"/>
  <c r="Q1619" i="1"/>
  <c r="Q176" i="1"/>
  <c r="Q1379" i="1"/>
  <c r="Q1888" i="1"/>
  <c r="Q3463" i="1"/>
  <c r="Q1620" i="1"/>
  <c r="Q2238" i="1"/>
  <c r="Q931" i="1"/>
  <c r="Q2861" i="1"/>
  <c r="Q740" i="1"/>
  <c r="Q3464" i="1"/>
  <c r="Q437" i="1"/>
  <c r="Q932" i="1"/>
  <c r="Q3157" i="1"/>
  <c r="Q134" i="1"/>
  <c r="Q933" i="1"/>
  <c r="Q3547" i="1"/>
  <c r="Q310" i="1"/>
  <c r="Q712" i="1"/>
  <c r="Q3176" i="1"/>
  <c r="Q2862" i="1"/>
  <c r="Q1380" i="1"/>
  <c r="Q1721" i="1"/>
  <c r="Q10" i="1"/>
  <c r="Q3459" i="1"/>
  <c r="Q2189" i="1"/>
  <c r="Q1340" i="1"/>
  <c r="Q463" i="1"/>
  <c r="Q2239" i="1"/>
  <c r="Q3294" i="1"/>
  <c r="Q1184" i="1"/>
  <c r="Q3325" i="1"/>
  <c r="Q934" i="1"/>
  <c r="Q935" i="1"/>
  <c r="Q2952" i="1"/>
  <c r="Q2611" i="1"/>
  <c r="Q936" i="1"/>
  <c r="Q1889" i="1"/>
  <c r="Q2541" i="1"/>
  <c r="Q1890" i="1"/>
  <c r="Q937" i="1"/>
  <c r="Q2863" i="1"/>
  <c r="Q311" i="1"/>
  <c r="Q2843" i="1"/>
  <c r="Q2612" i="1"/>
  <c r="Q1381" i="1"/>
  <c r="Q2613" i="1"/>
  <c r="Q2559" i="1"/>
  <c r="Q2457" i="1"/>
  <c r="Q2971" i="1"/>
  <c r="Q2614" i="1"/>
  <c r="Q3177" i="1"/>
  <c r="Q1845" i="1"/>
  <c r="Q1891" i="1"/>
  <c r="Q1382" i="1"/>
  <c r="Q938" i="1"/>
  <c r="Q670" i="1"/>
  <c r="Q2354" i="1"/>
  <c r="Q939" i="1"/>
  <c r="Q940" i="1"/>
  <c r="Q312" i="1"/>
  <c r="Q2615" i="1"/>
  <c r="Q177" i="1"/>
  <c r="Q910" i="1"/>
  <c r="Q1155" i="1"/>
  <c r="Q445" i="1"/>
  <c r="Q178" i="1"/>
  <c r="Q1621" i="1"/>
  <c r="Q97" i="1"/>
  <c r="Q147" i="1"/>
  <c r="Q17" i="1"/>
  <c r="Q723" i="1"/>
  <c r="Q2864" i="1"/>
  <c r="Q378" i="1"/>
  <c r="Q1722" i="1"/>
  <c r="Q53" i="1"/>
  <c r="Q179" i="1"/>
  <c r="Q671" i="1"/>
  <c r="Q2240" i="1"/>
  <c r="Q1185" i="1"/>
  <c r="Q1622" i="1"/>
  <c r="Q2241" i="1"/>
  <c r="Q180" i="1"/>
  <c r="Q1383" i="1"/>
  <c r="Q1892" i="1"/>
  <c r="Q464" i="1"/>
  <c r="Q71" i="1"/>
  <c r="Q135" i="1"/>
  <c r="Q741" i="1"/>
  <c r="Q148" i="1"/>
  <c r="Q1580" i="1"/>
  <c r="Q742" i="1"/>
  <c r="Q1893" i="1"/>
  <c r="Q1623" i="1"/>
  <c r="Q2242" i="1"/>
  <c r="Q724" i="1"/>
  <c r="Q181" i="1"/>
  <c r="Q1156" i="1"/>
  <c r="Q1894" i="1"/>
  <c r="Q2401" i="1"/>
  <c r="Q743" i="1"/>
  <c r="Q465" i="1"/>
  <c r="Q725" i="1"/>
  <c r="Q1624" i="1"/>
  <c r="Q1895" i="1"/>
  <c r="Q1896" i="1"/>
  <c r="Q1384" i="1"/>
  <c r="Q167" i="1"/>
  <c r="Q1625" i="1"/>
  <c r="Q1846" i="1"/>
  <c r="Q1897" i="1"/>
  <c r="Q1588" i="1"/>
  <c r="Q3828" i="1"/>
  <c r="Q1385" i="1"/>
  <c r="Q4115" i="1"/>
  <c r="Q3781" i="1"/>
  <c r="Q1723" i="1"/>
  <c r="Q182" i="1"/>
  <c r="Q3326" i="1"/>
  <c r="Q2458" i="1"/>
  <c r="Q3898" i="1"/>
  <c r="Q3178" i="1"/>
  <c r="Q313" i="1"/>
  <c r="Q672" i="1"/>
  <c r="Q3860" i="1"/>
  <c r="Q3837" i="1"/>
  <c r="Q1898" i="1"/>
  <c r="Q1386" i="1"/>
  <c r="Q1387" i="1"/>
  <c r="Q3782" i="1"/>
  <c r="Q3990" i="1"/>
  <c r="Q183" i="1"/>
  <c r="Q4021" i="1"/>
  <c r="Q2865" i="1"/>
  <c r="Q1388" i="1"/>
  <c r="Q2194" i="1"/>
  <c r="Q2402" i="1"/>
  <c r="Q1847" i="1"/>
  <c r="Q3179" i="1"/>
  <c r="Q2355" i="1"/>
  <c r="Q3667" i="1"/>
  <c r="Q2616" i="1"/>
  <c r="Q3984" i="1"/>
  <c r="Q4042" i="1"/>
  <c r="Q4064" i="1"/>
  <c r="Q3668" i="1"/>
  <c r="Q744" i="1"/>
  <c r="Q4099" i="1"/>
  <c r="Q3548" i="1"/>
  <c r="Q1378" i="1"/>
  <c r="Q1899" i="1"/>
  <c r="Q4072" i="1"/>
  <c r="Q1900" i="1"/>
  <c r="Q3669" i="1"/>
  <c r="Q1358" i="1"/>
  <c r="Q4103" i="1"/>
  <c r="Q3974" i="1"/>
  <c r="Q3119" i="1"/>
  <c r="Q1901" i="1"/>
  <c r="Q3963" i="1"/>
  <c r="Q2459" i="1"/>
  <c r="Q1186" i="1"/>
  <c r="Q2617" i="1"/>
  <c r="Q3670" i="1"/>
  <c r="Q3891" i="1"/>
  <c r="Q667" i="1"/>
  <c r="Q2243" i="1"/>
  <c r="Q3180" i="1"/>
  <c r="Q745" i="1"/>
  <c r="Q168" i="1"/>
  <c r="Q4073" i="1"/>
  <c r="Q466" i="1"/>
  <c r="Q673" i="1"/>
  <c r="Q1617" i="1"/>
  <c r="Q467" i="1"/>
  <c r="Q2919" i="1"/>
  <c r="Q746" i="1"/>
  <c r="Q3602" i="1"/>
  <c r="Q1902" i="1"/>
  <c r="Q1903" i="1"/>
  <c r="Q747" i="1"/>
  <c r="Q4074" i="1"/>
  <c r="Q2866" i="1"/>
  <c r="Q1904" i="1"/>
  <c r="Q4091" i="1"/>
  <c r="Q468" i="1"/>
  <c r="Q1187" i="1"/>
  <c r="Q4104" i="1"/>
  <c r="Q1626" i="1"/>
  <c r="Q1188" i="1"/>
  <c r="Q3327" i="1"/>
  <c r="Q2618" i="1"/>
  <c r="Q2244" i="1"/>
  <c r="Q345" i="1"/>
  <c r="Q2245" i="1"/>
  <c r="Q1189" i="1"/>
  <c r="Q4054" i="1"/>
  <c r="Q2460" i="1"/>
  <c r="Q2930" i="1"/>
  <c r="Q2953" i="1"/>
  <c r="Q3671" i="1"/>
  <c r="Q3328" i="1"/>
  <c r="Q2867" i="1"/>
  <c r="Q1905" i="1"/>
  <c r="Q2323" i="1"/>
  <c r="Q3672" i="1"/>
  <c r="Q2920" i="1"/>
  <c r="Q1840" i="1"/>
  <c r="Q3673" i="1"/>
  <c r="Q3899" i="1"/>
  <c r="Q1906" i="1"/>
  <c r="Q3674" i="1"/>
  <c r="Q3675" i="1"/>
  <c r="Q3676" i="1"/>
  <c r="Q469" i="1"/>
  <c r="Q4100" i="1"/>
  <c r="Q4110" i="1"/>
  <c r="Q54" i="1"/>
  <c r="Q3461" i="1"/>
  <c r="Q3452" i="1"/>
  <c r="Q2461" i="1"/>
  <c r="Q1389" i="1"/>
  <c r="Q2972" i="1"/>
  <c r="Q4101" i="1"/>
  <c r="Q1724" i="1"/>
  <c r="Q4060" i="1"/>
  <c r="Q470" i="1"/>
  <c r="Q2619" i="1"/>
  <c r="Q3991" i="1"/>
  <c r="Q2973" i="1"/>
  <c r="Q3439" i="1"/>
  <c r="Q471" i="1"/>
  <c r="Q2974" i="1"/>
  <c r="Q3589" i="1"/>
  <c r="Q2934" i="1"/>
  <c r="Q3329" i="1"/>
  <c r="Q1627" i="1"/>
  <c r="Q1907" i="1"/>
  <c r="Q1908" i="1"/>
  <c r="Q1909" i="1"/>
  <c r="Q3873" i="1"/>
  <c r="Q2620" i="1"/>
  <c r="Q3465" i="1"/>
  <c r="Q1628" i="1"/>
  <c r="Q1910" i="1"/>
  <c r="Q748" i="1"/>
  <c r="Q3318" i="1"/>
  <c r="Q2462" i="1"/>
  <c r="Q2935" i="1"/>
  <c r="Q3549" i="1"/>
  <c r="Q3466" i="1"/>
  <c r="Q3839" i="1"/>
  <c r="Q2621" i="1"/>
  <c r="Q3181" i="1"/>
  <c r="Q1190" i="1"/>
  <c r="Q3330" i="1"/>
  <c r="Q1911" i="1"/>
  <c r="Q1912" i="1"/>
  <c r="Q472" i="1"/>
  <c r="Q2606" i="1"/>
  <c r="Q1913" i="1"/>
  <c r="Q3900" i="1"/>
  <c r="Q1171" i="1"/>
  <c r="Q3467" i="1"/>
  <c r="Q1390" i="1"/>
  <c r="Q1914" i="1"/>
  <c r="Q1725" i="1"/>
  <c r="Q3182" i="1"/>
  <c r="Q1726" i="1"/>
  <c r="Q3816" i="1"/>
  <c r="Q3446" i="1"/>
  <c r="Q3120" i="1"/>
  <c r="Q3840" i="1"/>
  <c r="Q2195" i="1"/>
  <c r="Q3646" i="1"/>
  <c r="Q3135" i="1"/>
  <c r="Q3603" i="1"/>
  <c r="Q2954" i="1"/>
  <c r="Q2975" i="1"/>
  <c r="Q2976" i="1"/>
  <c r="Q3677" i="1"/>
  <c r="Q2977" i="1"/>
  <c r="Q1848" i="1"/>
  <c r="Q1915" i="1"/>
  <c r="Q3841" i="1"/>
  <c r="Q3440" i="1"/>
  <c r="Q1916" i="1"/>
  <c r="Q3678" i="1"/>
  <c r="Q3331" i="1"/>
  <c r="Q3183" i="1"/>
  <c r="Q3983" i="1"/>
  <c r="Q2622" i="1"/>
  <c r="Q3332" i="1"/>
  <c r="Q2936" i="1"/>
  <c r="Q2623" i="1"/>
  <c r="Q1391" i="1"/>
  <c r="Q1610" i="1"/>
  <c r="Q2403" i="1"/>
  <c r="Q473" i="1"/>
  <c r="Q3295" i="1"/>
  <c r="Q2868" i="1"/>
  <c r="Q3136" i="1"/>
  <c r="Q474" i="1"/>
  <c r="Q3184" i="1"/>
  <c r="Q2463" i="1"/>
  <c r="Q3121" i="1"/>
  <c r="Q475" i="1"/>
  <c r="Q3333" i="1"/>
  <c r="Q2978" i="1"/>
  <c r="Q3468" i="1"/>
  <c r="Q1917" i="1"/>
  <c r="Q1918" i="1"/>
  <c r="Q3185" i="1"/>
  <c r="Q3550" i="1"/>
  <c r="Q3334" i="1"/>
  <c r="Q2191" i="1"/>
  <c r="Q2544" i="1"/>
  <c r="Q3679" i="1"/>
  <c r="Q3992" i="1"/>
  <c r="Q1727" i="1"/>
  <c r="Q3842" i="1"/>
  <c r="Q2624" i="1"/>
  <c r="Q3551" i="1"/>
  <c r="Q3604" i="1"/>
  <c r="Q3901" i="1"/>
  <c r="Q3605" i="1"/>
  <c r="Q2625" i="1"/>
  <c r="Q2545" i="1"/>
  <c r="Q3335" i="1"/>
  <c r="Q1392" i="1"/>
  <c r="Q2979" i="1"/>
  <c r="Q2246" i="1"/>
  <c r="Q3552" i="1"/>
  <c r="Q1629" i="1"/>
  <c r="Q3783" i="1"/>
  <c r="Q3469" i="1"/>
  <c r="Q3545" i="1"/>
  <c r="Q2966" i="1"/>
  <c r="Q2626" i="1"/>
  <c r="Q3606" i="1"/>
  <c r="Q2627" i="1"/>
  <c r="Q2855" i="1"/>
  <c r="Q3336" i="1"/>
  <c r="Q3546" i="1"/>
  <c r="Q2628" i="1"/>
  <c r="Q3792" i="1"/>
  <c r="Q1630" i="1"/>
  <c r="Q3553" i="1"/>
  <c r="Q2404" i="1"/>
  <c r="Q2980" i="1"/>
  <c r="Q3680" i="1"/>
  <c r="Q3321" i="1"/>
  <c r="Q2869" i="1"/>
  <c r="Q3554" i="1"/>
  <c r="Q2603" i="1"/>
  <c r="Q2567" i="1"/>
  <c r="Q2356" i="1"/>
  <c r="Q2981" i="1"/>
  <c r="Q3594" i="1"/>
  <c r="Q2629" i="1"/>
  <c r="Q2921" i="1"/>
  <c r="Q2327" i="1"/>
  <c r="Q3337" i="1"/>
  <c r="Q3993" i="1"/>
  <c r="Q98" i="1"/>
  <c r="Q2405" i="1"/>
  <c r="Q2247" i="1"/>
  <c r="Q184" i="1"/>
  <c r="Q1182" i="1"/>
  <c r="Q2870" i="1"/>
  <c r="Q1393" i="1"/>
  <c r="Q2982" i="1"/>
  <c r="Q1728" i="1"/>
  <c r="Q3338" i="1"/>
  <c r="Q314" i="1"/>
  <c r="Q461" i="1"/>
  <c r="Q3186" i="1"/>
  <c r="Q3339" i="1"/>
  <c r="Q315" i="1"/>
  <c r="Q3595" i="1"/>
  <c r="Q1919" i="1"/>
  <c r="Q3825" i="1"/>
  <c r="Q476" i="1"/>
  <c r="Q3187" i="1"/>
  <c r="Q3158" i="1"/>
  <c r="Q3681" i="1"/>
  <c r="Q1879" i="1"/>
  <c r="Q2630" i="1"/>
  <c r="Q2983" i="1"/>
  <c r="Q2918" i="1"/>
  <c r="Q2406" i="1"/>
  <c r="Q3188" i="1"/>
  <c r="Q2631" i="1"/>
  <c r="Q3682" i="1"/>
  <c r="Q941" i="1"/>
  <c r="Q1920" i="1"/>
  <c r="Q3555" i="1"/>
  <c r="Q1368" i="1"/>
  <c r="Q1359" i="1"/>
  <c r="Q942" i="1"/>
  <c r="Q2248" i="1"/>
  <c r="Q185" i="1"/>
  <c r="Q477" i="1"/>
  <c r="Q3470" i="1"/>
  <c r="Q1191" i="1"/>
  <c r="Q2932" i="1"/>
  <c r="Q3159" i="1"/>
  <c r="Q735" i="1"/>
  <c r="Q478" i="1"/>
  <c r="Q2835" i="1"/>
  <c r="Q3307" i="1"/>
  <c r="Q2464" i="1"/>
  <c r="Q1595" i="1"/>
  <c r="Q2984" i="1"/>
  <c r="Q3607" i="1"/>
  <c r="Q3189" i="1"/>
  <c r="Q1394" i="1"/>
  <c r="Q3683" i="1"/>
  <c r="Q2632" i="1"/>
  <c r="Q2328" i="1"/>
  <c r="Q2871" i="1"/>
  <c r="Q1921" i="1"/>
  <c r="Q479" i="1"/>
  <c r="Q1395" i="1"/>
  <c r="Q2249" i="1"/>
  <c r="Q1396" i="1"/>
  <c r="Q1192" i="1"/>
  <c r="Q3964" i="1"/>
  <c r="Q480" i="1"/>
  <c r="Q2357" i="1"/>
  <c r="Q3190" i="1"/>
  <c r="Q169" i="1"/>
  <c r="Q1922" i="1"/>
  <c r="Q149" i="1"/>
  <c r="Q3122" i="1"/>
  <c r="Q2633" i="1"/>
  <c r="Q481" i="1"/>
  <c r="Q3793" i="1"/>
  <c r="Q2836" i="1"/>
  <c r="Q3471" i="1"/>
  <c r="Q1193" i="1"/>
  <c r="Q943" i="1"/>
  <c r="Q3684" i="1"/>
  <c r="Q3191" i="1"/>
  <c r="Q379" i="1"/>
  <c r="Q3890" i="1"/>
  <c r="Q2634" i="1"/>
  <c r="Q3817" i="1"/>
  <c r="Q2565" i="1"/>
  <c r="Q3192" i="1"/>
  <c r="Q2635" i="1"/>
  <c r="Q3599" i="1"/>
  <c r="Q2546" i="1"/>
  <c r="Q299" i="1"/>
  <c r="Q3902" i="1"/>
  <c r="Q3784" i="1"/>
  <c r="Q652" i="1"/>
  <c r="Q294" i="1"/>
  <c r="Q2636" i="1"/>
  <c r="Q3193" i="1"/>
  <c r="Q2407" i="1"/>
  <c r="Q2250" i="1"/>
  <c r="Q1923" i="1"/>
  <c r="Q3785" i="1"/>
  <c r="Q410" i="1"/>
  <c r="Q3472" i="1"/>
  <c r="Q1596" i="1"/>
  <c r="Q944" i="1"/>
  <c r="Q4038" i="1"/>
  <c r="Q749" i="1"/>
  <c r="Q2637" i="1"/>
  <c r="Q2985" i="1"/>
  <c r="Q3608" i="1"/>
  <c r="Q3473" i="1"/>
  <c r="Q2638" i="1"/>
  <c r="Q2986" i="1"/>
  <c r="Q3861" i="1"/>
  <c r="Q3593" i="1"/>
  <c r="Q4086" i="1"/>
  <c r="Q3685" i="1"/>
  <c r="Q2872" i="1"/>
  <c r="Q3838" i="1"/>
  <c r="Q482" i="1"/>
  <c r="Q2639" i="1"/>
  <c r="Q4112" i="1"/>
  <c r="Q3474" i="1"/>
  <c r="Q3194" i="1"/>
  <c r="Q2358" i="1"/>
  <c r="Q3794" i="1"/>
  <c r="Q1844" i="1"/>
  <c r="Q3824" i="1"/>
  <c r="Q3195" i="1"/>
  <c r="Q2329" i="1"/>
  <c r="Q2640" i="1"/>
  <c r="Q3196" i="1"/>
  <c r="Q2330" i="1"/>
  <c r="Q3322" i="1"/>
  <c r="Q2873" i="1"/>
  <c r="Q4022" i="1"/>
  <c r="Q3197" i="1"/>
  <c r="Q3686" i="1"/>
  <c r="Q1924" i="1"/>
  <c r="Q2955" i="1"/>
  <c r="Q1925" i="1"/>
  <c r="Q2465" i="1"/>
  <c r="Q3687" i="1"/>
  <c r="Q750" i="1"/>
  <c r="Q3894" i="1"/>
  <c r="Q1926" i="1"/>
  <c r="Q2987" i="1"/>
  <c r="Q2397" i="1"/>
  <c r="Q2915" i="1"/>
  <c r="Q1927" i="1"/>
  <c r="Q1928" i="1"/>
  <c r="Q1397" i="1"/>
  <c r="Q1929" i="1"/>
  <c r="Q1631" i="1"/>
  <c r="Q2874" i="1"/>
  <c r="Q751" i="1"/>
  <c r="Q2641" i="1"/>
  <c r="Q668" i="1"/>
  <c r="Q674" i="1"/>
  <c r="Q1616" i="1"/>
  <c r="Q1729" i="1"/>
  <c r="Q2642" i="1"/>
  <c r="Q945" i="1"/>
  <c r="Q2988" i="1"/>
  <c r="Q946" i="1"/>
  <c r="Q1597" i="1"/>
  <c r="Q947" i="1"/>
  <c r="Q1930" i="1"/>
  <c r="Q186" i="1"/>
  <c r="Q2989" i="1"/>
  <c r="Q1849" i="1"/>
  <c r="Q4043" i="1"/>
  <c r="Q3296" i="1"/>
  <c r="Q187" i="1"/>
  <c r="Q3688" i="1"/>
  <c r="Q3795" i="1"/>
  <c r="Q2408" i="1"/>
  <c r="Q2643" i="1"/>
  <c r="Q1194" i="1"/>
  <c r="Q1931" i="1"/>
  <c r="Q3843" i="1"/>
  <c r="Q3647" i="1"/>
  <c r="Q3340" i="1"/>
  <c r="Q1714" i="1"/>
  <c r="Q2409" i="1"/>
  <c r="Q2466" i="1"/>
  <c r="Q3994" i="1"/>
  <c r="Q380" i="1"/>
  <c r="Q4041" i="1"/>
  <c r="Q3903" i="1"/>
  <c r="Q2990" i="1"/>
  <c r="Q3689" i="1"/>
  <c r="Q3844" i="1"/>
  <c r="Q3137" i="1"/>
  <c r="Q3341" i="1"/>
  <c r="Q1932" i="1"/>
  <c r="Q2644" i="1"/>
  <c r="Q3323" i="1"/>
  <c r="Q1195" i="1"/>
  <c r="Q3874" i="1"/>
  <c r="Q3342" i="1"/>
  <c r="Q1196" i="1"/>
  <c r="Q3881" i="1"/>
  <c r="Q2853" i="1"/>
  <c r="Q3796" i="1"/>
  <c r="Q3862" i="1"/>
  <c r="Q1933" i="1"/>
  <c r="Q3976" i="1"/>
  <c r="Q2875" i="1"/>
  <c r="Q1398" i="1"/>
  <c r="Q150" i="1"/>
  <c r="Q3904" i="1"/>
  <c r="Q2569" i="1"/>
  <c r="Q483" i="1"/>
  <c r="Q2570" i="1"/>
  <c r="Q2645" i="1"/>
  <c r="Q3475" i="1"/>
  <c r="Q2571" i="1"/>
  <c r="Q2410" i="1"/>
  <c r="Q1934" i="1"/>
  <c r="Q3905" i="1"/>
  <c r="Q2411" i="1"/>
  <c r="Q188" i="1"/>
  <c r="Q3343" i="1"/>
  <c r="Q3906" i="1"/>
  <c r="Q3198" i="1"/>
  <c r="Q2412" i="1"/>
  <c r="Q1197" i="1"/>
  <c r="Q3690" i="1"/>
  <c r="Q1935" i="1"/>
  <c r="Q2646" i="1"/>
  <c r="Q3829" i="1"/>
  <c r="Q2991" i="1"/>
  <c r="Q752" i="1"/>
  <c r="Q1936" i="1"/>
  <c r="Q1937" i="1"/>
  <c r="Q72" i="1"/>
  <c r="Q3995" i="1"/>
  <c r="Q409" i="1"/>
  <c r="Q2951" i="1"/>
  <c r="Q3863" i="1"/>
  <c r="Q2647" i="1"/>
  <c r="Q3797" i="1"/>
  <c r="Q2648" i="1"/>
  <c r="Q295" i="1"/>
  <c r="Q1938" i="1"/>
  <c r="Q948" i="1"/>
  <c r="Q151" i="1"/>
  <c r="Q4106" i="1"/>
  <c r="Q3476" i="1"/>
  <c r="Q3344" i="1"/>
  <c r="Q2251" i="1"/>
  <c r="Q3845" i="1"/>
  <c r="Q1939" i="1"/>
  <c r="Q3345" i="1"/>
  <c r="Q3346" i="1"/>
  <c r="Q4069" i="1"/>
  <c r="Q1940" i="1"/>
  <c r="Q4023" i="1"/>
  <c r="Q2860" i="1"/>
  <c r="Q3691" i="1"/>
  <c r="Q3199" i="1"/>
  <c r="Q2649" i="1"/>
  <c r="Q1941" i="1"/>
  <c r="Q3347" i="1"/>
  <c r="Q949" i="1"/>
  <c r="Q3907" i="1"/>
  <c r="Q4024" i="1"/>
  <c r="Q4092" i="1"/>
  <c r="Q22" i="1"/>
  <c r="Q3609" i="1"/>
  <c r="Q3200" i="1"/>
  <c r="Q3348" i="1"/>
  <c r="Q3349" i="1"/>
  <c r="Q950" i="1"/>
  <c r="Q411" i="1"/>
  <c r="Q951" i="1"/>
  <c r="Q3556" i="1"/>
  <c r="Q1198" i="1"/>
  <c r="Q753" i="1"/>
  <c r="Q3350" i="1"/>
  <c r="Q1399" i="1"/>
  <c r="Q3846" i="1"/>
  <c r="Q2876" i="1"/>
  <c r="Q2467" i="1"/>
  <c r="Q1942" i="1"/>
  <c r="Q2992" i="1"/>
  <c r="Q3460" i="1"/>
  <c r="Q1400" i="1"/>
  <c r="Q3692" i="1"/>
  <c r="Q2650" i="1"/>
  <c r="Q3600" i="1"/>
  <c r="Q4025" i="1"/>
  <c r="Q2877" i="1"/>
  <c r="Q2651" i="1"/>
  <c r="Q4026" i="1"/>
  <c r="Q3693" i="1"/>
  <c r="Q2993" i="1"/>
  <c r="Q4027" i="1"/>
  <c r="Q3884" i="1"/>
  <c r="Q3477" i="1"/>
  <c r="Q3694" i="1"/>
  <c r="Q3908" i="1"/>
  <c r="Q3695" i="1"/>
  <c r="Q2252" i="1"/>
  <c r="Q3909" i="1"/>
  <c r="Q3696" i="1"/>
  <c r="Q3462" i="1"/>
  <c r="Q3791" i="1"/>
  <c r="Q3847" i="1"/>
  <c r="Q1199" i="1"/>
  <c r="Q3697" i="1"/>
  <c r="Q3557" i="1"/>
  <c r="Q4059" i="1"/>
  <c r="Q952" i="1"/>
  <c r="Q4075" i="1"/>
  <c r="Q3910" i="1"/>
  <c r="Q3201" i="1"/>
  <c r="Q4028" i="1"/>
  <c r="Q3202" i="1"/>
  <c r="Q3698" i="1"/>
  <c r="Q3203" i="1"/>
  <c r="Q3911" i="1"/>
  <c r="Q3996" i="1"/>
  <c r="Q3798" i="1"/>
  <c r="Q4011" i="1"/>
  <c r="Q1943" i="1"/>
  <c r="Q3912" i="1"/>
  <c r="Q3985" i="1"/>
  <c r="Q2994" i="1"/>
  <c r="Q3311" i="1"/>
  <c r="Q2995" i="1"/>
  <c r="Q2996" i="1"/>
  <c r="Q3786" i="1"/>
  <c r="Q3913" i="1"/>
  <c r="Q3914" i="1"/>
  <c r="Q3826" i="1"/>
  <c r="Q3610" i="1"/>
  <c r="Q2997" i="1"/>
  <c r="Q675" i="1"/>
  <c r="Q3915" i="1"/>
  <c r="Q3663" i="1"/>
  <c r="Q3351" i="1"/>
  <c r="Q2998" i="1"/>
  <c r="Q3450" i="1"/>
  <c r="Q2359" i="1"/>
  <c r="Q3916" i="1"/>
  <c r="Q2878" i="1"/>
  <c r="Q2999" i="1"/>
  <c r="Q924" i="1"/>
  <c r="Q2539" i="1"/>
  <c r="Q3352" i="1"/>
  <c r="Q1944" i="1"/>
  <c r="Q2360" i="1"/>
  <c r="Q3204" i="1"/>
  <c r="Q1200" i="1"/>
  <c r="Q1632" i="1"/>
  <c r="Q2413" i="1"/>
  <c r="Q1730" i="1"/>
  <c r="Q3205" i="1"/>
  <c r="Q1945" i="1"/>
  <c r="Q16" i="1"/>
  <c r="Q1201" i="1"/>
  <c r="Q2547" i="1"/>
  <c r="Q3658" i="1"/>
  <c r="Q1700" i="1"/>
  <c r="Q1946" i="1"/>
  <c r="Q754" i="1"/>
  <c r="Q2253" i="1"/>
  <c r="Q1401" i="1"/>
  <c r="Q2937" i="1"/>
  <c r="Q736" i="1"/>
  <c r="Q300" i="1"/>
  <c r="Q1947" i="1"/>
  <c r="Q1167" i="1"/>
  <c r="Q1377" i="1"/>
  <c r="Q2361" i="1"/>
  <c r="Q953" i="1"/>
  <c r="Q2652" i="1"/>
  <c r="Q1843" i="1"/>
  <c r="Q1402" i="1"/>
  <c r="Q1948" i="1"/>
  <c r="Q2653" i="1"/>
  <c r="Q954" i="1"/>
  <c r="Q1202" i="1"/>
  <c r="Q356" i="1"/>
  <c r="Q73" i="1"/>
  <c r="Q1203" i="1"/>
  <c r="Q1949" i="1"/>
  <c r="Q1157" i="1"/>
  <c r="Q1950" i="1"/>
  <c r="Q1633" i="1"/>
  <c r="Q1835" i="1"/>
  <c r="Q1951" i="1"/>
  <c r="Q2362" i="1"/>
  <c r="Q1731" i="1"/>
  <c r="Q1952" i="1"/>
  <c r="Q1204" i="1"/>
  <c r="Q1732" i="1"/>
  <c r="Q3129" i="1"/>
  <c r="Q3596" i="1"/>
  <c r="Q755" i="1"/>
  <c r="Q1710" i="1"/>
  <c r="Q189" i="1"/>
  <c r="Q2654" i="1"/>
  <c r="Q2363" i="1"/>
  <c r="Q1403" i="1"/>
  <c r="Q190" i="1"/>
  <c r="Q3000" i="1"/>
  <c r="Q484" i="1"/>
  <c r="Q412" i="1"/>
  <c r="Q357" i="1"/>
  <c r="Q756" i="1"/>
  <c r="Q485" i="1"/>
  <c r="Q191" i="1"/>
  <c r="Q1953" i="1"/>
  <c r="Q676" i="1"/>
  <c r="Q486" i="1"/>
  <c r="Q897" i="1"/>
  <c r="Q2655" i="1"/>
  <c r="Q2414" i="1"/>
  <c r="Q1205" i="1"/>
  <c r="Q1351" i="1"/>
  <c r="Q2468" i="1"/>
  <c r="Q2956" i="1"/>
  <c r="Q2656" i="1"/>
  <c r="Q1404" i="1"/>
  <c r="Q1634" i="1"/>
  <c r="Q1954" i="1"/>
  <c r="Q757" i="1"/>
  <c r="Q955" i="1"/>
  <c r="Q2254" i="1"/>
  <c r="Q1172" i="1"/>
  <c r="Q2196" i="1"/>
  <c r="Q1405" i="1"/>
  <c r="Q2469" i="1"/>
  <c r="Q1733" i="1"/>
  <c r="Q1850" i="1"/>
  <c r="Q1734" i="1"/>
  <c r="Q758" i="1"/>
  <c r="Q487" i="1"/>
  <c r="Q316" i="1"/>
  <c r="Q759" i="1"/>
  <c r="Q488" i="1"/>
  <c r="Q1735" i="1"/>
  <c r="Q2364" i="1"/>
  <c r="Q760" i="1"/>
  <c r="Q136" i="1"/>
  <c r="Q152" i="1"/>
  <c r="Q956" i="1"/>
  <c r="Q3128" i="1"/>
  <c r="Q1406" i="1"/>
  <c r="Q413" i="1"/>
  <c r="Q885" i="1"/>
  <c r="Q2922" i="1"/>
  <c r="Q2197" i="1"/>
  <c r="Q99" i="1"/>
  <c r="Q726" i="1"/>
  <c r="Q192" i="1"/>
  <c r="Q911" i="1"/>
  <c r="Q761" i="1"/>
  <c r="Q3001" i="1"/>
  <c r="Q2255" i="1"/>
  <c r="Q2198" i="1"/>
  <c r="Q957" i="1"/>
  <c r="Q1955" i="1"/>
  <c r="Q1206" i="1"/>
  <c r="Q958" i="1"/>
  <c r="Q1956" i="1"/>
  <c r="Q2657" i="1"/>
  <c r="Q1957" i="1"/>
  <c r="Q1207" i="1"/>
  <c r="Q1407" i="1"/>
  <c r="Q1408" i="1"/>
  <c r="Q1958" i="1"/>
  <c r="Q656" i="1"/>
  <c r="Q7" i="1"/>
  <c r="Q100" i="1"/>
  <c r="Q1736" i="1"/>
  <c r="Q1737" i="1"/>
  <c r="Q959" i="1"/>
  <c r="Q1635" i="1"/>
  <c r="Q101" i="1"/>
  <c r="Q3451" i="1"/>
  <c r="Q739" i="1"/>
  <c r="Q74" i="1"/>
  <c r="Q677" i="1"/>
  <c r="Q678" i="1"/>
  <c r="Q1738" i="1"/>
  <c r="Q2957" i="1"/>
  <c r="Q1851" i="1"/>
  <c r="Q3699" i="1"/>
  <c r="Q960" i="1"/>
  <c r="Q2331" i="1"/>
  <c r="Q1158" i="1"/>
  <c r="Q1636" i="1"/>
  <c r="Q1959" i="1"/>
  <c r="Q3648" i="1"/>
  <c r="Q2563" i="1"/>
  <c r="Q3206" i="1"/>
  <c r="Q2256" i="1"/>
  <c r="Q2470" i="1"/>
  <c r="Q1637" i="1"/>
  <c r="Q1409" i="1"/>
  <c r="Q1960" i="1"/>
  <c r="Q1579" i="1"/>
  <c r="Q961" i="1"/>
  <c r="Q1961" i="1"/>
  <c r="Q1148" i="1"/>
  <c r="Q1711" i="1"/>
  <c r="Q1704" i="1"/>
  <c r="Q762" i="1"/>
  <c r="Q1962" i="1"/>
  <c r="Q962" i="1"/>
  <c r="Q489" i="1"/>
  <c r="Q193" i="1"/>
  <c r="Q490" i="1"/>
  <c r="Q491" i="1"/>
  <c r="Q3353" i="1"/>
  <c r="Q1410" i="1"/>
  <c r="Q2471" i="1"/>
  <c r="Q2257" i="1"/>
  <c r="Q963" i="1"/>
  <c r="Q3207" i="1"/>
  <c r="Q2472" i="1"/>
  <c r="Q2473" i="1"/>
  <c r="Q1411" i="1"/>
  <c r="Q1208" i="1"/>
  <c r="Q381" i="1"/>
  <c r="Q1963" i="1"/>
  <c r="Q2332" i="1"/>
  <c r="Q3478" i="1"/>
  <c r="Q1964" i="1"/>
  <c r="Q3700" i="1"/>
  <c r="Q2333" i="1"/>
  <c r="Q3002" i="1"/>
  <c r="Q1374" i="1"/>
  <c r="Q1209" i="1"/>
  <c r="Q3102" i="1"/>
  <c r="Q301" i="1"/>
  <c r="Q3917" i="1"/>
  <c r="Q1638" i="1"/>
  <c r="Q3479" i="1"/>
  <c r="Q763" i="1"/>
  <c r="Q2334" i="1"/>
  <c r="Q1598" i="1"/>
  <c r="Q1965" i="1"/>
  <c r="Q1716" i="1"/>
  <c r="Q3208" i="1"/>
  <c r="Q2199" i="1"/>
  <c r="Q3003" i="1"/>
  <c r="Q3447" i="1"/>
  <c r="Q3004" i="1"/>
  <c r="Q1412" i="1"/>
  <c r="Q2258" i="1"/>
  <c r="Q2365" i="1"/>
  <c r="Q3209" i="1"/>
  <c r="Q2967" i="1"/>
  <c r="Q194" i="1"/>
  <c r="Q446" i="1"/>
  <c r="Q964" i="1"/>
  <c r="Q2592" i="1"/>
  <c r="Q965" i="1"/>
  <c r="Q1966" i="1"/>
  <c r="Q1639" i="1"/>
  <c r="Q737" i="1"/>
  <c r="Q1640" i="1"/>
  <c r="Q2366" i="1"/>
  <c r="Q1352" i="1"/>
  <c r="Q2572" i="1"/>
  <c r="Q3701" i="1"/>
  <c r="Q2415" i="1"/>
  <c r="Q1413" i="1"/>
  <c r="Q3702" i="1"/>
  <c r="Q3918" i="1"/>
  <c r="Q3005" i="1"/>
  <c r="Q438" i="1"/>
  <c r="Q1739" i="1"/>
  <c r="Q3210" i="1"/>
  <c r="Q1967" i="1"/>
  <c r="Q3703" i="1"/>
  <c r="Q3665" i="1"/>
  <c r="Q3006" i="1"/>
  <c r="Q3007" i="1"/>
  <c r="Q4055" i="1"/>
  <c r="Q3704" i="1"/>
  <c r="Q2879" i="1"/>
  <c r="Q2451" i="1"/>
  <c r="Q3705" i="1"/>
  <c r="Q3789" i="1"/>
  <c r="Q3892" i="1"/>
  <c r="Q1210" i="1"/>
  <c r="Q3558" i="1"/>
  <c r="Q3965" i="1"/>
  <c r="Q3354" i="1"/>
  <c r="Q2880" i="1"/>
  <c r="Q3211" i="1"/>
  <c r="Q2474" i="1"/>
  <c r="Q3480" i="1"/>
  <c r="Q1968" i="1"/>
  <c r="Q3919" i="1"/>
  <c r="Q3212" i="1"/>
  <c r="Q3213" i="1"/>
  <c r="Q3706" i="1"/>
  <c r="Q3920" i="1"/>
  <c r="Q3997" i="1"/>
  <c r="Q1345" i="1"/>
  <c r="Q4010" i="1"/>
  <c r="Q3559" i="1"/>
  <c r="Q2658" i="1"/>
  <c r="Q3882" i="1"/>
  <c r="Q3130" i="1"/>
  <c r="Q3961" i="1"/>
  <c r="Q2659" i="1"/>
  <c r="Q3481" i="1"/>
  <c r="Q3214" i="1"/>
  <c r="Q3707" i="1"/>
  <c r="Q1969" i="1"/>
  <c r="Q2660" i="1"/>
  <c r="Q3355" i="1"/>
  <c r="Q1970" i="1"/>
  <c r="Q3921" i="1"/>
  <c r="Q3830" i="1"/>
  <c r="Q4029" i="1"/>
  <c r="Q2661" i="1"/>
  <c r="Q1740" i="1"/>
  <c r="Q1971" i="1"/>
  <c r="Q3799" i="1"/>
  <c r="Q3998" i="1"/>
  <c r="Q4089" i="1"/>
  <c r="Q1972" i="1"/>
  <c r="Q2607" i="1"/>
  <c r="Q3215" i="1"/>
  <c r="Q3356" i="1"/>
  <c r="Q4030" i="1"/>
  <c r="Q1741" i="1"/>
  <c r="Q3482" i="1"/>
  <c r="Q3889" i="1"/>
  <c r="Q3708" i="1"/>
  <c r="Q3971" i="1"/>
  <c r="Q3216" i="1"/>
  <c r="Q1973" i="1"/>
  <c r="Q3357" i="1"/>
  <c r="Q2662" i="1"/>
  <c r="Q2573" i="1"/>
  <c r="Q3922" i="1"/>
  <c r="Q4044" i="1"/>
  <c r="Q3217" i="1"/>
  <c r="Q3649" i="1"/>
  <c r="Q881" i="1"/>
  <c r="Q1414" i="1"/>
  <c r="Q966" i="1"/>
  <c r="Q967" i="1"/>
  <c r="Q3218" i="1"/>
  <c r="Q3831" i="1"/>
  <c r="Q2367" i="1"/>
  <c r="Q2448" i="1"/>
  <c r="Q2663" i="1"/>
  <c r="Q2664" i="1"/>
  <c r="Q968" i="1"/>
  <c r="Q2665" i="1"/>
  <c r="Q2192" i="1"/>
  <c r="Q731" i="1"/>
  <c r="Q1974" i="1"/>
  <c r="Q1876" i="1"/>
  <c r="Q1852" i="1"/>
  <c r="Q492" i="1"/>
  <c r="Q764" i="1"/>
  <c r="Q195" i="1"/>
  <c r="Q3875" i="1"/>
  <c r="Q18" i="1"/>
  <c r="Q346" i="1"/>
  <c r="Q3923" i="1"/>
  <c r="Q2368" i="1"/>
  <c r="Q2666" i="1"/>
  <c r="Q1415" i="1"/>
  <c r="Q969" i="1"/>
  <c r="Q3008" i="1"/>
  <c r="Q2881" i="1"/>
  <c r="Q1211" i="1"/>
  <c r="Q196" i="1"/>
  <c r="Q1839" i="1"/>
  <c r="Q765" i="1"/>
  <c r="Q1212" i="1"/>
  <c r="Q1641" i="1"/>
  <c r="Q2667" i="1"/>
  <c r="Q2668" i="1"/>
  <c r="Q3611" i="1"/>
  <c r="Q657" i="1"/>
  <c r="Q1975" i="1"/>
  <c r="Q1742" i="1"/>
  <c r="Q51" i="1"/>
  <c r="Q493" i="1"/>
  <c r="Q3885" i="1"/>
  <c r="Q1416" i="1"/>
  <c r="Q3999" i="1"/>
  <c r="Q197" i="1"/>
  <c r="Q3483" i="1"/>
  <c r="Q1159" i="1"/>
  <c r="Q2669" i="1"/>
  <c r="Q25" i="1"/>
  <c r="Q3848" i="1"/>
  <c r="Q382" i="1"/>
  <c r="Q3779" i="1"/>
  <c r="Q494" i="1"/>
  <c r="Q3849" i="1"/>
  <c r="Q3358" i="1"/>
  <c r="Q317" i="1"/>
  <c r="Q3441" i="1"/>
  <c r="Q3219" i="1"/>
  <c r="Q3827" i="1"/>
  <c r="Q2670" i="1"/>
  <c r="Q3709" i="1"/>
  <c r="Q302" i="1"/>
  <c r="Q3484" i="1"/>
  <c r="Q3138" i="1"/>
  <c r="Q658" i="1"/>
  <c r="Q3650" i="1"/>
  <c r="Q3009" i="1"/>
  <c r="Q2933" i="1"/>
  <c r="Q55" i="1"/>
  <c r="Q970" i="1"/>
  <c r="Q102" i="1"/>
  <c r="Q3139" i="1"/>
  <c r="Q4076" i="1"/>
  <c r="Q2882" i="1"/>
  <c r="Q3924" i="1"/>
  <c r="Q3359" i="1"/>
  <c r="Q1976" i="1"/>
  <c r="Q1743" i="1"/>
  <c r="Q3925" i="1"/>
  <c r="Q2475" i="1"/>
  <c r="Q3010" i="1"/>
  <c r="Q3800" i="1"/>
  <c r="Q4090" i="1"/>
  <c r="Q153" i="1"/>
  <c r="Q2671" i="1"/>
  <c r="Q3360" i="1"/>
  <c r="Q2672" i="1"/>
  <c r="Q3710" i="1"/>
  <c r="Q1213" i="1"/>
  <c r="Q3880" i="1"/>
  <c r="Q495" i="1"/>
  <c r="Q2259" i="1"/>
  <c r="Q3612" i="1"/>
  <c r="Q4077" i="1"/>
  <c r="Q496" i="1"/>
  <c r="Q1853" i="1"/>
  <c r="Q1149" i="1"/>
  <c r="Q3361" i="1"/>
  <c r="Q4045" i="1"/>
  <c r="Q1581" i="1"/>
  <c r="Q1977" i="1"/>
  <c r="Q3886" i="1"/>
  <c r="Q1417" i="1"/>
  <c r="Q971" i="1"/>
  <c r="Q3560" i="1"/>
  <c r="Q497" i="1"/>
  <c r="Q3220" i="1"/>
  <c r="Q1978" i="1"/>
  <c r="Q3613" i="1"/>
  <c r="Q2673" i="1"/>
  <c r="Q1418" i="1"/>
  <c r="Q3362" i="1"/>
  <c r="Q498" i="1"/>
  <c r="Q1829" i="1"/>
  <c r="Q3363" i="1"/>
  <c r="Q3561" i="1"/>
  <c r="Q2476" i="1"/>
  <c r="Q1979" i="1"/>
  <c r="Q198" i="1"/>
  <c r="Q1744" i="1"/>
  <c r="Q3651" i="1"/>
  <c r="Q2591" i="1"/>
  <c r="Q3864" i="1"/>
  <c r="Q2260" i="1"/>
  <c r="Q3364" i="1"/>
  <c r="Q3011" i="1"/>
  <c r="Q3711" i="1"/>
  <c r="Q1214" i="1"/>
  <c r="Q3365" i="1"/>
  <c r="Q3103" i="1"/>
  <c r="Q2477" i="1"/>
  <c r="Q1980" i="1"/>
  <c r="Q3366" i="1"/>
  <c r="Q2335" i="1"/>
  <c r="Q2674" i="1"/>
  <c r="Q2416" i="1"/>
  <c r="Q2351" i="1"/>
  <c r="Q3485" i="1"/>
  <c r="Q3140" i="1"/>
  <c r="Q3801" i="1"/>
  <c r="Q2188" i="1"/>
  <c r="Q2675" i="1"/>
  <c r="Q2676" i="1"/>
  <c r="Q3012" i="1"/>
  <c r="Q3802" i="1"/>
  <c r="Q3141" i="1"/>
  <c r="Q2677" i="1"/>
  <c r="Q3367" i="1"/>
  <c r="Q3368" i="1"/>
  <c r="Q2574" i="1"/>
  <c r="Q3977" i="1"/>
  <c r="Q3013" i="1"/>
  <c r="Q3221" i="1"/>
  <c r="Q4012" i="1"/>
  <c r="Q2261" i="1"/>
  <c r="Q3850" i="1"/>
  <c r="Q3803" i="1"/>
  <c r="Q3712" i="1"/>
  <c r="Q3713" i="1"/>
  <c r="Q499" i="1"/>
  <c r="Q1215" i="1"/>
  <c r="Q3297" i="1"/>
  <c r="Q2923" i="1"/>
  <c r="Q2417" i="1"/>
  <c r="Q2560" i="1"/>
  <c r="Q972" i="1"/>
  <c r="Q2575" i="1"/>
  <c r="Q199" i="1"/>
  <c r="Q1346" i="1"/>
  <c r="Q26" i="1"/>
  <c r="Q3290" i="1"/>
  <c r="Q2924" i="1"/>
  <c r="Q2678" i="1"/>
  <c r="Q2968" i="1"/>
  <c r="Q3014" i="1"/>
  <c r="Q1642" i="1"/>
  <c r="Q1344" i="1"/>
  <c r="Q1880" i="1"/>
  <c r="Q2262" i="1"/>
  <c r="Q3369" i="1"/>
  <c r="Q3113" i="1"/>
  <c r="Q2938" i="1"/>
  <c r="Q2939" i="1"/>
  <c r="Q447" i="1"/>
  <c r="Q3117" i="1"/>
  <c r="Q2679" i="1"/>
  <c r="Q2263" i="1"/>
  <c r="Q3222" i="1"/>
  <c r="Q500" i="1"/>
  <c r="Q1216" i="1"/>
  <c r="Q2336" i="1"/>
  <c r="Q973" i="1"/>
  <c r="Q1981" i="1"/>
  <c r="Q2958" i="1"/>
  <c r="Q3444" i="1"/>
  <c r="Q2576" i="1"/>
  <c r="Q3114" i="1"/>
  <c r="Q3015" i="1"/>
  <c r="Q1160" i="1"/>
  <c r="Q1745" i="1"/>
  <c r="Q3174" i="1"/>
  <c r="Q3016" i="1"/>
  <c r="Q1419" i="1"/>
  <c r="Q3714" i="1"/>
  <c r="Q974" i="1"/>
  <c r="Q1982" i="1"/>
  <c r="Q1353" i="1"/>
  <c r="Q4078" i="1"/>
  <c r="Q1983" i="1"/>
  <c r="Q1984" i="1"/>
  <c r="Q501" i="1"/>
  <c r="Q3715" i="1"/>
  <c r="Q2449" i="1"/>
  <c r="Q1217" i="1"/>
  <c r="Q3370" i="1"/>
  <c r="Q502" i="1"/>
  <c r="Q1218" i="1"/>
  <c r="Q2478" i="1"/>
  <c r="Q1985" i="1"/>
  <c r="Q457" i="1"/>
  <c r="Q2883" i="1"/>
  <c r="Q975" i="1"/>
  <c r="Q976" i="1"/>
  <c r="Q977" i="1"/>
  <c r="Q1643" i="1"/>
  <c r="Q1219" i="1"/>
  <c r="Q1986" i="1"/>
  <c r="Q3486" i="1"/>
  <c r="Q2264" i="1"/>
  <c r="Q1644" i="1"/>
  <c r="Q8" i="1"/>
  <c r="Q2349" i="1"/>
  <c r="Q1420" i="1"/>
  <c r="Q3487" i="1"/>
  <c r="Q2200" i="1"/>
  <c r="Q2884" i="1"/>
  <c r="Q1220" i="1"/>
  <c r="Q1599" i="1"/>
  <c r="Q978" i="1"/>
  <c r="Q2337" i="1"/>
  <c r="Q766" i="1"/>
  <c r="Q347" i="1"/>
  <c r="Q1645" i="1"/>
  <c r="Q2593" i="1"/>
  <c r="Q3298" i="1"/>
  <c r="Q2885" i="1"/>
  <c r="Q3164" i="1"/>
  <c r="Q2680" i="1"/>
  <c r="Q2418" i="1"/>
  <c r="Q1987" i="1"/>
  <c r="Q1746" i="1"/>
  <c r="Q3371" i="1"/>
  <c r="Q3017" i="1"/>
  <c r="Q1421" i="1"/>
  <c r="Q3018" i="1"/>
  <c r="Q2338" i="1"/>
  <c r="Q2929" i="1"/>
  <c r="Q3019" i="1"/>
  <c r="Q2369" i="1"/>
  <c r="Q3020" i="1"/>
  <c r="Q503" i="1"/>
  <c r="Q979" i="1"/>
  <c r="Q980" i="1"/>
  <c r="Q767" i="1"/>
  <c r="Q75" i="1"/>
  <c r="Q1747" i="1"/>
  <c r="Q768" i="1"/>
  <c r="Q1646" i="1"/>
  <c r="Q1422" i="1"/>
  <c r="Q898" i="1"/>
  <c r="Q3021" i="1"/>
  <c r="Q200" i="1"/>
  <c r="Q1221" i="1"/>
  <c r="Q439" i="1"/>
  <c r="Q3223" i="1"/>
  <c r="Q981" i="1"/>
  <c r="Q1647" i="1"/>
  <c r="Q1423" i="1"/>
  <c r="Q982" i="1"/>
  <c r="Q1222" i="1"/>
  <c r="Q1648" i="1"/>
  <c r="Q3614" i="1"/>
  <c r="Q3488" i="1"/>
  <c r="Q3966" i="1"/>
  <c r="Q3716" i="1"/>
  <c r="Q2681" i="1"/>
  <c r="Q2856" i="1"/>
  <c r="Q3224" i="1"/>
  <c r="Q4046" i="1"/>
  <c r="Q1877" i="1"/>
  <c r="Q3615" i="1"/>
  <c r="Q4015" i="1"/>
  <c r="Q3926" i="1"/>
  <c r="Q3851" i="1"/>
  <c r="Q4031" i="1"/>
  <c r="Q3616" i="1"/>
  <c r="Q2231" i="1"/>
  <c r="Q3927" i="1"/>
  <c r="Q4070" i="1"/>
  <c r="Q3562" i="1"/>
  <c r="Q3022" i="1"/>
  <c r="Q3717" i="1"/>
  <c r="Q3225" i="1"/>
  <c r="Q3928" i="1"/>
  <c r="Q3659" i="1"/>
  <c r="Q3852" i="1"/>
  <c r="Q3718" i="1"/>
  <c r="Q3563" i="1"/>
  <c r="Q4047" i="1"/>
  <c r="Q2833" i="1"/>
  <c r="Q1223" i="1"/>
  <c r="Q3987" i="1"/>
  <c r="Q3372" i="1"/>
  <c r="Q3929" i="1"/>
  <c r="Q3719" i="1"/>
  <c r="Q3489" i="1"/>
  <c r="Q3720" i="1"/>
  <c r="Q896" i="1"/>
  <c r="Q3373" i="1"/>
  <c r="Q3721" i="1"/>
  <c r="Q3722" i="1"/>
  <c r="Q769" i="1"/>
  <c r="Q103" i="1"/>
  <c r="Q1883" i="1"/>
  <c r="Q1224" i="1"/>
  <c r="Q2236" i="1"/>
  <c r="Q1988" i="1"/>
  <c r="Q1989" i="1"/>
  <c r="Q3226" i="1"/>
  <c r="Q2682" i="1"/>
  <c r="Q504" i="1"/>
  <c r="Q679" i="1"/>
  <c r="Q1225" i="1"/>
  <c r="Q1611" i="1"/>
  <c r="Q983" i="1"/>
  <c r="Q1424" i="1"/>
  <c r="Q352" i="1"/>
  <c r="Q770" i="1"/>
  <c r="Q2265" i="1"/>
  <c r="Q505" i="1"/>
  <c r="Q56" i="1"/>
  <c r="Q3638" i="1"/>
  <c r="Q2419" i="1"/>
  <c r="Q2420" i="1"/>
  <c r="Q1990" i="1"/>
  <c r="Q1991" i="1"/>
  <c r="Q3538" i="1"/>
  <c r="Q771" i="1"/>
  <c r="Q2353" i="1"/>
  <c r="Q201" i="1"/>
  <c r="Q2683" i="1"/>
  <c r="Q772" i="1"/>
  <c r="Q1748" i="1"/>
  <c r="Q1703" i="1"/>
  <c r="Q727" i="1"/>
  <c r="Q984" i="1"/>
  <c r="Q2684" i="1"/>
  <c r="Q12" i="1"/>
  <c r="Q1992" i="1"/>
  <c r="Q2479" i="1"/>
  <c r="Q1161" i="1"/>
  <c r="Q1649" i="1"/>
  <c r="Q2480" i="1"/>
  <c r="Q154" i="1"/>
  <c r="Q1749" i="1"/>
  <c r="Q1993" i="1"/>
  <c r="Q202" i="1"/>
  <c r="Q1360" i="1"/>
  <c r="Q203" i="1"/>
  <c r="Q1226" i="1"/>
  <c r="Q2685" i="1"/>
  <c r="Q383" i="1"/>
  <c r="Q1650" i="1"/>
  <c r="Q2266" i="1"/>
  <c r="Q2686" i="1"/>
  <c r="Q1841" i="1"/>
  <c r="Q2577" i="1"/>
  <c r="Q137" i="1"/>
  <c r="Q1227" i="1"/>
  <c r="Q1228" i="1"/>
  <c r="Q1750" i="1"/>
  <c r="Q2969" i="1"/>
  <c r="Q3374" i="1"/>
  <c r="Q2886" i="1"/>
  <c r="Q1425" i="1"/>
  <c r="Q506" i="1"/>
  <c r="Q1751" i="1"/>
  <c r="Q2267" i="1"/>
  <c r="Q1426" i="1"/>
  <c r="Q2370" i="1"/>
  <c r="Q985" i="1"/>
  <c r="Q204" i="1"/>
  <c r="Q1842" i="1"/>
  <c r="Q3723" i="1"/>
  <c r="Q1854" i="1"/>
  <c r="Q1427" i="1"/>
  <c r="Q2324" i="1"/>
  <c r="Q38" i="1"/>
  <c r="Q4032" i="1"/>
  <c r="Q3375" i="1"/>
  <c r="Q3490" i="1"/>
  <c r="Q2421" i="1"/>
  <c r="Q2940" i="1"/>
  <c r="Q507" i="1"/>
  <c r="Q1994" i="1"/>
  <c r="Q508" i="1"/>
  <c r="Q2687" i="1"/>
  <c r="Q1995" i="1"/>
  <c r="Q3123" i="1"/>
  <c r="Q3617" i="1"/>
  <c r="Q2887" i="1"/>
  <c r="Q3872" i="1"/>
  <c r="Q3023" i="1"/>
  <c r="Q2688" i="1"/>
  <c r="Q1428" i="1"/>
  <c r="Q3227" i="1"/>
  <c r="Q1350" i="1"/>
  <c r="Q2941" i="1"/>
  <c r="Q4016" i="1"/>
  <c r="Q773" i="1"/>
  <c r="Q2942" i="1"/>
  <c r="Q1886" i="1"/>
  <c r="Q3986" i="1"/>
  <c r="Q448" i="1"/>
  <c r="Q4079" i="1"/>
  <c r="Q4033" i="1"/>
  <c r="Q2566" i="1"/>
  <c r="Q3930" i="1"/>
  <c r="Q3166" i="1"/>
  <c r="Q2959" i="1"/>
  <c r="Q3376" i="1"/>
  <c r="Q902" i="1"/>
  <c r="Q3024" i="1"/>
  <c r="Q1996" i="1"/>
  <c r="Q2268" i="1"/>
  <c r="Q1997" i="1"/>
  <c r="Q3590" i="1"/>
  <c r="Q4113" i="1"/>
  <c r="Q3025" i="1"/>
  <c r="Q1752" i="1"/>
  <c r="Q318" i="1"/>
  <c r="Q1998" i="1"/>
  <c r="Q3491" i="1"/>
  <c r="Q3104" i="1"/>
  <c r="Q3618" i="1"/>
  <c r="Q2594" i="1"/>
  <c r="Q3645" i="1"/>
  <c r="Q774" i="1"/>
  <c r="Q3536" i="1"/>
  <c r="Q3377" i="1"/>
  <c r="Q775" i="1"/>
  <c r="Q1429" i="1"/>
  <c r="Q3026" i="1"/>
  <c r="Q2269" i="1"/>
  <c r="Q3492" i="1"/>
  <c r="Q3724" i="1"/>
  <c r="Q886" i="1"/>
  <c r="Q3725" i="1"/>
  <c r="Q1999" i="1"/>
  <c r="Q2000" i="1"/>
  <c r="Q2371" i="1"/>
  <c r="Q986" i="1"/>
  <c r="Q2350" i="1"/>
  <c r="Q3228" i="1"/>
  <c r="Q2689" i="1"/>
  <c r="Q3027" i="1"/>
  <c r="Q2001" i="1"/>
  <c r="Q1375" i="1"/>
  <c r="Q680" i="1"/>
  <c r="Q1753" i="1"/>
  <c r="Q1176" i="1"/>
  <c r="Q2002" i="1"/>
  <c r="Q987" i="1"/>
  <c r="Q776" i="1"/>
  <c r="Q3028" i="1"/>
  <c r="Q1430" i="1"/>
  <c r="Q988" i="1"/>
  <c r="Q1361" i="1"/>
  <c r="Q3778" i="1"/>
  <c r="Q3299" i="1"/>
  <c r="Q1705" i="1"/>
  <c r="Q2339" i="1"/>
  <c r="Q3105" i="1"/>
  <c r="Q777" i="1"/>
  <c r="Q681" i="1"/>
  <c r="Q3160" i="1"/>
  <c r="Q3131" i="1"/>
  <c r="Q3106" i="1"/>
  <c r="Q2960" i="1"/>
  <c r="Q1651" i="1"/>
  <c r="Q2481" i="1"/>
  <c r="Q3378" i="1"/>
  <c r="Q4056" i="1"/>
  <c r="Q3124" i="1"/>
  <c r="Q3029" i="1"/>
  <c r="Q3030" i="1"/>
  <c r="Q2578" i="1"/>
  <c r="Q3142" i="1"/>
  <c r="Q3592" i="1"/>
  <c r="Q3643" i="1"/>
  <c r="Q3161" i="1"/>
  <c r="Q1431" i="1"/>
  <c r="Q1341" i="1"/>
  <c r="Q3312" i="1"/>
  <c r="Q1652" i="1"/>
  <c r="Q1432" i="1"/>
  <c r="Q3167" i="1"/>
  <c r="Q3564" i="1"/>
  <c r="Q1175" i="1"/>
  <c r="Q2003" i="1"/>
  <c r="Q3652" i="1"/>
  <c r="Q2422" i="1"/>
  <c r="Q1754" i="1"/>
  <c r="Q2888" i="1"/>
  <c r="Q2889" i="1"/>
  <c r="Q2372" i="1"/>
  <c r="Q3229" i="1"/>
  <c r="Q3031" i="1"/>
  <c r="Q3143" i="1"/>
  <c r="Q205" i="1"/>
  <c r="Q1169" i="1"/>
  <c r="Q509" i="1"/>
  <c r="Q1433" i="1"/>
  <c r="Q510" i="1"/>
  <c r="Q11" i="1"/>
  <c r="Q358" i="1"/>
  <c r="Q206" i="1"/>
  <c r="Q384" i="1"/>
  <c r="Q1653" i="1"/>
  <c r="Q1836" i="1"/>
  <c r="Q2270" i="1"/>
  <c r="Q3230" i="1"/>
  <c r="Q385" i="1"/>
  <c r="Q778" i="1"/>
  <c r="Q1229" i="1"/>
  <c r="Q386" i="1"/>
  <c r="Q3032" i="1"/>
  <c r="Q1230" i="1"/>
  <c r="Q2690" i="1"/>
  <c r="Q1755" i="1"/>
  <c r="Q2271" i="1"/>
  <c r="Q2691" i="1"/>
  <c r="Q1756" i="1"/>
  <c r="Q3493" i="1"/>
  <c r="Q2548" i="1"/>
  <c r="Q3379" i="1"/>
  <c r="Q3494" i="1"/>
  <c r="Q2272" i="1"/>
  <c r="Q2916" i="1"/>
  <c r="Q1231" i="1"/>
  <c r="Q2579" i="1"/>
  <c r="Q2692" i="1"/>
  <c r="Q2693" i="1"/>
  <c r="Q2004" i="1"/>
  <c r="Q2694" i="1"/>
  <c r="Q923" i="1"/>
  <c r="Q1606" i="1"/>
  <c r="Q903" i="1"/>
  <c r="Q511" i="1"/>
  <c r="Q512" i="1"/>
  <c r="Q3231" i="1"/>
  <c r="Q682" i="1"/>
  <c r="Q989" i="1"/>
  <c r="Q779" i="1"/>
  <c r="Q2423" i="1"/>
  <c r="Q296" i="1"/>
  <c r="Q683" i="1"/>
  <c r="Q3804" i="1"/>
  <c r="Q2961" i="1"/>
  <c r="Q13" i="1"/>
  <c r="Q3300" i="1"/>
  <c r="Q513" i="1"/>
  <c r="Q3931" i="1"/>
  <c r="Q1589" i="1"/>
  <c r="Q3033" i="1"/>
  <c r="Q414" i="1"/>
  <c r="Q207" i="1"/>
  <c r="Q2005" i="1"/>
  <c r="Q1232" i="1"/>
  <c r="Q780" i="1"/>
  <c r="Q990" i="1"/>
  <c r="Q1362" i="1"/>
  <c r="Q2273" i="1"/>
  <c r="Q2482" i="1"/>
  <c r="Q2695" i="1"/>
  <c r="Q684" i="1"/>
  <c r="Q781" i="1"/>
  <c r="Q991" i="1"/>
  <c r="Q415" i="1"/>
  <c r="Q208" i="1"/>
  <c r="Q514" i="1"/>
  <c r="Q2006" i="1"/>
  <c r="Q2483" i="1"/>
  <c r="Q2696" i="1"/>
  <c r="Q2373" i="1"/>
  <c r="Q782" i="1"/>
  <c r="Q783" i="1"/>
  <c r="Q515" i="1"/>
  <c r="Q2007" i="1"/>
  <c r="Q2352" i="1"/>
  <c r="Q387" i="1"/>
  <c r="Q516" i="1"/>
  <c r="Q2424" i="1"/>
  <c r="Q2484" i="1"/>
  <c r="Q992" i="1"/>
  <c r="Q1757" i="1"/>
  <c r="Q2274" i="1"/>
  <c r="Q1758" i="1"/>
  <c r="Q2697" i="1"/>
  <c r="Q1759" i="1"/>
  <c r="Q2698" i="1"/>
  <c r="Q993" i="1"/>
  <c r="Q994" i="1"/>
  <c r="Q1855" i="1"/>
  <c r="Q209" i="1"/>
  <c r="Q517" i="1"/>
  <c r="Q912" i="1"/>
  <c r="Q155" i="1"/>
  <c r="Q1233" i="1"/>
  <c r="Q685" i="1"/>
  <c r="Q2008" i="1"/>
  <c r="Q2699" i="1"/>
  <c r="Q2009" i="1"/>
  <c r="Q995" i="1"/>
  <c r="Q2010" i="1"/>
  <c r="Q1173" i="1"/>
  <c r="Q1712" i="1"/>
  <c r="Q996" i="1"/>
  <c r="Q997" i="1"/>
  <c r="Q1856" i="1"/>
  <c r="Q2011" i="1"/>
  <c r="Q659" i="1"/>
  <c r="Q784" i="1"/>
  <c r="Q2425" i="1"/>
  <c r="Q3380" i="1"/>
  <c r="Q2275" i="1"/>
  <c r="Q210" i="1"/>
  <c r="Q24" i="1"/>
  <c r="Q2453" i="1"/>
  <c r="Q2485" i="1"/>
  <c r="Q518" i="1"/>
  <c r="Q1234" i="1"/>
  <c r="Q1654" i="1"/>
  <c r="Q1235" i="1"/>
  <c r="Q1612" i="1"/>
  <c r="Q2486" i="1"/>
  <c r="Q998" i="1"/>
  <c r="Q519" i="1"/>
  <c r="Q999" i="1"/>
  <c r="Q899" i="1"/>
  <c r="Q1150" i="1"/>
  <c r="Q2012" i="1"/>
  <c r="Q520" i="1"/>
  <c r="Q1434" i="1"/>
  <c r="Q2276" i="1"/>
  <c r="Q785" i="1"/>
  <c r="Q1000" i="1"/>
  <c r="Q521" i="1"/>
  <c r="Q3818" i="1"/>
  <c r="Q2277" i="1"/>
  <c r="Q1655" i="1"/>
  <c r="Q2487" i="1"/>
  <c r="Q138" i="1"/>
  <c r="Q2013" i="1"/>
  <c r="Q2700" i="1"/>
  <c r="Q1760" i="1"/>
  <c r="Q1177" i="1"/>
  <c r="Q1236" i="1"/>
  <c r="Q3495" i="1"/>
  <c r="Q2014" i="1"/>
  <c r="Q1435" i="1"/>
  <c r="Q2701" i="1"/>
  <c r="Q2890" i="1"/>
  <c r="Q4057" i="1"/>
  <c r="Q2925" i="1"/>
  <c r="Q3978" i="1"/>
  <c r="Q2187" i="1"/>
  <c r="Q3232" i="1"/>
  <c r="Q2186" i="1"/>
  <c r="Q3115" i="1"/>
  <c r="Q2015" i="1"/>
  <c r="Q1001" i="1"/>
  <c r="Q1002" i="1"/>
  <c r="Q2201" i="1"/>
  <c r="Q2016" i="1"/>
  <c r="Q2374" i="1"/>
  <c r="Q904" i="1"/>
  <c r="Q2017" i="1"/>
  <c r="Q2702" i="1"/>
  <c r="Q2018" i="1"/>
  <c r="Q1436" i="1"/>
  <c r="Q3381" i="1"/>
  <c r="Q2019" i="1"/>
  <c r="Q1003" i="1"/>
  <c r="Q1593" i="1"/>
  <c r="Q3565" i="1"/>
  <c r="Q1761" i="1"/>
  <c r="Q1762" i="1"/>
  <c r="Q2020" i="1"/>
  <c r="Q1371" i="1"/>
  <c r="Q2703" i="1"/>
  <c r="Q2278" i="1"/>
  <c r="Q2202" i="1"/>
  <c r="Q2340" i="1"/>
  <c r="Q1437" i="1"/>
  <c r="Q713" i="1"/>
  <c r="Q2704" i="1"/>
  <c r="Q1438" i="1"/>
  <c r="Q522" i="1"/>
  <c r="Q1763" i="1"/>
  <c r="Q2705" i="1"/>
  <c r="Q1857" i="1"/>
  <c r="Q523" i="1"/>
  <c r="Q1439" i="1"/>
  <c r="Q1764" i="1"/>
  <c r="Q2021" i="1"/>
  <c r="Q524" i="1"/>
  <c r="Q1440" i="1"/>
  <c r="Q686" i="1"/>
  <c r="Q1004" i="1"/>
  <c r="Q2279" i="1"/>
  <c r="Q2203" i="1"/>
  <c r="Q2375" i="1"/>
  <c r="Q3034" i="1"/>
  <c r="Q2580" i="1"/>
  <c r="Q3726" i="1"/>
  <c r="Q2832" i="1"/>
  <c r="Q2022" i="1"/>
  <c r="Q2706" i="1"/>
  <c r="Q687" i="1"/>
  <c r="Q3035" i="1"/>
  <c r="Q2549" i="1"/>
  <c r="Q14" i="1"/>
  <c r="Q2204" i="1"/>
  <c r="Q2023" i="1"/>
  <c r="Q525" i="1"/>
  <c r="Q2024" i="1"/>
  <c r="Q2025" i="1"/>
  <c r="Q27" i="1"/>
  <c r="Q28" i="1"/>
  <c r="Q2891" i="1"/>
  <c r="Q2844" i="1"/>
  <c r="Q2926" i="1"/>
  <c r="Q786" i="1"/>
  <c r="Q2026" i="1"/>
  <c r="Q2027" i="1"/>
  <c r="Q3619" i="1"/>
  <c r="Q3324" i="1"/>
  <c r="Q1830" i="1"/>
  <c r="Q2205" i="1"/>
  <c r="Q3496" i="1"/>
  <c r="Q1237" i="1"/>
  <c r="Q3539" i="1"/>
  <c r="Q2028" i="1"/>
  <c r="Q1881" i="1"/>
  <c r="Q3727" i="1"/>
  <c r="Q2845" i="1"/>
  <c r="Q3497" i="1"/>
  <c r="Q2206" i="1"/>
  <c r="Q3566" i="1"/>
  <c r="Q3620" i="1"/>
  <c r="Q2029" i="1"/>
  <c r="Q3319" i="1"/>
  <c r="Q925" i="1"/>
  <c r="Q2707" i="1"/>
  <c r="Q2207" i="1"/>
  <c r="Q2488" i="1"/>
  <c r="Q3541" i="1"/>
  <c r="Q1441" i="1"/>
  <c r="Q3382" i="1"/>
  <c r="Q1442" i="1"/>
  <c r="Q2581" i="1"/>
  <c r="Q3453" i="1"/>
  <c r="Q3168" i="1"/>
  <c r="Q2708" i="1"/>
  <c r="Q3107" i="1"/>
  <c r="Q1765" i="1"/>
  <c r="Q3657" i="1"/>
  <c r="Q3125" i="1"/>
  <c r="Q1656" i="1"/>
  <c r="Q3132" i="1"/>
  <c r="Q3100" i="1"/>
  <c r="Q3308" i="1"/>
  <c r="Q3233" i="1"/>
  <c r="Q2030" i="1"/>
  <c r="Q3454" i="1"/>
  <c r="Q1657" i="1"/>
  <c r="Q170" i="1"/>
  <c r="Q3780" i="1"/>
  <c r="Q2341" i="1"/>
  <c r="Q2561" i="1"/>
  <c r="Q2892" i="1"/>
  <c r="Q1443" i="1"/>
  <c r="Q3383" i="1"/>
  <c r="Q3144" i="1"/>
  <c r="Q3036" i="1"/>
  <c r="Q688" i="1"/>
  <c r="Q3442" i="1"/>
  <c r="Q1238" i="1"/>
  <c r="Q104" i="1"/>
  <c r="Q359" i="1"/>
  <c r="Q1444" i="1"/>
  <c r="Q1005" i="1"/>
  <c r="Q1006" i="1"/>
  <c r="Q2489" i="1"/>
  <c r="Q3234" i="1"/>
  <c r="Q787" i="1"/>
  <c r="Q3037" i="1"/>
  <c r="Q526" i="1"/>
  <c r="Q139" i="1"/>
  <c r="Q156" i="1"/>
  <c r="Q2709" i="1"/>
  <c r="Q211" i="1"/>
  <c r="Q2031" i="1"/>
  <c r="Q319" i="1"/>
  <c r="Q527" i="1"/>
  <c r="Q528" i="1"/>
  <c r="Q449" i="1"/>
  <c r="Q1007" i="1"/>
  <c r="Q1008" i="1"/>
  <c r="Q2710" i="1"/>
  <c r="Q788" i="1"/>
  <c r="Q529" i="1"/>
  <c r="Q3038" i="1"/>
  <c r="Q1239" i="1"/>
  <c r="Q1445" i="1"/>
  <c r="Q105" i="1"/>
  <c r="Q2582" i="1"/>
  <c r="Q728" i="1"/>
  <c r="Q3039" i="1"/>
  <c r="Q416" i="1"/>
  <c r="Q3040" i="1"/>
  <c r="Q2562" i="1"/>
  <c r="Q1009" i="1"/>
  <c r="Q1446" i="1"/>
  <c r="Q2229" i="1"/>
  <c r="Q1447" i="1"/>
  <c r="Q388" i="1"/>
  <c r="Q4048" i="1"/>
  <c r="Q3145" i="1"/>
  <c r="Q1240" i="1"/>
  <c r="Q2342" i="1"/>
  <c r="Q3967" i="1"/>
  <c r="Q3384" i="1"/>
  <c r="Q3235" i="1"/>
  <c r="Q3385" i="1"/>
  <c r="Q2711" i="1"/>
  <c r="Q1658" i="1"/>
  <c r="Q2343" i="1"/>
  <c r="Q3236" i="1"/>
  <c r="Q2490" i="1"/>
  <c r="Q4008" i="1"/>
  <c r="Q2712" i="1"/>
  <c r="Q96" i="1"/>
  <c r="Q21" i="1"/>
  <c r="Q2491" i="1"/>
  <c r="Q2032" i="1"/>
  <c r="Q2033" i="1"/>
  <c r="Q1010" i="1"/>
  <c r="Q1607" i="1"/>
  <c r="Q462" i="1"/>
  <c r="Q530" i="1"/>
  <c r="Q1874" i="1"/>
  <c r="Q689" i="1"/>
  <c r="Q1448" i="1"/>
  <c r="Q1241" i="1"/>
  <c r="Q1011" i="1"/>
  <c r="Q2893" i="1"/>
  <c r="Q2713" i="1"/>
  <c r="Q212" i="1"/>
  <c r="Q1242" i="1"/>
  <c r="Q531" i="1"/>
  <c r="Q2590" i="1"/>
  <c r="Q172" i="1"/>
  <c r="Q2325" i="1"/>
  <c r="Q532" i="1"/>
  <c r="Q450" i="1"/>
  <c r="Q1243" i="1"/>
  <c r="Q3897" i="1"/>
  <c r="Q533" i="1"/>
  <c r="Q1449" i="1"/>
  <c r="Q3728" i="1"/>
  <c r="Q3386" i="1"/>
  <c r="Q3729" i="1"/>
  <c r="Q3498" i="1"/>
  <c r="Q3387" i="1"/>
  <c r="Q3567" i="1"/>
  <c r="Q3876" i="1"/>
  <c r="Q3641" i="1"/>
  <c r="Q2034" i="1"/>
  <c r="Q3660" i="1"/>
  <c r="Q353" i="1"/>
  <c r="Q213" i="1"/>
  <c r="Q3237" i="1"/>
  <c r="Q4065" i="1"/>
  <c r="Q3388" i="1"/>
  <c r="Q214" i="1"/>
  <c r="Q2714" i="1"/>
  <c r="Q789" i="1"/>
  <c r="Q1012" i="1"/>
  <c r="Q40" i="1"/>
  <c r="Q1450" i="1"/>
  <c r="Q790" i="1"/>
  <c r="Q791" i="1"/>
  <c r="Q320" i="1"/>
  <c r="Q1338" i="1"/>
  <c r="Q1582" i="1"/>
  <c r="Q534" i="1"/>
  <c r="Q1013" i="1"/>
  <c r="Q2190" i="1"/>
  <c r="Q2280" i="1"/>
  <c r="Q2035" i="1"/>
  <c r="Q1244" i="1"/>
  <c r="Q2426" i="1"/>
  <c r="Q321" i="1"/>
  <c r="Q3041" i="1"/>
  <c r="Q2715" i="1"/>
  <c r="Q348" i="1"/>
  <c r="Q4049" i="1"/>
  <c r="Q2281" i="1"/>
  <c r="Q2716" i="1"/>
  <c r="Q3621" i="1"/>
  <c r="Q3932" i="1"/>
  <c r="Q2427" i="1"/>
  <c r="Q417" i="1"/>
  <c r="Q3933" i="1"/>
  <c r="Q3730" i="1"/>
  <c r="Q3661" i="1"/>
  <c r="Q3731" i="1"/>
  <c r="Q3568" i="1"/>
  <c r="Q3042" i="1"/>
  <c r="Q3732" i="1"/>
  <c r="Q3639" i="1"/>
  <c r="Q3805" i="1"/>
  <c r="Q3499" i="1"/>
  <c r="Q2376" i="1"/>
  <c r="Q2717" i="1"/>
  <c r="Q3832" i="1"/>
  <c r="Q2718" i="1"/>
  <c r="Q2719" i="1"/>
  <c r="Q3169" i="1"/>
  <c r="Q3883" i="1"/>
  <c r="Q2036" i="1"/>
  <c r="Q3934" i="1"/>
  <c r="Q3238" i="1"/>
  <c r="Q3733" i="1"/>
  <c r="Q3239" i="1"/>
  <c r="Q2037" i="1"/>
  <c r="Q4067" i="1"/>
  <c r="Q1245" i="1"/>
  <c r="Q4020" i="1"/>
  <c r="Q3240" i="1"/>
  <c r="Q3108" i="1"/>
  <c r="Q1766" i="1"/>
  <c r="Q3734" i="1"/>
  <c r="Q3735" i="1"/>
  <c r="Q4034" i="1"/>
  <c r="Q3736" i="1"/>
  <c r="Q2428" i="1"/>
  <c r="Q4017" i="1"/>
  <c r="Q3542" i="1"/>
  <c r="Q3043" i="1"/>
  <c r="Q887" i="1"/>
  <c r="Q1014" i="1"/>
  <c r="Q2208" i="1"/>
  <c r="Q2282" i="1"/>
  <c r="Q2038" i="1"/>
  <c r="Q1451" i="1"/>
  <c r="Q1015" i="1"/>
  <c r="Q792" i="1"/>
  <c r="Q1016" i="1"/>
  <c r="Q1583" i="1"/>
  <c r="Q535" i="1"/>
  <c r="Q3988" i="1"/>
  <c r="Q2344" i="1"/>
  <c r="Q1246" i="1"/>
  <c r="Q3534" i="1"/>
  <c r="Q2039" i="1"/>
  <c r="Q3787" i="1"/>
  <c r="Q3737" i="1"/>
  <c r="Q215" i="1"/>
  <c r="Q3738" i="1"/>
  <c r="Q3500" i="1"/>
  <c r="Q3739" i="1"/>
  <c r="Q2720" i="1"/>
  <c r="Q884" i="1"/>
  <c r="Q3740" i="1"/>
  <c r="Q3501" i="1"/>
  <c r="Q3741" i="1"/>
  <c r="Q2040" i="1"/>
  <c r="Q4009" i="1"/>
  <c r="Q3502" i="1"/>
  <c r="Q2398" i="1"/>
  <c r="Q2721" i="1"/>
  <c r="Q3389" i="1"/>
  <c r="Q3819" i="1"/>
  <c r="Q3622" i="1"/>
  <c r="Q793" i="1"/>
  <c r="Q2041" i="1"/>
  <c r="Q3935" i="1"/>
  <c r="Q3936" i="1"/>
  <c r="Q1767" i="1"/>
  <c r="Q3865" i="1"/>
  <c r="Q3390" i="1"/>
  <c r="Q3937" i="1"/>
  <c r="Q1452" i="1"/>
  <c r="Q1247" i="1"/>
  <c r="Q3540" i="1"/>
  <c r="Q3742" i="1"/>
  <c r="Q3391" i="1"/>
  <c r="Q3392" i="1"/>
  <c r="Q3859" i="1"/>
  <c r="Q3866" i="1"/>
  <c r="Q3503" i="1"/>
  <c r="Q2722" i="1"/>
  <c r="Q2492" i="1"/>
  <c r="Q3979" i="1"/>
  <c r="Q1453" i="1"/>
  <c r="Q2595" i="1"/>
  <c r="Q2723" i="1"/>
  <c r="Q733" i="1"/>
  <c r="Q3044" i="1"/>
  <c r="Q1884" i="1"/>
  <c r="Q2724" i="1"/>
  <c r="Q3895" i="1"/>
  <c r="Q3877" i="1"/>
  <c r="Q3743" i="1"/>
  <c r="Q2725" i="1"/>
  <c r="Q2493" i="1"/>
  <c r="Q3744" i="1"/>
  <c r="Q2042" i="1"/>
  <c r="Q3569" i="1"/>
  <c r="Q2283" i="1"/>
  <c r="Q3745" i="1"/>
  <c r="Q3045" i="1"/>
  <c r="Q1339" i="1"/>
  <c r="Q3504" i="1"/>
  <c r="Q3393" i="1"/>
  <c r="Q2043" i="1"/>
  <c r="Q3938" i="1"/>
  <c r="Q1768" i="1"/>
  <c r="Q4052" i="1"/>
  <c r="Q3623" i="1"/>
  <c r="Q1017" i="1"/>
  <c r="Q174" i="1"/>
  <c r="Q3394" i="1"/>
  <c r="Q3746" i="1"/>
  <c r="Q3980" i="1"/>
  <c r="Q3241" i="1"/>
  <c r="Q3836" i="1"/>
  <c r="Q3939" i="1"/>
  <c r="Q322" i="1"/>
  <c r="Q2608" i="1"/>
  <c r="Q4014" i="1"/>
  <c r="Q3747" i="1"/>
  <c r="Q3242" i="1"/>
  <c r="Q2726" i="1"/>
  <c r="Q536" i="1"/>
  <c r="Q1659" i="1"/>
  <c r="Q794" i="1"/>
  <c r="Q389" i="1"/>
  <c r="Q1454" i="1"/>
  <c r="Q2284" i="1"/>
  <c r="Q1769" i="1"/>
  <c r="Q795" i="1"/>
  <c r="Q1455" i="1"/>
  <c r="Q1248" i="1"/>
  <c r="Q2494" i="1"/>
  <c r="Q3146" i="1"/>
  <c r="Q2285" i="1"/>
  <c r="Q796" i="1"/>
  <c r="Q1660" i="1"/>
  <c r="Q1249" i="1"/>
  <c r="Q323" i="1"/>
  <c r="Q1456" i="1"/>
  <c r="Q2286" i="1"/>
  <c r="Q1457" i="1"/>
  <c r="Q324" i="1"/>
  <c r="Q1018" i="1"/>
  <c r="Q537" i="1"/>
  <c r="Q2452" i="1"/>
  <c r="Q418" i="1"/>
  <c r="Q1019" i="1"/>
  <c r="Q1162" i="1"/>
  <c r="Q1020" i="1"/>
  <c r="Q3109" i="1"/>
  <c r="Q1770" i="1"/>
  <c r="Q1021" i="1"/>
  <c r="Q1022" i="1"/>
  <c r="Q106" i="1"/>
  <c r="Q2377" i="1"/>
  <c r="Q2044" i="1"/>
  <c r="Q797" i="1"/>
  <c r="Q3662" i="1"/>
  <c r="Q690" i="1"/>
  <c r="Q538" i="1"/>
  <c r="Q1023" i="1"/>
  <c r="Q2495" i="1"/>
  <c r="Q3748" i="1"/>
  <c r="Q3867" i="1"/>
  <c r="Q216" i="1"/>
  <c r="Q660" i="1"/>
  <c r="Q3806" i="1"/>
  <c r="Q3243" i="1"/>
  <c r="Q3455" i="1"/>
  <c r="Q3046" i="1"/>
  <c r="Q1024" i="1"/>
  <c r="Q3640" i="1"/>
  <c r="Q217" i="1"/>
  <c r="Q3940" i="1"/>
  <c r="Q539" i="1"/>
  <c r="Q2287" i="1"/>
  <c r="Q2045" i="1"/>
  <c r="Q3868" i="1"/>
  <c r="Q3749" i="1"/>
  <c r="Q540" i="1"/>
  <c r="Q3505" i="1"/>
  <c r="Q4080" i="1"/>
  <c r="Q3047" i="1"/>
  <c r="Q2837" i="1"/>
  <c r="Q1025" i="1"/>
  <c r="Q3588" i="1"/>
  <c r="Q3048" i="1"/>
  <c r="Q2046" i="1"/>
  <c r="Q4066" i="1"/>
  <c r="Q29" i="1"/>
  <c r="Q1026" i="1"/>
  <c r="Q3750" i="1"/>
  <c r="Q3653" i="1"/>
  <c r="Q3506" i="1"/>
  <c r="Q4062" i="1"/>
  <c r="Q76" i="1"/>
  <c r="Q2047" i="1"/>
  <c r="Q3790" i="1"/>
  <c r="Q3853" i="1"/>
  <c r="Q4058" i="1"/>
  <c r="Q1701" i="1"/>
  <c r="Q2727" i="1"/>
  <c r="Q157" i="1"/>
  <c r="Q1858" i="1"/>
  <c r="Q1250" i="1"/>
  <c r="Q2209" i="1"/>
  <c r="Q1251" i="1"/>
  <c r="Q1027" i="1"/>
  <c r="Q42" i="1"/>
  <c r="Q3147" i="1"/>
  <c r="Q50" i="1"/>
  <c r="Q140" i="1"/>
  <c r="Q1771" i="1"/>
  <c r="Q541" i="1"/>
  <c r="Q1831" i="1"/>
  <c r="Q1772" i="1"/>
  <c r="Q360" i="1"/>
  <c r="Q2048" i="1"/>
  <c r="Q1252" i="1"/>
  <c r="Q3395" i="1"/>
  <c r="Q542" i="1"/>
  <c r="Q2049" i="1"/>
  <c r="Q1028" i="1"/>
  <c r="Q1458" i="1"/>
  <c r="Q913" i="1"/>
  <c r="Q2728" i="1"/>
  <c r="Q2050" i="1"/>
  <c r="Q3244" i="1"/>
  <c r="Q3245" i="1"/>
  <c r="Q2193" i="1"/>
  <c r="Q691" i="1"/>
  <c r="Q3170" i="1"/>
  <c r="Q390" i="1"/>
  <c r="Q2894" i="1"/>
  <c r="Q3049" i="1"/>
  <c r="Q2729" i="1"/>
  <c r="Q1878" i="1"/>
  <c r="Q2962" i="1"/>
  <c r="Q3507" i="1"/>
  <c r="Q3624" i="1"/>
  <c r="Q2583" i="1"/>
  <c r="Q1029" i="1"/>
  <c r="Q39" i="1"/>
  <c r="Q1773" i="1"/>
  <c r="Q1030" i="1"/>
  <c r="Q798" i="1"/>
  <c r="Q391" i="1"/>
  <c r="Q661" i="1"/>
  <c r="Q1031" i="1"/>
  <c r="Q543" i="1"/>
  <c r="Q218" i="1"/>
  <c r="Q1774" i="1"/>
  <c r="Q1253" i="1"/>
  <c r="Q2288" i="1"/>
  <c r="Q6" i="1"/>
  <c r="Q325" i="1"/>
  <c r="Q303" i="1"/>
  <c r="Q107" i="1"/>
  <c r="Q165" i="1"/>
  <c r="Q1032" i="1"/>
  <c r="Q544" i="1"/>
  <c r="Q1661" i="1"/>
  <c r="Q2429" i="1"/>
  <c r="Q219" i="1"/>
  <c r="Q3172" i="1"/>
  <c r="Q2730" i="1"/>
  <c r="Q3291" i="1"/>
  <c r="Q3148" i="1"/>
  <c r="Q2943" i="1"/>
  <c r="Q545" i="1"/>
  <c r="Q2538" i="1"/>
  <c r="Q2550" i="1"/>
  <c r="Q1254" i="1"/>
  <c r="Q2051" i="1"/>
  <c r="Q1255" i="1"/>
  <c r="Q30" i="1"/>
  <c r="Q2944" i="1"/>
  <c r="Q1363" i="1"/>
  <c r="Q3149" i="1"/>
  <c r="Q1775" i="1"/>
  <c r="Q3396" i="1"/>
  <c r="Q2052" i="1"/>
  <c r="Q546" i="1"/>
  <c r="Q2731" i="1"/>
  <c r="Q2" i="1"/>
  <c r="Q2053" i="1"/>
  <c r="Q1776" i="1"/>
  <c r="Q1256" i="1"/>
  <c r="Q3162" i="1"/>
  <c r="Q2378" i="1"/>
  <c r="Q1662" i="1"/>
  <c r="Q3397" i="1"/>
  <c r="Q2551" i="1"/>
  <c r="Q2584" i="1"/>
  <c r="Q2496" i="1"/>
  <c r="Q220" i="1"/>
  <c r="Q1719" i="1"/>
  <c r="Q173" i="1"/>
  <c r="Q1257" i="1"/>
  <c r="Q1163" i="1"/>
  <c r="Q547" i="1"/>
  <c r="Q1258" i="1"/>
  <c r="Q548" i="1"/>
  <c r="Q1600" i="1"/>
  <c r="Q2430" i="1"/>
  <c r="Q2289" i="1"/>
  <c r="Q57" i="1"/>
  <c r="Q799" i="1"/>
  <c r="Q3246" i="1"/>
  <c r="Q3456" i="1"/>
  <c r="Q1259" i="1"/>
  <c r="Q3398" i="1"/>
  <c r="Q3247" i="1"/>
  <c r="Q549" i="1"/>
  <c r="Q1260" i="1"/>
  <c r="Q1261" i="1"/>
  <c r="Q349" i="1"/>
  <c r="Q1875" i="1"/>
  <c r="Q2552" i="1"/>
  <c r="Q1033" i="1"/>
  <c r="Q550" i="1"/>
  <c r="Q2604" i="1"/>
  <c r="Q108" i="1"/>
  <c r="Q392" i="1"/>
  <c r="Q1459" i="1"/>
  <c r="Q2290" i="1"/>
  <c r="Q1460" i="1"/>
  <c r="Q800" i="1"/>
  <c r="Q1859" i="1"/>
  <c r="Q551" i="1"/>
  <c r="Q801" i="1"/>
  <c r="Q802" i="1"/>
  <c r="Q1262" i="1"/>
  <c r="Q1034" i="1"/>
  <c r="Q440" i="1"/>
  <c r="Q2054" i="1"/>
  <c r="Q692" i="1"/>
  <c r="Q2379" i="1"/>
  <c r="Q552" i="1"/>
  <c r="Q3508" i="1"/>
  <c r="Q109" i="1"/>
  <c r="Q419" i="1"/>
  <c r="Q2055" i="1"/>
  <c r="Q1174" i="1"/>
  <c r="Q2326" i="1"/>
  <c r="Q2291" i="1"/>
  <c r="Q3150" i="1"/>
  <c r="Q1663" i="1"/>
  <c r="Q929" i="1"/>
  <c r="Q3751" i="1"/>
  <c r="Q2292" i="1"/>
  <c r="Q3163" i="1"/>
  <c r="Q2585" i="1"/>
  <c r="Q1461" i="1"/>
  <c r="Q2056" i="1"/>
  <c r="Q693" i="1"/>
  <c r="Q1263" i="1"/>
  <c r="Q3050" i="1"/>
  <c r="Q158" i="1"/>
  <c r="Q2057" i="1"/>
  <c r="Q1462" i="1"/>
  <c r="Q2058" i="1"/>
  <c r="Q2841" i="1"/>
  <c r="Q1347" i="1"/>
  <c r="Q77" i="1"/>
  <c r="Q2431" i="1"/>
  <c r="Q553" i="1"/>
  <c r="Q3051" i="1"/>
  <c r="Q3570" i="1"/>
  <c r="Q2732" i="1"/>
  <c r="Q3399" i="1"/>
  <c r="Q3571" i="1"/>
  <c r="Q2497" i="1"/>
  <c r="Q3400" i="1"/>
  <c r="Q326" i="1"/>
  <c r="Q1777" i="1"/>
  <c r="Q3401" i="1"/>
  <c r="Q3248" i="1"/>
  <c r="Q2895" i="1"/>
  <c r="Q3052" i="1"/>
  <c r="Q3402" i="1"/>
  <c r="Q3625" i="1"/>
  <c r="Q2059" i="1"/>
  <c r="Q2210" i="1"/>
  <c r="Q2733" i="1"/>
  <c r="Q554" i="1"/>
  <c r="Q1463" i="1"/>
  <c r="Q3807" i="1"/>
  <c r="Q555" i="1"/>
  <c r="Q3833" i="1"/>
  <c r="Q4071" i="1"/>
  <c r="Q3752" i="1"/>
  <c r="Q3165" i="1"/>
  <c r="Q1035" i="1"/>
  <c r="Q556" i="1"/>
  <c r="Q3572" i="1"/>
  <c r="Q2498" i="1"/>
  <c r="Q2734" i="1"/>
  <c r="Q3448" i="1"/>
  <c r="Q803" i="1"/>
  <c r="Q2432" i="1"/>
  <c r="Q2060" i="1"/>
  <c r="Q58" i="1"/>
  <c r="Q166" i="1"/>
  <c r="Q4013" i="1"/>
  <c r="Q41" i="1"/>
  <c r="Q557" i="1"/>
  <c r="Q3403" i="1"/>
  <c r="Q3753" i="1"/>
  <c r="Q3626" i="1"/>
  <c r="Q3404" i="1"/>
  <c r="Q3405" i="1"/>
  <c r="Q1036" i="1"/>
  <c r="Q2211" i="1"/>
  <c r="Q4088" i="1"/>
  <c r="Q3301" i="1"/>
  <c r="Q2735" i="1"/>
  <c r="Q1464" i="1"/>
  <c r="Q1264" i="1"/>
  <c r="Q3968" i="1"/>
  <c r="Q3509" i="1"/>
  <c r="Q3053" i="1"/>
  <c r="Q3879" i="1"/>
  <c r="Q1465" i="1"/>
  <c r="Q2736" i="1"/>
  <c r="Q558" i="1"/>
  <c r="Q3820" i="1"/>
  <c r="Q3510" i="1"/>
  <c r="Q4000" i="1"/>
  <c r="Q3591" i="1"/>
  <c r="Q3110" i="1"/>
  <c r="Q4085" i="1"/>
  <c r="Q3249" i="1"/>
  <c r="Q1832" i="1"/>
  <c r="Q3941" i="1"/>
  <c r="Q2061" i="1"/>
  <c r="Q3543" i="1"/>
  <c r="Q2062" i="1"/>
  <c r="Q3975" i="1"/>
  <c r="Q1778" i="1"/>
  <c r="Q2945" i="1"/>
  <c r="Q3754" i="1"/>
  <c r="Q3457" i="1"/>
  <c r="Q2896" i="1"/>
  <c r="Q694" i="1"/>
  <c r="Q3054" i="1"/>
  <c r="Q2063" i="1"/>
  <c r="Q1590" i="1"/>
  <c r="Q3302" i="1"/>
  <c r="Q3055" i="1"/>
  <c r="Q3406" i="1"/>
  <c r="Q3056" i="1"/>
  <c r="Q3407" i="1"/>
  <c r="Q2499" i="1"/>
  <c r="Q1466" i="1"/>
  <c r="Q3057" i="1"/>
  <c r="Q3808" i="1"/>
  <c r="Q3250" i="1"/>
  <c r="Q559" i="1"/>
  <c r="Q3408" i="1"/>
  <c r="Q1467" i="1"/>
  <c r="Q3118" i="1"/>
  <c r="Q2293" i="1"/>
  <c r="Q221" i="1"/>
  <c r="Q3809" i="1"/>
  <c r="Q3409" i="1"/>
  <c r="Q1664" i="1"/>
  <c r="Q3251" i="1"/>
  <c r="Q3755" i="1"/>
  <c r="Q3573" i="1"/>
  <c r="Q3989" i="1"/>
  <c r="Q1468" i="1"/>
  <c r="Q3942" i="1"/>
  <c r="Q2963" i="1"/>
  <c r="Q2737" i="1"/>
  <c r="Q3252" i="1"/>
  <c r="Q4050" i="1"/>
  <c r="Q3973" i="1"/>
  <c r="Q2500" i="1"/>
  <c r="Q3058" i="1"/>
  <c r="Q2738" i="1"/>
  <c r="Q2064" i="1"/>
  <c r="Q2433" i="1"/>
  <c r="Q3320" i="1"/>
  <c r="Q3253" i="1"/>
  <c r="Q1469" i="1"/>
  <c r="Q2065" i="1"/>
  <c r="Q2066" i="1"/>
  <c r="Q1265" i="1"/>
  <c r="Q159" i="1"/>
  <c r="Q2739" i="1"/>
  <c r="Q3059" i="1"/>
  <c r="Q2740" i="1"/>
  <c r="Q327" i="1"/>
  <c r="Q1470" i="1"/>
  <c r="Q3574" i="1"/>
  <c r="Q110" i="1"/>
  <c r="Q804" i="1"/>
  <c r="Q3313" i="1"/>
  <c r="Q2067" i="1"/>
  <c r="Q3511" i="1"/>
  <c r="Q2553" i="1"/>
  <c r="Q2434" i="1"/>
  <c r="Q1471" i="1"/>
  <c r="Q1037" i="1"/>
  <c r="Q1038" i="1"/>
  <c r="Q361" i="1"/>
  <c r="Q1266" i="1"/>
  <c r="Q560" i="1"/>
  <c r="Q1039" i="1"/>
  <c r="Q695" i="1"/>
  <c r="Q561" i="1"/>
  <c r="Q222" i="1"/>
  <c r="Q2435" i="1"/>
  <c r="Q1040" i="1"/>
  <c r="Q2068" i="1"/>
  <c r="Q1267" i="1"/>
  <c r="Q1584" i="1"/>
  <c r="Q393" i="1"/>
  <c r="Q2501" i="1"/>
  <c r="Q111" i="1"/>
  <c r="Q1041" i="1"/>
  <c r="Q1779" i="1"/>
  <c r="Q562" i="1"/>
  <c r="Q662" i="1"/>
  <c r="Q1665" i="1"/>
  <c r="Q1042" i="1"/>
  <c r="Q112" i="1"/>
  <c r="Q805" i="1"/>
  <c r="Q1472" i="1"/>
  <c r="Q1666" i="1"/>
  <c r="Q223" i="1"/>
  <c r="Q224" i="1"/>
  <c r="Q328" i="1"/>
  <c r="Q3254" i="1"/>
  <c r="Q806" i="1"/>
  <c r="Q807" i="1"/>
  <c r="Q2294" i="1"/>
  <c r="Q1780" i="1"/>
  <c r="Q563" i="1"/>
  <c r="Q1781" i="1"/>
  <c r="Q329" i="1"/>
  <c r="Q2846" i="1"/>
  <c r="Q3969" i="1"/>
  <c r="Q2741" i="1"/>
  <c r="Q3575" i="1"/>
  <c r="Q2380" i="1"/>
  <c r="Q2069" i="1"/>
  <c r="Q3642" i="1"/>
  <c r="Q3255" i="1"/>
  <c r="Q3893" i="1"/>
  <c r="Q3756" i="1"/>
  <c r="Q3943" i="1"/>
  <c r="Q669" i="1"/>
  <c r="Q4018" i="1"/>
  <c r="Q2897" i="1"/>
  <c r="Q2070" i="1"/>
  <c r="Q3303" i="1"/>
  <c r="Q3151" i="1"/>
  <c r="Q2071" i="1"/>
  <c r="Q4001" i="1"/>
  <c r="Q3944" i="1"/>
  <c r="Q2927" i="1"/>
  <c r="Q2072" i="1"/>
  <c r="Q451" i="1"/>
  <c r="Q2436" i="1"/>
  <c r="Q2502" i="1"/>
  <c r="Q1782" i="1"/>
  <c r="Q1783" i="1"/>
  <c r="Q1784" i="1"/>
  <c r="Q2295" i="1"/>
  <c r="Q2345" i="1"/>
  <c r="Q1860" i="1"/>
  <c r="Q1785" i="1"/>
  <c r="Q2437" i="1"/>
  <c r="Q1043" i="1"/>
  <c r="Q3256" i="1"/>
  <c r="Q15" i="1"/>
  <c r="Q564" i="1"/>
  <c r="Q3152" i="1"/>
  <c r="Q2742" i="1"/>
  <c r="Q1268" i="1"/>
  <c r="Q1667" i="1"/>
  <c r="Q362" i="1"/>
  <c r="Q78" i="1"/>
  <c r="Q2073" i="1"/>
  <c r="Q1044" i="1"/>
  <c r="Q1668" i="1"/>
  <c r="Q2212" i="1"/>
  <c r="Q2296" i="1"/>
  <c r="Q883" i="1"/>
  <c r="Q2346" i="1"/>
  <c r="Q1702" i="1"/>
  <c r="Q1473" i="1"/>
  <c r="Q808" i="1"/>
  <c r="Q1474" i="1"/>
  <c r="Q1045" i="1"/>
  <c r="Q377" i="1"/>
  <c r="Q452" i="1"/>
  <c r="Q714" i="1"/>
  <c r="Q420" i="1"/>
  <c r="Q1475" i="1"/>
  <c r="Q3945" i="1"/>
  <c r="Q2743" i="1"/>
  <c r="Q3257" i="1"/>
  <c r="Q3627" i="1"/>
  <c r="Q2744" i="1"/>
  <c r="Q3576" i="1"/>
  <c r="Q3654" i="1"/>
  <c r="Q2745" i="1"/>
  <c r="Q2347" i="1"/>
  <c r="Q2381" i="1"/>
  <c r="Q3946" i="1"/>
  <c r="Q3512" i="1"/>
  <c r="Q2503" i="1"/>
  <c r="Q2746" i="1"/>
  <c r="Q3878" i="1"/>
  <c r="Q2747" i="1"/>
  <c r="Q3060" i="1"/>
  <c r="Q2297" i="1"/>
  <c r="Q4035" i="1"/>
  <c r="Q2554" i="1"/>
  <c r="Q2074" i="1"/>
  <c r="Q3887" i="1"/>
  <c r="Q565" i="1"/>
  <c r="Q2748" i="1"/>
  <c r="Q3513" i="1"/>
  <c r="Q1476" i="1"/>
  <c r="Q3757" i="1"/>
  <c r="Q2298" i="1"/>
  <c r="Q3758" i="1"/>
  <c r="Q1477" i="1"/>
  <c r="Q809" i="1"/>
  <c r="Q3514" i="1"/>
  <c r="Q2749" i="1"/>
  <c r="Q3869" i="1"/>
  <c r="Q3061" i="1"/>
  <c r="Q3577" i="1"/>
  <c r="Q810" i="1"/>
  <c r="Q1478" i="1"/>
  <c r="Q2589" i="1"/>
  <c r="Q3759" i="1"/>
  <c r="Q225" i="1"/>
  <c r="Q2898" i="1"/>
  <c r="Q905" i="1"/>
  <c r="Q3258" i="1"/>
  <c r="Q3947" i="1"/>
  <c r="Q2847" i="1"/>
  <c r="Q2504" i="1"/>
  <c r="Q2505" i="1"/>
  <c r="Q3578" i="1"/>
  <c r="Q3310" i="1"/>
  <c r="Q2848" i="1"/>
  <c r="Q2750" i="1"/>
  <c r="Q2438" i="1"/>
  <c r="Q2838" i="1"/>
  <c r="Q1147" i="1"/>
  <c r="Q3410" i="1"/>
  <c r="Q226" i="1"/>
  <c r="Q3062" i="1"/>
  <c r="Q566" i="1"/>
  <c r="Q3821" i="1"/>
  <c r="Q3063" i="1"/>
  <c r="Q811" i="1"/>
  <c r="Q1046" i="1"/>
  <c r="Q2506" i="1"/>
  <c r="Q43" i="1"/>
  <c r="Q1269" i="1"/>
  <c r="Q44" i="1"/>
  <c r="Q436" i="1"/>
  <c r="Q2075" i="1"/>
  <c r="Q1047" i="1"/>
  <c r="Q3259" i="1"/>
  <c r="Q655" i="1"/>
  <c r="Q2076" i="1"/>
  <c r="Q458" i="1"/>
  <c r="Q2857" i="1"/>
  <c r="Q567" i="1"/>
  <c r="Q227" i="1"/>
  <c r="Q133" i="1"/>
  <c r="Q113" i="1"/>
  <c r="Q1479" i="1"/>
  <c r="Q812" i="1"/>
  <c r="Q4081" i="1"/>
  <c r="Q4093" i="1"/>
  <c r="Q3948" i="1"/>
  <c r="Q3260" i="1"/>
  <c r="Q4082" i="1"/>
  <c r="Q1270" i="1"/>
  <c r="Q2899" i="1"/>
  <c r="Q3981" i="1"/>
  <c r="Q3810" i="1"/>
  <c r="Q4053" i="1"/>
  <c r="Q3949" i="1"/>
  <c r="Q3777" i="1"/>
  <c r="Q3950" i="1"/>
  <c r="Q3064" i="1"/>
  <c r="Q4002" i="1"/>
  <c r="Q3515" i="1"/>
  <c r="Q3896" i="1"/>
  <c r="Q3666" i="1"/>
  <c r="Q3261" i="1"/>
  <c r="Q2077" i="1"/>
  <c r="Q3262" i="1"/>
  <c r="Q3263" i="1"/>
  <c r="Q3133" i="1"/>
  <c r="Q1669" i="1"/>
  <c r="Q2751" i="1"/>
  <c r="Q813" i="1"/>
  <c r="Q568" i="1"/>
  <c r="Q421" i="1"/>
  <c r="Q3598" i="1"/>
  <c r="Q3411" i="1"/>
  <c r="Q2752" i="1"/>
  <c r="Q3628" i="1"/>
  <c r="Q3579" i="1"/>
  <c r="Q3412" i="1"/>
  <c r="Q1151" i="1"/>
  <c r="Q3173" i="1"/>
  <c r="Q4111" i="1"/>
  <c r="Q3629" i="1"/>
  <c r="Q3537" i="1"/>
  <c r="Q2507" i="1"/>
  <c r="Q2299" i="1"/>
  <c r="Q3065" i="1"/>
  <c r="Q3834" i="1"/>
  <c r="Q3760" i="1"/>
  <c r="Q3516" i="1"/>
  <c r="Q3066" i="1"/>
  <c r="Q3761" i="1"/>
  <c r="Q3580" i="1"/>
  <c r="Q3870" i="1"/>
  <c r="Q3822" i="1"/>
  <c r="Q1670" i="1"/>
  <c r="Q2078" i="1"/>
  <c r="Q3517" i="1"/>
  <c r="Q3067" i="1"/>
  <c r="Q3811" i="1"/>
  <c r="Q3314" i="1"/>
  <c r="Q2508" i="1"/>
  <c r="Q5" i="1"/>
  <c r="Q2609" i="1"/>
  <c r="Q1613" i="1"/>
  <c r="Q2753" i="1"/>
  <c r="Q3630" i="1"/>
  <c r="Q3171" i="1"/>
  <c r="Q3116" i="1"/>
  <c r="Q3581" i="1"/>
  <c r="Q2509" i="1"/>
  <c r="Q3264" i="1"/>
  <c r="Q3762" i="1"/>
  <c r="Q3812" i="1"/>
  <c r="Q1718" i="1"/>
  <c r="Q2213" i="1"/>
  <c r="Q4003" i="1"/>
  <c r="Q3413" i="1"/>
  <c r="Q2900" i="1"/>
  <c r="Q2754" i="1"/>
  <c r="Q3414" i="1"/>
  <c r="Q3153" i="1"/>
  <c r="Q2300" i="1"/>
  <c r="Q3415" i="1"/>
  <c r="Q394" i="1"/>
  <c r="Q2079" i="1"/>
  <c r="Q2901" i="1"/>
  <c r="Q1183" i="1"/>
  <c r="Q3631" i="1"/>
  <c r="Q3951" i="1"/>
  <c r="Q2755" i="1"/>
  <c r="Q3068" i="1"/>
  <c r="Q2439" i="1"/>
  <c r="Q3449" i="1"/>
  <c r="Q3518" i="1"/>
  <c r="Q2902" i="1"/>
  <c r="Q3763" i="1"/>
  <c r="Q3" i="1"/>
  <c r="Q395" i="1"/>
  <c r="Q2510" i="1"/>
  <c r="Q3519" i="1"/>
  <c r="Q2080" i="1"/>
  <c r="Q663" i="1"/>
  <c r="Q114" i="1"/>
  <c r="Q2511" i="1"/>
  <c r="Q1271" i="1"/>
  <c r="Q2237" i="1"/>
  <c r="Q3111" i="1"/>
  <c r="Q2512" i="1"/>
  <c r="Q1480" i="1"/>
  <c r="Q228" i="1"/>
  <c r="Q2081" i="1"/>
  <c r="Q2756" i="1"/>
  <c r="Q930" i="1"/>
  <c r="Q1594" i="1"/>
  <c r="Q1882" i="1"/>
  <c r="Q1048" i="1"/>
  <c r="Q2757" i="1"/>
  <c r="Q229" i="1"/>
  <c r="Q2758" i="1"/>
  <c r="Q814" i="1"/>
  <c r="Q1049" i="1"/>
  <c r="Q569" i="1"/>
  <c r="Q2082" i="1"/>
  <c r="Q2083" i="1"/>
  <c r="Q1591" i="1"/>
  <c r="Q3601" i="1"/>
  <c r="Q1786" i="1"/>
  <c r="Q1787" i="1"/>
  <c r="Q2084" i="1"/>
  <c r="Q1788" i="1"/>
  <c r="Q2382" i="1"/>
  <c r="Q422" i="1"/>
  <c r="Q3265" i="1"/>
  <c r="Q3175" i="1"/>
  <c r="Q2513" i="1"/>
  <c r="Q298" i="1"/>
  <c r="Q1789" i="1"/>
  <c r="Q2085" i="1"/>
  <c r="Q3292" i="1"/>
  <c r="Q1481" i="1"/>
  <c r="Q2214" i="1"/>
  <c r="Q1272" i="1"/>
  <c r="Q3952" i="1"/>
  <c r="Q715" i="1"/>
  <c r="Q570" i="1"/>
  <c r="Q571" i="1"/>
  <c r="Q2301" i="1"/>
  <c r="Q2086" i="1"/>
  <c r="Q1273" i="1"/>
  <c r="Q572" i="1"/>
  <c r="Q1050" i="1"/>
  <c r="Q1482" i="1"/>
  <c r="Q1483" i="1"/>
  <c r="Q1051" i="1"/>
  <c r="Q1052" i="1"/>
  <c r="Q2759" i="1"/>
  <c r="Q19" i="1"/>
  <c r="Q363" i="1"/>
  <c r="Q423" i="1"/>
  <c r="Q2514" i="1"/>
  <c r="Q2087" i="1"/>
  <c r="Q2088" i="1"/>
  <c r="Q573" i="1"/>
  <c r="Q230" i="1"/>
  <c r="Q1484" i="1"/>
  <c r="Q2760" i="1"/>
  <c r="Q574" i="1"/>
  <c r="Q160" i="1"/>
  <c r="Q1485" i="1"/>
  <c r="Q2089" i="1"/>
  <c r="Q1861" i="1"/>
  <c r="Q1274" i="1"/>
  <c r="Q1275" i="1"/>
  <c r="Q2761" i="1"/>
  <c r="Q2090" i="1"/>
  <c r="Q1364" i="1"/>
  <c r="Q815" i="1"/>
  <c r="Q79" i="1"/>
  <c r="Q1486" i="1"/>
  <c r="Q330" i="1"/>
  <c r="Q2762" i="1"/>
  <c r="Q2091" i="1"/>
  <c r="Q59" i="1"/>
  <c r="Q575" i="1"/>
  <c r="Q2302" i="1"/>
  <c r="Q31" i="1"/>
  <c r="Q350" i="1"/>
  <c r="Q1487" i="1"/>
  <c r="Q1053" i="1"/>
  <c r="Q1054" i="1"/>
  <c r="Q2596" i="1"/>
  <c r="Q1276" i="1"/>
  <c r="Q1488" i="1"/>
  <c r="Q1489" i="1"/>
  <c r="Q1277" i="1"/>
  <c r="Q1348" i="1"/>
  <c r="Q424" i="1"/>
  <c r="Q576" i="1"/>
  <c r="Q171" i="1"/>
  <c r="Q441" i="1"/>
  <c r="Q1055" i="1"/>
  <c r="Q1671" i="1"/>
  <c r="Q1278" i="1"/>
  <c r="Q577" i="1"/>
  <c r="Q816" i="1"/>
  <c r="Q696" i="1"/>
  <c r="Q304" i="1"/>
  <c r="Q2440" i="1"/>
  <c r="Q2515" i="1"/>
  <c r="Q1056" i="1"/>
  <c r="Q3582" i="1"/>
  <c r="Q231" i="1"/>
  <c r="Q2516" i="1"/>
  <c r="Q1862" i="1"/>
  <c r="Q2092" i="1"/>
  <c r="Q2597" i="1"/>
  <c r="Q578" i="1"/>
  <c r="Q331" i="1"/>
  <c r="Q1490" i="1"/>
  <c r="Q3597" i="1"/>
  <c r="Q579" i="1"/>
  <c r="Q1057" i="1"/>
  <c r="Q1790" i="1"/>
  <c r="Q80" i="1"/>
  <c r="Q2931" i="1"/>
  <c r="Q3764" i="1"/>
  <c r="Q1279" i="1"/>
  <c r="Q1373" i="1"/>
  <c r="Q2093" i="1"/>
  <c r="Q1280" i="1"/>
  <c r="Q3069" i="1"/>
  <c r="Q3266" i="1"/>
  <c r="Q2094" i="1"/>
  <c r="Q2763" i="1"/>
  <c r="Q1491" i="1"/>
  <c r="Q1281" i="1"/>
  <c r="Q2095" i="1"/>
  <c r="Q3267" i="1"/>
  <c r="Q4004" i="1"/>
  <c r="Q2303" i="1"/>
  <c r="Q1492" i="1"/>
  <c r="Q2854" i="1"/>
  <c r="Q2903" i="1"/>
  <c r="Q2215" i="1"/>
  <c r="Q396" i="1"/>
  <c r="Q2764" i="1"/>
  <c r="Q3655" i="1"/>
  <c r="Q161" i="1"/>
  <c r="Q60" i="1"/>
  <c r="Q1493" i="1"/>
  <c r="Q3520" i="1"/>
  <c r="Q1494" i="1"/>
  <c r="Q1058" i="1"/>
  <c r="Q2765" i="1"/>
  <c r="Q2216" i="1"/>
  <c r="Q2096" i="1"/>
  <c r="Q3765" i="1"/>
  <c r="Q232" i="1"/>
  <c r="Q1495" i="1"/>
  <c r="Q2904" i="1"/>
  <c r="Q2441" i="1"/>
  <c r="Q2766" i="1"/>
  <c r="Q2217" i="1"/>
  <c r="Q397" i="1"/>
  <c r="Q4005" i="1"/>
  <c r="Q2097" i="1"/>
  <c r="Q817" i="1"/>
  <c r="Q1672" i="1"/>
  <c r="Q2304" i="1"/>
  <c r="Q1282" i="1"/>
  <c r="Q2601" i="1"/>
  <c r="Q4019" i="1"/>
  <c r="Q3521" i="1"/>
  <c r="Q914" i="1"/>
  <c r="Q2965" i="1"/>
  <c r="Q2767" i="1"/>
  <c r="Q3416" i="1"/>
  <c r="Q580" i="1"/>
  <c r="Q922" i="1"/>
  <c r="Q1059" i="1"/>
  <c r="Q2098" i="1"/>
  <c r="Q332" i="1"/>
  <c r="Q1283" i="1"/>
  <c r="Q32" i="1"/>
  <c r="Q233" i="1"/>
  <c r="Q115" i="1"/>
  <c r="Q3417" i="1"/>
  <c r="Q3656" i="1"/>
  <c r="Q1496" i="1"/>
  <c r="Q915" i="1"/>
  <c r="Q581" i="1"/>
  <c r="Q2517" i="1"/>
  <c r="Q2768" i="1"/>
  <c r="Q398" i="1"/>
  <c r="Q1577" i="1"/>
  <c r="Q1284" i="1"/>
  <c r="Q1285" i="1"/>
  <c r="Q1673" i="1"/>
  <c r="Q582" i="1"/>
  <c r="Q818" i="1"/>
  <c r="Q1791" i="1"/>
  <c r="Q2518" i="1"/>
  <c r="Q1286" i="1"/>
  <c r="Q3418" i="1"/>
  <c r="Q4036" i="1"/>
  <c r="Q1497" i="1"/>
  <c r="Q2769" i="1"/>
  <c r="Q3766" i="1"/>
  <c r="Q1060" i="1"/>
  <c r="Q3419" i="1"/>
  <c r="Q4083" i="1"/>
  <c r="Q583" i="1"/>
  <c r="Q4109" i="1"/>
  <c r="Q3767" i="1"/>
  <c r="Q3268" i="1"/>
  <c r="Q4068" i="1"/>
  <c r="Q3070" i="1"/>
  <c r="Q697" i="1"/>
  <c r="Q2454" i="1"/>
  <c r="Q3071" i="1"/>
  <c r="Q3871" i="1"/>
  <c r="Q2770" i="1"/>
  <c r="Q4114" i="1"/>
  <c r="Q2099" i="1"/>
  <c r="Q584" i="1"/>
  <c r="Q2771" i="1"/>
  <c r="Q2100" i="1"/>
  <c r="Q819" i="1"/>
  <c r="Q2772" i="1"/>
  <c r="Q2101" i="1"/>
  <c r="Q1674" i="1"/>
  <c r="Q585" i="1"/>
  <c r="Q2305" i="1"/>
  <c r="Q1585" i="1"/>
  <c r="Q1061" i="1"/>
  <c r="Q2102" i="1"/>
  <c r="Q2103" i="1"/>
  <c r="Q2519" i="1"/>
  <c r="Q23" i="1"/>
  <c r="Q1498" i="1"/>
  <c r="Q399" i="1"/>
  <c r="Q2104" i="1"/>
  <c r="Q1499" i="1"/>
  <c r="Q1792" i="1"/>
  <c r="Q2105" i="1"/>
  <c r="Q3972" i="1"/>
  <c r="Q3420" i="1"/>
  <c r="Q2773" i="1"/>
  <c r="Q1178" i="1"/>
  <c r="Q3421" i="1"/>
  <c r="Q586" i="1"/>
  <c r="Q3269" i="1"/>
  <c r="Q2774" i="1"/>
  <c r="Q2555" i="1"/>
  <c r="Q1500" i="1"/>
  <c r="Q587" i="1"/>
  <c r="Q116" i="1"/>
  <c r="Q3072" i="1"/>
  <c r="Q3583" i="1"/>
  <c r="Q2775" i="1"/>
  <c r="Q3768" i="1"/>
  <c r="Q732" i="1"/>
  <c r="Q234" i="1"/>
  <c r="Q2400" i="1"/>
  <c r="Q2383" i="1"/>
  <c r="Q1501" i="1"/>
  <c r="Q3632" i="1"/>
  <c r="Q2842" i="1"/>
  <c r="Q2520" i="1"/>
  <c r="Q333" i="1"/>
  <c r="Q1502" i="1"/>
  <c r="Q3422" i="1"/>
  <c r="Q820" i="1"/>
  <c r="Q117" i="1"/>
  <c r="Q1793" i="1"/>
  <c r="Q2776" i="1"/>
  <c r="Q3423" i="1"/>
  <c r="Q1614" i="1"/>
  <c r="Q2556" i="1"/>
  <c r="Q3304" i="1"/>
  <c r="Q1833" i="1"/>
  <c r="Q3073" i="1"/>
  <c r="Q2384" i="1"/>
  <c r="Q1863" i="1"/>
  <c r="Q2777" i="1"/>
  <c r="Q364" i="1"/>
  <c r="Q2106" i="1"/>
  <c r="Q1287" i="1"/>
  <c r="Q453" i="1"/>
  <c r="Q3633" i="1"/>
  <c r="Q2107" i="1"/>
  <c r="Q3522" i="1"/>
  <c r="Q906" i="1"/>
  <c r="Q821" i="1"/>
  <c r="Q588" i="1"/>
  <c r="Q1503" i="1"/>
  <c r="Q3953" i="1"/>
  <c r="Q3424" i="1"/>
  <c r="Q3425" i="1"/>
  <c r="Q235" i="1"/>
  <c r="Q589" i="1"/>
  <c r="Q3270" i="1"/>
  <c r="Q1504" i="1"/>
  <c r="Q2540" i="1"/>
  <c r="Q822" i="1"/>
  <c r="Q3074" i="1"/>
  <c r="Q2905" i="1"/>
  <c r="Q1794" i="1"/>
  <c r="Q2455" i="1"/>
  <c r="Q236" i="1"/>
  <c r="Q2108" i="1"/>
  <c r="Q1706" i="1"/>
  <c r="Q334" i="1"/>
  <c r="Q1675" i="1"/>
  <c r="Q3769" i="1"/>
  <c r="Q2778" i="1"/>
  <c r="Q118" i="1"/>
  <c r="Q3271" i="1"/>
  <c r="Q3426" i="1"/>
  <c r="Q3770" i="1"/>
  <c r="Q3154" i="1"/>
  <c r="Q3075" i="1"/>
  <c r="Q4039" i="1"/>
  <c r="Q4094" i="1"/>
  <c r="Q2779" i="1"/>
  <c r="Q1505" i="1"/>
  <c r="Q3854" i="1"/>
  <c r="Q3427" i="1"/>
  <c r="Q4061" i="1"/>
  <c r="Q2521" i="1"/>
  <c r="Q4051" i="1"/>
  <c r="Q590" i="1"/>
  <c r="Q2780" i="1"/>
  <c r="Q2906" i="1"/>
  <c r="Q2907" i="1"/>
  <c r="Q4107" i="1"/>
  <c r="Q3428" i="1"/>
  <c r="Q3076" i="1"/>
  <c r="Q2781" i="1"/>
  <c r="Q3305" i="1"/>
  <c r="Q3813" i="1"/>
  <c r="Q4098" i="1"/>
  <c r="Q4105" i="1"/>
  <c r="Q4095" i="1"/>
  <c r="Q2586" i="1"/>
  <c r="Q3272" i="1"/>
  <c r="Q1826" i="1"/>
  <c r="Q3429" i="1"/>
  <c r="Q3273" i="1"/>
  <c r="Q3274" i="1"/>
  <c r="Q3823" i="1"/>
  <c r="Q3430" i="1"/>
  <c r="Q4040" i="1"/>
  <c r="Q2109" i="1"/>
  <c r="Q3954" i="1"/>
  <c r="Q1795" i="1"/>
  <c r="Q3955" i="1"/>
  <c r="Q2970" i="1"/>
  <c r="Q3275" i="1"/>
  <c r="Q2782" i="1"/>
  <c r="Q3664" i="1"/>
  <c r="Q1062" i="1"/>
  <c r="Q2908" i="1"/>
  <c r="Q1288" i="1"/>
  <c r="Q3112" i="1"/>
  <c r="Q1827" i="1"/>
  <c r="Q1796" i="1"/>
  <c r="Q2234" i="1"/>
  <c r="Q591" i="1"/>
  <c r="Q3634" i="1"/>
  <c r="Q3771" i="1"/>
  <c r="Q3445" i="1"/>
  <c r="Q3431" i="1"/>
  <c r="Q3276" i="1"/>
  <c r="Q2849" i="1"/>
  <c r="Q3962" i="1"/>
  <c r="Q3855" i="1"/>
  <c r="Q2783" i="1"/>
  <c r="Q400" i="1"/>
  <c r="Q592" i="1"/>
  <c r="Q4084" i="1"/>
  <c r="Q2784" i="1"/>
  <c r="Q4097" i="1"/>
  <c r="Q823" i="1"/>
  <c r="Q52" i="1"/>
  <c r="Q3982" i="1"/>
  <c r="Q4087" i="1"/>
  <c r="Q4102" i="1"/>
  <c r="Q3432" i="1"/>
  <c r="Q3956" i="1"/>
  <c r="Q3077" i="1"/>
  <c r="Q716" i="1"/>
  <c r="Q2785" i="1"/>
  <c r="Q1828" i="1"/>
  <c r="Q3523" i="1"/>
  <c r="Q237" i="1"/>
  <c r="Q593" i="1"/>
  <c r="Q408" i="1"/>
  <c r="Q238" i="1"/>
  <c r="Q824" i="1"/>
  <c r="Q61" i="1"/>
  <c r="Q3772" i="1"/>
  <c r="Q2786" i="1"/>
  <c r="Q239" i="1"/>
  <c r="Q1354" i="1"/>
  <c r="Q365" i="1"/>
  <c r="Q2787" i="1"/>
  <c r="Q3433" i="1"/>
  <c r="Q3773" i="1"/>
  <c r="Q3277" i="1"/>
  <c r="Q916" i="1"/>
  <c r="Q717" i="1"/>
  <c r="Q1676" i="1"/>
  <c r="Q1677" i="1"/>
  <c r="Q1164" i="1"/>
  <c r="Q1506" i="1"/>
  <c r="Q2385" i="1"/>
  <c r="Q2110" i="1"/>
  <c r="Q2218" i="1"/>
  <c r="Q1797" i="1"/>
  <c r="Q2111" i="1"/>
  <c r="Q825" i="1"/>
  <c r="Q1864" i="1"/>
  <c r="Q1063" i="1"/>
  <c r="Q1798" i="1"/>
  <c r="Q2946" i="1"/>
  <c r="Q1289" i="1"/>
  <c r="Q401" i="1"/>
  <c r="Q3584" i="1"/>
  <c r="Q1507" i="1"/>
  <c r="Q1290" i="1"/>
  <c r="Q2522" i="1"/>
  <c r="Q1064" i="1"/>
  <c r="Q2386" i="1"/>
  <c r="Q1065" i="1"/>
  <c r="Q2788" i="1"/>
  <c r="Q1508" i="1"/>
  <c r="Q2112" i="1"/>
  <c r="Q926" i="1"/>
  <c r="Q1291" i="1"/>
  <c r="Q826" i="1"/>
  <c r="Q1834" i="1"/>
  <c r="Q698" i="1"/>
  <c r="Q240" i="1"/>
  <c r="Q2387" i="1"/>
  <c r="Q1292" i="1"/>
  <c r="Q1837" i="1"/>
  <c r="Q594" i="1"/>
  <c r="Q1586" i="1"/>
  <c r="Q3078" i="1"/>
  <c r="Q62" i="1"/>
  <c r="Q3788" i="1"/>
  <c r="Q1799" i="1"/>
  <c r="Q1707" i="1"/>
  <c r="Q2789" i="1"/>
  <c r="Q2113" i="1"/>
  <c r="Q2850" i="1"/>
  <c r="Q1678" i="1"/>
  <c r="Q4108" i="1"/>
  <c r="Q2790" i="1"/>
  <c r="Q3524" i="1"/>
  <c r="Q2114" i="1"/>
  <c r="Q3774" i="1"/>
  <c r="Q1066" i="1"/>
  <c r="Q2115" i="1"/>
  <c r="Q595" i="1"/>
  <c r="Q241" i="1"/>
  <c r="Q2523" i="1"/>
  <c r="Q2116" i="1"/>
  <c r="Q2219" i="1"/>
  <c r="Q2117" i="1"/>
  <c r="Q2598" i="1"/>
  <c r="Q1509" i="1"/>
  <c r="Q3315" i="1"/>
  <c r="Q1800" i="1"/>
  <c r="Q2306" i="1"/>
  <c r="Q2909" i="1"/>
  <c r="Q3585" i="1"/>
  <c r="Q1067" i="1"/>
  <c r="Q1865" i="1"/>
  <c r="Q2910" i="1"/>
  <c r="Q3278" i="1"/>
  <c r="Q3079" i="1"/>
  <c r="Q1801" i="1"/>
  <c r="Q1293" i="1"/>
  <c r="Q1578" i="1"/>
  <c r="Q3525" i="1"/>
  <c r="Q1068" i="1"/>
  <c r="Q699" i="1"/>
  <c r="Q700" i="1"/>
  <c r="Q2388" i="1"/>
  <c r="Q3279" i="1"/>
  <c r="Q1342" i="1"/>
  <c r="Q596" i="1"/>
  <c r="Q597" i="1"/>
  <c r="Q2118" i="1"/>
  <c r="Q1802" i="1"/>
  <c r="Q3080" i="1"/>
  <c r="Q3280" i="1"/>
  <c r="Q3586" i="1"/>
  <c r="Q1365" i="1"/>
  <c r="Q2235" i="1"/>
  <c r="Q1510" i="1"/>
  <c r="Q2557" i="1"/>
  <c r="Q2791" i="1"/>
  <c r="Q2524" i="1"/>
  <c r="Q888" i="1"/>
  <c r="Q3293" i="1"/>
  <c r="Q2792" i="1"/>
  <c r="Q1294" i="1"/>
  <c r="Q2911" i="1"/>
  <c r="Q2220" i="1"/>
  <c r="Q3434" i="1"/>
  <c r="Q827" i="1"/>
  <c r="Q1170" i="1"/>
  <c r="Q3281" i="1"/>
  <c r="Q2947" i="1"/>
  <c r="Q119" i="1"/>
  <c r="Q2793" i="1"/>
  <c r="Q1069" i="1"/>
  <c r="Q2389" i="1"/>
  <c r="Q3316" i="1"/>
  <c r="Q2119" i="1"/>
  <c r="Q1601" i="1"/>
  <c r="Q2917" i="1"/>
  <c r="Q1295" i="1"/>
  <c r="Q1296" i="1"/>
  <c r="Q1349" i="1"/>
  <c r="Q2307" i="1"/>
  <c r="Q3081" i="1"/>
  <c r="Q1070" i="1"/>
  <c r="Q2525" i="1"/>
  <c r="Q917" i="1"/>
  <c r="Q828" i="1"/>
  <c r="Q2794" i="1"/>
  <c r="Q1803" i="1"/>
  <c r="Q3101" i="1"/>
  <c r="Q918" i="1"/>
  <c r="Q1866" i="1"/>
  <c r="Q2120" i="1"/>
  <c r="Q1297" i="1"/>
  <c r="Q2232" i="1"/>
  <c r="Q1071" i="1"/>
  <c r="Q2121" i="1"/>
  <c r="Q3535" i="1"/>
  <c r="Q425" i="1"/>
  <c r="Q1511" i="1"/>
  <c r="Q1887" i="1"/>
  <c r="Q3082" i="1"/>
  <c r="Q1298" i="1"/>
  <c r="Q2795" i="1"/>
  <c r="Q242" i="1"/>
  <c r="Q1072" i="1"/>
  <c r="Q243" i="1"/>
  <c r="Q37" i="1"/>
  <c r="Q1867" i="1"/>
  <c r="Q335" i="1"/>
  <c r="Q366" i="1"/>
  <c r="Q829" i="1"/>
  <c r="Q2221" i="1"/>
  <c r="Q2796" i="1"/>
  <c r="Q1512" i="1"/>
  <c r="Q1513" i="1"/>
  <c r="Q1514" i="1"/>
  <c r="Q2542" i="1"/>
  <c r="Q919" i="1"/>
  <c r="Q3083" i="1"/>
  <c r="Q1804" i="1"/>
  <c r="Q830" i="1"/>
  <c r="Q598" i="1"/>
  <c r="Q1679" i="1"/>
  <c r="Q141" i="1"/>
  <c r="Q2348" i="1"/>
  <c r="Q1299" i="1"/>
  <c r="Q1300" i="1"/>
  <c r="Q1073" i="1"/>
  <c r="Q426" i="1"/>
  <c r="Q1805" i="1"/>
  <c r="Q2859" i="1"/>
  <c r="Q653" i="1"/>
  <c r="Q1074" i="1"/>
  <c r="Q244" i="1"/>
  <c r="Q1301" i="1"/>
  <c r="Q245" i="1"/>
  <c r="Q1602" i="1"/>
  <c r="Q599" i="1"/>
  <c r="Q831" i="1"/>
  <c r="Q162" i="1"/>
  <c r="Q2526" i="1"/>
  <c r="Q427" i="1"/>
  <c r="Q920" i="1"/>
  <c r="Q600" i="1"/>
  <c r="Q832" i="1"/>
  <c r="Q2122" i="1"/>
  <c r="Q2308" i="1"/>
  <c r="Q1680" i="1"/>
  <c r="Q1715" i="1"/>
  <c r="Q2123" i="1"/>
  <c r="Q81" i="1"/>
  <c r="Q1302" i="1"/>
  <c r="Q3084" i="1"/>
  <c r="Q2527" i="1"/>
  <c r="Q1515" i="1"/>
  <c r="Q1608" i="1"/>
  <c r="Q2309" i="1"/>
  <c r="Q367" i="1"/>
  <c r="Q1868" i="1"/>
  <c r="Q246" i="1"/>
  <c r="Q833" i="1"/>
  <c r="Q1075" i="1"/>
  <c r="Q2222" i="1"/>
  <c r="Q601" i="1"/>
  <c r="Q1681" i="1"/>
  <c r="Q2124" i="1"/>
  <c r="Q2125" i="1"/>
  <c r="Q247" i="1"/>
  <c r="Q1516" i="1"/>
  <c r="Q907" i="1"/>
  <c r="Q834" i="1"/>
  <c r="Q1076" i="1"/>
  <c r="Q2797" i="1"/>
  <c r="Q1806" i="1"/>
  <c r="Q2587" i="1"/>
  <c r="Q2126" i="1"/>
  <c r="Q248" i="1"/>
  <c r="Q2450" i="1"/>
  <c r="Q1517" i="1"/>
  <c r="Q1303" i="1"/>
  <c r="Q249" i="1"/>
  <c r="Q402" i="1"/>
  <c r="Q602" i="1"/>
  <c r="Q2127" i="1"/>
  <c r="Q835" i="1"/>
  <c r="Q63" i="1"/>
  <c r="Q603" i="1"/>
  <c r="Q1077" i="1"/>
  <c r="Q1682" i="1"/>
  <c r="Q1518" i="1"/>
  <c r="Q2528" i="1"/>
  <c r="Q2529" i="1"/>
  <c r="Q305" i="1"/>
  <c r="Q1078" i="1"/>
  <c r="Q1519" i="1"/>
  <c r="Q1807" i="1"/>
  <c r="Q1683" i="1"/>
  <c r="Q908" i="1"/>
  <c r="Q2310" i="1"/>
  <c r="Q1079" i="1"/>
  <c r="Q1080" i="1"/>
  <c r="Q1520" i="1"/>
  <c r="Q836" i="1"/>
  <c r="Q2798" i="1"/>
  <c r="Q837" i="1"/>
  <c r="Q250" i="1"/>
  <c r="Q251" i="1"/>
  <c r="Q838" i="1"/>
  <c r="Q306" i="1"/>
  <c r="Q252" i="1"/>
  <c r="Q839" i="1"/>
  <c r="Q82" i="1"/>
  <c r="Q1808" i="1"/>
  <c r="Q701" i="1"/>
  <c r="Q2799" i="1"/>
  <c r="Q1376" i="1"/>
  <c r="Q3085" i="1"/>
  <c r="Q1081" i="1"/>
  <c r="Q253" i="1"/>
  <c r="Q142" i="1"/>
  <c r="Q2800" i="1"/>
  <c r="Q1082" i="1"/>
  <c r="Q254" i="1"/>
  <c r="Q255" i="1"/>
  <c r="Q1521" i="1"/>
  <c r="Q3086" i="1"/>
  <c r="Q1522" i="1"/>
  <c r="Q256" i="1"/>
  <c r="Q1523" i="1"/>
  <c r="Q64" i="1"/>
  <c r="Q1809" i="1"/>
  <c r="Q900" i="1"/>
  <c r="Q1810" i="1"/>
  <c r="Q1355" i="1"/>
  <c r="Q368" i="1"/>
  <c r="Q2801" i="1"/>
  <c r="Q1524" i="1"/>
  <c r="Q83" i="1"/>
  <c r="Q2311" i="1"/>
  <c r="Q3526" i="1"/>
  <c r="Q1708" i="1"/>
  <c r="Q840" i="1"/>
  <c r="Q1083" i="1"/>
  <c r="Q45" i="1"/>
  <c r="Q1084" i="1"/>
  <c r="Q1085" i="1"/>
  <c r="Q1086" i="1"/>
  <c r="Q2599" i="1"/>
  <c r="Q2802" i="1"/>
  <c r="Q604" i="1"/>
  <c r="Q2128" i="1"/>
  <c r="Q1525" i="1"/>
  <c r="Q1304" i="1"/>
  <c r="Q702" i="1"/>
  <c r="Q2129" i="1"/>
  <c r="Q1305" i="1"/>
  <c r="Q84" i="1"/>
  <c r="Q605" i="1"/>
  <c r="Q120" i="1"/>
  <c r="Q1087" i="1"/>
  <c r="Q606" i="1"/>
  <c r="Q607" i="1"/>
  <c r="Q1152" i="1"/>
  <c r="Q428" i="1"/>
  <c r="Q257" i="1"/>
  <c r="Q351" i="1"/>
  <c r="Q608" i="1"/>
  <c r="Q121" i="1"/>
  <c r="Q369" i="1"/>
  <c r="Q2803" i="1"/>
  <c r="Q1526" i="1"/>
  <c r="Q1088" i="1"/>
  <c r="Q460" i="1"/>
  <c r="Q258" i="1"/>
  <c r="Q259" i="1"/>
  <c r="Q260" i="1"/>
  <c r="Q85" i="1"/>
  <c r="Q2804" i="1"/>
  <c r="Q2130" i="1"/>
  <c r="Q1089" i="1"/>
  <c r="Q1684" i="1"/>
  <c r="Q1527" i="1"/>
  <c r="Q2805" i="1"/>
  <c r="Q1366" i="1"/>
  <c r="Q86" i="1"/>
  <c r="Q261" i="1"/>
  <c r="Q1090" i="1"/>
  <c r="Q1885" i="1"/>
  <c r="Q1091" i="1"/>
  <c r="Q122" i="1"/>
  <c r="Q123" i="1"/>
  <c r="Q921" i="1"/>
  <c r="Q1092" i="1"/>
  <c r="Q841" i="1"/>
  <c r="Q842" i="1"/>
  <c r="Q2806" i="1"/>
  <c r="Q1528" i="1"/>
  <c r="Q1609" i="1"/>
  <c r="Q1306" i="1"/>
  <c r="Q892" i="1"/>
  <c r="Q1529" i="1"/>
  <c r="Q1093" i="1"/>
  <c r="Q1530" i="1"/>
  <c r="Q2131" i="1"/>
  <c r="Q609" i="1"/>
  <c r="Q262" i="1"/>
  <c r="Q1713" i="1"/>
  <c r="Q843" i="1"/>
  <c r="Q163" i="1"/>
  <c r="Q2132" i="1"/>
  <c r="Q1531" i="1"/>
  <c r="Q882" i="1"/>
  <c r="Q893" i="1"/>
  <c r="Q1094" i="1"/>
  <c r="Q610" i="1"/>
  <c r="Q844" i="1"/>
  <c r="Q1811" i="1"/>
  <c r="Q1307" i="1"/>
  <c r="Q611" i="1"/>
  <c r="Q1308" i="1"/>
  <c r="Q1532" i="1"/>
  <c r="Q2807" i="1"/>
  <c r="Q33" i="1"/>
  <c r="Q1533" i="1"/>
  <c r="Q454" i="1"/>
  <c r="Q845" i="1"/>
  <c r="Q612" i="1"/>
  <c r="Q1367" i="1"/>
  <c r="Q263" i="1"/>
  <c r="Q1534" i="1"/>
  <c r="Q1309" i="1"/>
  <c r="Q1812" i="1"/>
  <c r="Q846" i="1"/>
  <c r="Q1095" i="1"/>
  <c r="Q1096" i="1"/>
  <c r="Q143" i="1"/>
  <c r="Q734" i="1"/>
  <c r="Q1813" i="1"/>
  <c r="Q2808" i="1"/>
  <c r="Q264" i="1"/>
  <c r="Q1603" i="1"/>
  <c r="Q2312" i="1"/>
  <c r="Q894" i="1"/>
  <c r="Q265" i="1"/>
  <c r="Q1356" i="1"/>
  <c r="Q613" i="1"/>
  <c r="Q459" i="1"/>
  <c r="Q266" i="1"/>
  <c r="Q2133" i="1"/>
  <c r="Q1097" i="1"/>
  <c r="Q46" i="1"/>
  <c r="Q354" i="1"/>
  <c r="Q1098" i="1"/>
  <c r="Q336" i="1"/>
  <c r="Q124" i="1"/>
  <c r="Q703" i="1"/>
  <c r="Q2223" i="1"/>
  <c r="Q847" i="1"/>
  <c r="Q1310" i="1"/>
  <c r="Q87" i="1"/>
  <c r="Q664" i="1"/>
  <c r="Q3587" i="1"/>
  <c r="Q1153" i="1"/>
  <c r="Q614" i="1"/>
  <c r="Q1311" i="1"/>
  <c r="Q848" i="1"/>
  <c r="Q407" i="1"/>
  <c r="Q2224" i="1"/>
  <c r="Q2134" i="1"/>
  <c r="Q1179" i="1"/>
  <c r="Q1165" i="1"/>
  <c r="Q3957" i="1"/>
  <c r="Q144" i="1"/>
  <c r="Q615" i="1"/>
  <c r="Q1587" i="1"/>
  <c r="Q1312" i="1"/>
  <c r="Q131" i="1"/>
  <c r="Q267" i="1"/>
  <c r="Q616" i="1"/>
  <c r="Q455" i="1"/>
  <c r="Q1099" i="1"/>
  <c r="Q617" i="1"/>
  <c r="Q618" i="1"/>
  <c r="Q2135" i="1"/>
  <c r="Q1100" i="1"/>
  <c r="Q849" i="1"/>
  <c r="Q268" i="1"/>
  <c r="Q1535" i="1"/>
  <c r="Q2233" i="1"/>
  <c r="Q2809" i="1"/>
  <c r="Q34" i="1"/>
  <c r="Q337" i="1"/>
  <c r="Q850" i="1"/>
  <c r="Q269" i="1"/>
  <c r="Q456" i="1"/>
  <c r="Q851" i="1"/>
  <c r="Q619" i="1"/>
  <c r="Q1536" i="1"/>
  <c r="Q1537" i="1"/>
  <c r="Q1615" i="1"/>
  <c r="Q2442" i="1"/>
  <c r="Q270" i="1"/>
  <c r="Q65" i="1"/>
  <c r="Q1814" i="1"/>
  <c r="Q2136" i="1"/>
  <c r="Q370" i="1"/>
  <c r="Q1101" i="1"/>
  <c r="Q1538" i="1"/>
  <c r="Q889" i="1"/>
  <c r="Q1343" i="1"/>
  <c r="Q665" i="1"/>
  <c r="Q1313" i="1"/>
  <c r="Q620" i="1"/>
  <c r="Q271" i="1"/>
  <c r="Q9" i="1"/>
  <c r="Q1102" i="1"/>
  <c r="Q1815" i="1"/>
  <c r="Q852" i="1"/>
  <c r="Q1539" i="1"/>
  <c r="Q88" i="1"/>
  <c r="Q1540" i="1"/>
  <c r="Q307" i="1"/>
  <c r="Q429" i="1"/>
  <c r="Q928" i="1"/>
  <c r="Q621" i="1"/>
  <c r="Q1314" i="1"/>
  <c r="Q2137" i="1"/>
  <c r="Q718" i="1"/>
  <c r="Q1315" i="1"/>
  <c r="Q1316" i="1"/>
  <c r="Q1317" i="1"/>
  <c r="Q376" i="1"/>
  <c r="Q1103" i="1"/>
  <c r="Q622" i="1"/>
  <c r="Q2839" i="1"/>
  <c r="Q1541" i="1"/>
  <c r="Q623" i="1"/>
  <c r="Q1318" i="1"/>
  <c r="Q1542" i="1"/>
  <c r="Q1543" i="1"/>
  <c r="Q1816" i="1"/>
  <c r="Q1104" i="1"/>
  <c r="Q3958" i="1"/>
  <c r="Q4096" i="1"/>
  <c r="Q1544" i="1"/>
  <c r="Q3127" i="1"/>
  <c r="Q272" i="1"/>
  <c r="Q2138" i="1"/>
  <c r="Q3856" i="1"/>
  <c r="Q1685" i="1"/>
  <c r="Q4006" i="1"/>
  <c r="Q1545" i="1"/>
  <c r="Q1604" i="1"/>
  <c r="Q3435" i="1"/>
  <c r="Q624" i="1"/>
  <c r="Q1546" i="1"/>
  <c r="Q371" i="1"/>
  <c r="Q3436" i="1"/>
  <c r="Q2139" i="1"/>
  <c r="Q625" i="1"/>
  <c r="Q2810" i="1"/>
  <c r="Q273" i="1"/>
  <c r="Q3635" i="1"/>
  <c r="Q403" i="1"/>
  <c r="Q274" i="1"/>
  <c r="Q275" i="1"/>
  <c r="Q125" i="1"/>
  <c r="Q1105" i="1"/>
  <c r="Q853" i="1"/>
  <c r="Q2140" i="1"/>
  <c r="Q2141" i="1"/>
  <c r="Q1106" i="1"/>
  <c r="Q854" i="1"/>
  <c r="Q1547" i="1"/>
  <c r="Q89" i="1"/>
  <c r="Q1548" i="1"/>
  <c r="Q2530" i="1"/>
  <c r="Q70" i="1"/>
  <c r="Q430" i="1"/>
  <c r="Q343" i="1"/>
  <c r="Q704" i="1"/>
  <c r="Q1549" i="1"/>
  <c r="Q626" i="1"/>
  <c r="Q627" i="1"/>
  <c r="Q69" i="1"/>
  <c r="Q1686" i="1"/>
  <c r="Q1550" i="1"/>
  <c r="Q1817" i="1"/>
  <c r="Q1869" i="1"/>
  <c r="Q20" i="1"/>
  <c r="Q431" i="1"/>
  <c r="Q2912" i="1"/>
  <c r="Q1107" i="1"/>
  <c r="Q1108" i="1"/>
  <c r="Q1551" i="1"/>
  <c r="Q628" i="1"/>
  <c r="Q1552" i="1"/>
  <c r="Q1687" i="1"/>
  <c r="Q404" i="1"/>
  <c r="Q2142" i="1"/>
  <c r="Q145" i="1"/>
  <c r="Q2143" i="1"/>
  <c r="Q1553" i="1"/>
  <c r="Q1554" i="1"/>
  <c r="Q855" i="1"/>
  <c r="Q3636" i="1"/>
  <c r="Q629" i="1"/>
  <c r="Q132" i="1"/>
  <c r="Q1688" i="1"/>
  <c r="Q1818" i="1"/>
  <c r="Q1109" i="1"/>
  <c r="Q1110" i="1"/>
  <c r="Q2144" i="1"/>
  <c r="Q1319" i="1"/>
  <c r="Q276" i="1"/>
  <c r="Q856" i="1"/>
  <c r="Q1555" i="1"/>
  <c r="Q654" i="1"/>
  <c r="Q126" i="1"/>
  <c r="Q1370" i="1"/>
  <c r="Q857" i="1"/>
  <c r="Q630" i="1"/>
  <c r="Q372" i="1"/>
  <c r="Q631" i="1"/>
  <c r="Q729" i="1"/>
  <c r="Q277" i="1"/>
  <c r="Q2443" i="1"/>
  <c r="Q1111" i="1"/>
  <c r="Q2811" i="1"/>
  <c r="Q1689" i="1"/>
  <c r="Q432" i="1"/>
  <c r="Q1819" i="1"/>
  <c r="Q278" i="1"/>
  <c r="Q66" i="1"/>
  <c r="Q1605" i="1"/>
  <c r="Q2145" i="1"/>
  <c r="Q858" i="1"/>
  <c r="Q1870" i="1"/>
  <c r="Q1838" i="1"/>
  <c r="Q127" i="1"/>
  <c r="Q442" i="1"/>
  <c r="Q1112" i="1"/>
  <c r="Q3282" i="1"/>
  <c r="Q2146" i="1"/>
  <c r="Q632" i="1"/>
  <c r="Q2225" i="1"/>
  <c r="Q443" i="1"/>
  <c r="Q859" i="1"/>
  <c r="Q860" i="1"/>
  <c r="Q47" i="1"/>
  <c r="Q861" i="1"/>
  <c r="Q373" i="1"/>
  <c r="Q862" i="1"/>
  <c r="Q1820" i="1"/>
  <c r="Q1113" i="1"/>
  <c r="Q3283" i="1"/>
  <c r="Q2147" i="1"/>
  <c r="Q1166" i="1"/>
  <c r="Q705" i="1"/>
  <c r="Q35" i="1"/>
  <c r="Q2558" i="1"/>
  <c r="Q1320" i="1"/>
  <c r="Q2148" i="1"/>
  <c r="Q279" i="1"/>
  <c r="Q2313" i="1"/>
  <c r="Q633" i="1"/>
  <c r="Q280" i="1"/>
  <c r="Q2149" i="1"/>
  <c r="Q1321" i="1"/>
  <c r="Q308" i="1"/>
  <c r="Q1871" i="1"/>
  <c r="Q1690" i="1"/>
  <c r="Q863" i="1"/>
  <c r="Q1821" i="1"/>
  <c r="Q2150" i="1"/>
  <c r="Q281" i="1"/>
  <c r="Q719" i="1"/>
  <c r="Q2151" i="1"/>
  <c r="Q864" i="1"/>
  <c r="Q2390" i="1"/>
  <c r="Q2812" i="1"/>
  <c r="Q1114" i="1"/>
  <c r="Q1822" i="1"/>
  <c r="Q666" i="1"/>
  <c r="Q1115" i="1"/>
  <c r="Q634" i="1"/>
  <c r="Q2152" i="1"/>
  <c r="Q2153" i="1"/>
  <c r="Q1322" i="1"/>
  <c r="Q1116" i="1"/>
  <c r="Q2531" i="1"/>
  <c r="Q1117" i="1"/>
  <c r="Q1180" i="1"/>
  <c r="Q3087" i="1"/>
  <c r="Q1323" i="1"/>
  <c r="Q1872" i="1"/>
  <c r="Q1118" i="1"/>
  <c r="Q706" i="1"/>
  <c r="Q635" i="1"/>
  <c r="Q1119" i="1"/>
  <c r="Q2314" i="1"/>
  <c r="Q146" i="1"/>
  <c r="Q3857" i="1"/>
  <c r="Q1699" i="1"/>
  <c r="Q3088" i="1"/>
  <c r="Q865" i="1"/>
  <c r="Q2928" i="1"/>
  <c r="Q2391" i="1"/>
  <c r="Q2154" i="1"/>
  <c r="Q338" i="1"/>
  <c r="Q3309" i="1"/>
  <c r="Q2315" i="1"/>
  <c r="Q3835" i="1"/>
  <c r="Q2813" i="1"/>
  <c r="Q3306" i="1"/>
  <c r="Q2155" i="1"/>
  <c r="Q1556" i="1"/>
  <c r="Q2913" i="1"/>
  <c r="Q2532" i="1"/>
  <c r="Q4007" i="1"/>
  <c r="Q2444" i="1"/>
  <c r="Q866" i="1"/>
  <c r="Q636" i="1"/>
  <c r="Q1120" i="1"/>
  <c r="Q867" i="1"/>
  <c r="Q90" i="1"/>
  <c r="Q1121" i="1"/>
  <c r="Q1154" i="1"/>
  <c r="Q868" i="1"/>
  <c r="Q637" i="1"/>
  <c r="Q869" i="1"/>
  <c r="Q1122" i="1"/>
  <c r="Q91" i="1"/>
  <c r="Q638" i="1"/>
  <c r="Q128" i="1"/>
  <c r="Q1691" i="1"/>
  <c r="Q2156" i="1"/>
  <c r="Q1324" i="1"/>
  <c r="Q92" i="1"/>
  <c r="Q2157" i="1"/>
  <c r="Q339" i="1"/>
  <c r="Q1557" i="1"/>
  <c r="Q2158" i="1"/>
  <c r="Q282" i="1"/>
  <c r="Q36" i="1"/>
  <c r="Q283" i="1"/>
  <c r="Q707" i="1"/>
  <c r="Q708" i="1"/>
  <c r="Q1558" i="1"/>
  <c r="Q67" i="1"/>
  <c r="Q433" i="1"/>
  <c r="Q1123" i="1"/>
  <c r="Q3959" i="1"/>
  <c r="Q1124" i="1"/>
  <c r="Q4" i="1"/>
  <c r="Q2814" i="1"/>
  <c r="Q2159" i="1"/>
  <c r="Q2160" i="1"/>
  <c r="Q2605" i="1"/>
  <c r="Q3637" i="1"/>
  <c r="Q2392" i="1"/>
  <c r="Q2840" i="1"/>
  <c r="Q2948" i="1"/>
  <c r="Q3527" i="1"/>
  <c r="Q639" i="1"/>
  <c r="Q1325" i="1"/>
  <c r="Q2815" i="1"/>
  <c r="Q3960" i="1"/>
  <c r="Q2851" i="1"/>
  <c r="Q640" i="1"/>
  <c r="Q2161" i="1"/>
  <c r="Q2162" i="1"/>
  <c r="Q284" i="1"/>
  <c r="Q1326" i="1"/>
  <c r="Q2316" i="1"/>
  <c r="Q1125" i="1"/>
  <c r="Q2445" i="1"/>
  <c r="Q2317" i="1"/>
  <c r="Q2163" i="1"/>
  <c r="Q1181" i="1"/>
  <c r="Q1126" i="1"/>
  <c r="Q1127" i="1"/>
  <c r="Q2164" i="1"/>
  <c r="Q2949" i="1"/>
  <c r="Q2816" i="1"/>
  <c r="Q870" i="1"/>
  <c r="Q3089" i="1"/>
  <c r="Q2226" i="1"/>
  <c r="Q344" i="1"/>
  <c r="Q3528" i="1"/>
  <c r="Q1717" i="1"/>
  <c r="Q3437" i="1"/>
  <c r="Q3155" i="1"/>
  <c r="Q3090" i="1"/>
  <c r="Q2446" i="1"/>
  <c r="Q285" i="1"/>
  <c r="Q3529" i="1"/>
  <c r="Q3091" i="1"/>
  <c r="Q2817" i="1"/>
  <c r="Q4063" i="1"/>
  <c r="Q2818" i="1"/>
  <c r="Q1128" i="1"/>
  <c r="Q1129" i="1"/>
  <c r="Q2533" i="1"/>
  <c r="Q3092" i="1"/>
  <c r="Q434" i="1"/>
  <c r="Q641" i="1"/>
  <c r="Q3775" i="1"/>
  <c r="Q3093" i="1"/>
  <c r="Q642" i="1"/>
  <c r="Q890" i="1"/>
  <c r="Q1327" i="1"/>
  <c r="Q1328" i="1"/>
  <c r="Q2819" i="1"/>
  <c r="Q1329" i="1"/>
  <c r="Q1559" i="1"/>
  <c r="Q1560" i="1"/>
  <c r="Q871" i="1"/>
  <c r="Q2820" i="1"/>
  <c r="Q872" i="1"/>
  <c r="Q873" i="1"/>
  <c r="Q643" i="1"/>
  <c r="Q405" i="1"/>
  <c r="Q3814" i="1"/>
  <c r="Q2318" i="1"/>
  <c r="Q2534" i="1"/>
  <c r="Q3094" i="1"/>
  <c r="Q2821" i="1"/>
  <c r="Q1330" i="1"/>
  <c r="Q874" i="1"/>
  <c r="Q1130" i="1"/>
  <c r="Q1692" i="1"/>
  <c r="Q3815" i="1"/>
  <c r="Q2165" i="1"/>
  <c r="Q1331" i="1"/>
  <c r="Q1561" i="1"/>
  <c r="Q406" i="1"/>
  <c r="Q2858" i="1"/>
  <c r="Q3095" i="1"/>
  <c r="Q48" i="1"/>
  <c r="Q2166" i="1"/>
  <c r="Q1332" i="1"/>
  <c r="Q2167" i="1"/>
  <c r="Q3284" i="1"/>
  <c r="Q2822" i="1"/>
  <c r="Q2535" i="1"/>
  <c r="Q2914" i="1"/>
  <c r="Q2393" i="1"/>
  <c r="Q2168" i="1"/>
  <c r="Q1562" i="1"/>
  <c r="Q3285" i="1"/>
  <c r="Q1372" i="1"/>
  <c r="Q1592" i="1"/>
  <c r="Q2169" i="1"/>
  <c r="Q2170" i="1"/>
  <c r="Q2227" i="1"/>
  <c r="Q709" i="1"/>
  <c r="Q2171" i="1"/>
  <c r="Q2172" i="1"/>
  <c r="Q1131" i="1"/>
  <c r="Q2319" i="1"/>
  <c r="Q1563" i="1"/>
  <c r="Q3530" i="1"/>
  <c r="Q2823" i="1"/>
  <c r="Q1823" i="1"/>
  <c r="Q4037" i="1"/>
  <c r="Q3443" i="1"/>
  <c r="Q3134" i="1"/>
  <c r="Q3438" i="1"/>
  <c r="Q909" i="1"/>
  <c r="Q2228" i="1"/>
  <c r="Q3458" i="1"/>
  <c r="Q1132" i="1"/>
  <c r="Q710" i="1"/>
  <c r="Q1564" i="1"/>
  <c r="Q2173" i="1"/>
  <c r="Q738" i="1"/>
  <c r="Q2824" i="1"/>
  <c r="Q1133" i="1"/>
  <c r="Q1134" i="1"/>
  <c r="Q2447" i="1"/>
  <c r="Q901" i="1"/>
  <c r="Q2174" i="1"/>
  <c r="Q1369" i="1"/>
  <c r="Q3096" i="1"/>
  <c r="Q2964" i="1"/>
  <c r="Q644" i="1"/>
  <c r="Q2175" i="1"/>
  <c r="Q645" i="1"/>
  <c r="Q355" i="1"/>
  <c r="Q730" i="1"/>
  <c r="Q3888" i="1"/>
  <c r="Q1135" i="1"/>
  <c r="Q2320" i="1"/>
  <c r="Q1333" i="1"/>
  <c r="Q3531" i="1"/>
  <c r="Q444" i="1"/>
  <c r="Q2852" i="1"/>
  <c r="Q875" i="1"/>
  <c r="Q1136" i="1"/>
  <c r="Q2176" i="1"/>
  <c r="Q164" i="1"/>
  <c r="Q876" i="1"/>
  <c r="Q1565" i="1"/>
  <c r="Q895" i="1"/>
  <c r="Q286" i="1"/>
  <c r="Q2825" i="1"/>
  <c r="Q3776" i="1"/>
  <c r="Q1137" i="1"/>
  <c r="Q68" i="1"/>
  <c r="Q1566" i="1"/>
  <c r="Q1567" i="1"/>
  <c r="Q720" i="1"/>
  <c r="Q2394" i="1"/>
  <c r="Q2536" i="1"/>
  <c r="Q711" i="1"/>
  <c r="Q721" i="1"/>
  <c r="Q1138" i="1"/>
  <c r="Q287" i="1"/>
  <c r="Q1568" i="1"/>
  <c r="Q3532" i="1"/>
  <c r="Q1139" i="1"/>
  <c r="Q646" i="1"/>
  <c r="Q927" i="1"/>
  <c r="Q2399" i="1"/>
  <c r="Q93" i="1"/>
  <c r="Q309" i="1"/>
  <c r="Q1140" i="1"/>
  <c r="Q2588" i="1"/>
  <c r="Q2395" i="1"/>
  <c r="Q288" i="1"/>
  <c r="Q2826" i="1"/>
  <c r="Q877" i="1"/>
  <c r="Q1693" i="1"/>
  <c r="Q340" i="1"/>
  <c r="Q3097" i="1"/>
  <c r="Q3156" i="1"/>
  <c r="Q2396" i="1"/>
  <c r="Q435" i="1"/>
  <c r="Q2177" i="1"/>
  <c r="Q1824" i="1"/>
  <c r="Q1569" i="1"/>
  <c r="Q1141" i="1"/>
  <c r="Q3286" i="1"/>
  <c r="Q1334" i="1"/>
  <c r="Q2178" i="1"/>
  <c r="Q2322" i="1"/>
  <c r="Q3317" i="1"/>
  <c r="Q2950" i="1"/>
  <c r="Q2827" i="1"/>
  <c r="Q2321" i="1"/>
  <c r="Q374" i="1"/>
  <c r="Q1335" i="1"/>
  <c r="Q289" i="1"/>
  <c r="Q2537" i="1"/>
  <c r="Q2179" i="1"/>
  <c r="Q2828" i="1"/>
  <c r="Q129" i="1"/>
  <c r="Q341" i="1"/>
  <c r="Q2180" i="1"/>
  <c r="Q2230" i="1"/>
  <c r="Q2181" i="1"/>
  <c r="Q3126" i="1"/>
  <c r="Q3287" i="1"/>
  <c r="Q878" i="1"/>
  <c r="Q290" i="1"/>
  <c r="Q1570" i="1"/>
  <c r="Q291" i="1"/>
  <c r="Q2564" i="1"/>
  <c r="Q2182" i="1"/>
  <c r="Q879" i="1"/>
  <c r="Q1694" i="1"/>
  <c r="Q1709" i="1"/>
  <c r="Q2829" i="1"/>
  <c r="Q2830" i="1"/>
  <c r="Q297" i="1"/>
  <c r="Q3288" i="1"/>
  <c r="Q2600" i="1"/>
  <c r="Q1142" i="1"/>
  <c r="Q1825" i="1"/>
  <c r="Q3098" i="1"/>
  <c r="Q2183" i="1"/>
  <c r="Q1618" i="1"/>
  <c r="Q722" i="1"/>
  <c r="Q647" i="1"/>
  <c r="Q3289" i="1"/>
  <c r="Q648" i="1"/>
  <c r="Q1695" i="1"/>
  <c r="Q1357" i="1"/>
  <c r="Q1143" i="1"/>
  <c r="Q375" i="1"/>
  <c r="Q3099" i="1"/>
  <c r="Q94" i="1"/>
  <c r="Q1571" i="1"/>
  <c r="Q1572" i="1"/>
  <c r="Q1168" i="1"/>
  <c r="Q49" i="1"/>
  <c r="Q1696" i="1"/>
  <c r="Q1573" i="1"/>
  <c r="Q1697" i="1"/>
  <c r="Q649" i="1"/>
  <c r="Q2602" i="1"/>
  <c r="Q1144" i="1"/>
  <c r="Q2184" i="1"/>
  <c r="Q650" i="1"/>
  <c r="Q891" i="1"/>
  <c r="Q3970" i="1"/>
  <c r="Q1336" i="1"/>
  <c r="Q1145" i="1"/>
  <c r="Q3533" i="1"/>
  <c r="Q1698" i="1"/>
  <c r="Q2831" i="1"/>
  <c r="Q3858" i="1"/>
  <c r="Q1873" i="1"/>
  <c r="Q95" i="1"/>
  <c r="Q342" i="1"/>
  <c r="Q292" i="1"/>
  <c r="Q651" i="1"/>
  <c r="Q1574" i="1"/>
  <c r="Q3544" i="1"/>
  <c r="Q2185" i="1"/>
  <c r="Q1146" i="1"/>
  <c r="Q1575" i="1"/>
  <c r="Q293" i="1"/>
  <c r="Q130" i="1"/>
  <c r="Q1576" i="1"/>
  <c r="Q1337" i="1"/>
  <c r="Q880" i="1"/>
  <c r="Q2543" i="1"/>
  <c r="R2834" i="1"/>
  <c r="R175" i="1"/>
  <c r="R2610" i="1"/>
  <c r="R3644" i="1"/>
  <c r="R1720" i="1"/>
  <c r="R2456" i="1"/>
  <c r="R2568" i="1"/>
  <c r="R1619" i="1"/>
  <c r="R176" i="1"/>
  <c r="R1379" i="1"/>
  <c r="R1888" i="1"/>
  <c r="R3463" i="1"/>
  <c r="R1620" i="1"/>
  <c r="R2238" i="1"/>
  <c r="R931" i="1"/>
  <c r="R2861" i="1"/>
  <c r="R740" i="1"/>
  <c r="R3464" i="1"/>
  <c r="R437" i="1"/>
  <c r="R932" i="1"/>
  <c r="R3157" i="1"/>
  <c r="R134" i="1"/>
  <c r="R933" i="1"/>
  <c r="R3547" i="1"/>
  <c r="R310" i="1"/>
  <c r="R712" i="1"/>
  <c r="R3176" i="1"/>
  <c r="R2862" i="1"/>
  <c r="R1380" i="1"/>
  <c r="R1721" i="1"/>
  <c r="R10" i="1"/>
  <c r="R3459" i="1"/>
  <c r="R2189" i="1"/>
  <c r="R1340" i="1"/>
  <c r="R463" i="1"/>
  <c r="R2239" i="1"/>
  <c r="R3294" i="1"/>
  <c r="R1184" i="1"/>
  <c r="R3325" i="1"/>
  <c r="R934" i="1"/>
  <c r="R935" i="1"/>
  <c r="R2952" i="1"/>
  <c r="R2611" i="1"/>
  <c r="R936" i="1"/>
  <c r="R1889" i="1"/>
  <c r="R2541" i="1"/>
  <c r="R1890" i="1"/>
  <c r="R937" i="1"/>
  <c r="R2863" i="1"/>
  <c r="R311" i="1"/>
  <c r="R2843" i="1"/>
  <c r="R2612" i="1"/>
  <c r="R1381" i="1"/>
  <c r="R2613" i="1"/>
  <c r="R2559" i="1"/>
  <c r="R2457" i="1"/>
  <c r="R2971" i="1"/>
  <c r="R2614" i="1"/>
  <c r="R3177" i="1"/>
  <c r="R1845" i="1"/>
  <c r="R1891" i="1"/>
  <c r="R1382" i="1"/>
  <c r="R938" i="1"/>
  <c r="R670" i="1"/>
  <c r="R2354" i="1"/>
  <c r="R939" i="1"/>
  <c r="R940" i="1"/>
  <c r="R312" i="1"/>
  <c r="R2615" i="1"/>
  <c r="R177" i="1"/>
  <c r="R910" i="1"/>
  <c r="R1155" i="1"/>
  <c r="R445" i="1"/>
  <c r="R178" i="1"/>
  <c r="R1621" i="1"/>
  <c r="R97" i="1"/>
  <c r="R147" i="1"/>
  <c r="R17" i="1"/>
  <c r="R723" i="1"/>
  <c r="R2864" i="1"/>
  <c r="R378" i="1"/>
  <c r="R1722" i="1"/>
  <c r="R53" i="1"/>
  <c r="R179" i="1"/>
  <c r="R671" i="1"/>
  <c r="R2240" i="1"/>
  <c r="R1185" i="1"/>
  <c r="R1622" i="1"/>
  <c r="R2241" i="1"/>
  <c r="R180" i="1"/>
  <c r="R1383" i="1"/>
  <c r="R1892" i="1"/>
  <c r="R464" i="1"/>
  <c r="R71" i="1"/>
  <c r="R135" i="1"/>
  <c r="R741" i="1"/>
  <c r="R148" i="1"/>
  <c r="R1580" i="1"/>
  <c r="R742" i="1"/>
  <c r="R1893" i="1"/>
  <c r="R1623" i="1"/>
  <c r="R2242" i="1"/>
  <c r="R724" i="1"/>
  <c r="R181" i="1"/>
  <c r="R1156" i="1"/>
  <c r="R1894" i="1"/>
  <c r="R2401" i="1"/>
  <c r="R743" i="1"/>
  <c r="R465" i="1"/>
  <c r="R725" i="1"/>
  <c r="R1624" i="1"/>
  <c r="R1895" i="1"/>
  <c r="R1896" i="1"/>
  <c r="R1384" i="1"/>
  <c r="R167" i="1"/>
  <c r="R1625" i="1"/>
  <c r="R1846" i="1"/>
  <c r="R1897" i="1"/>
  <c r="R1588" i="1"/>
  <c r="R3828" i="1"/>
  <c r="R1385" i="1"/>
  <c r="R4115" i="1"/>
  <c r="R3781" i="1"/>
  <c r="R1723" i="1"/>
  <c r="R182" i="1"/>
  <c r="R3326" i="1"/>
  <c r="R2458" i="1"/>
  <c r="R3898" i="1"/>
  <c r="R3178" i="1"/>
  <c r="R313" i="1"/>
  <c r="R672" i="1"/>
  <c r="R3860" i="1"/>
  <c r="R3837" i="1"/>
  <c r="R1898" i="1"/>
  <c r="R1386" i="1"/>
  <c r="R1387" i="1"/>
  <c r="R3782" i="1"/>
  <c r="R3990" i="1"/>
  <c r="R183" i="1"/>
  <c r="R4021" i="1"/>
  <c r="R2865" i="1"/>
  <c r="R1388" i="1"/>
  <c r="R2194" i="1"/>
  <c r="R2402" i="1"/>
  <c r="R1847" i="1"/>
  <c r="R3179" i="1"/>
  <c r="R2355" i="1"/>
  <c r="R3667" i="1"/>
  <c r="R2616" i="1"/>
  <c r="R3984" i="1"/>
  <c r="R4042" i="1"/>
  <c r="R4064" i="1"/>
  <c r="R3668" i="1"/>
  <c r="R744" i="1"/>
  <c r="R4099" i="1"/>
  <c r="R3548" i="1"/>
  <c r="R1378" i="1"/>
  <c r="R1899" i="1"/>
  <c r="R4072" i="1"/>
  <c r="R1900" i="1"/>
  <c r="R3669" i="1"/>
  <c r="R1358" i="1"/>
  <c r="R4103" i="1"/>
  <c r="R3974" i="1"/>
  <c r="R3119" i="1"/>
  <c r="R1901" i="1"/>
  <c r="R3963" i="1"/>
  <c r="R2459" i="1"/>
  <c r="R1186" i="1"/>
  <c r="R2617" i="1"/>
  <c r="R3670" i="1"/>
  <c r="R3891" i="1"/>
  <c r="R667" i="1"/>
  <c r="R2243" i="1"/>
  <c r="R3180" i="1"/>
  <c r="R745" i="1"/>
  <c r="R168" i="1"/>
  <c r="R4073" i="1"/>
  <c r="R466" i="1"/>
  <c r="R673" i="1"/>
  <c r="R1617" i="1"/>
  <c r="R467" i="1"/>
  <c r="R2919" i="1"/>
  <c r="R746" i="1"/>
  <c r="R3602" i="1"/>
  <c r="R1902" i="1"/>
  <c r="R1903" i="1"/>
  <c r="R747" i="1"/>
  <c r="R4074" i="1"/>
  <c r="R2866" i="1"/>
  <c r="R1904" i="1"/>
  <c r="R4091" i="1"/>
  <c r="R468" i="1"/>
  <c r="R1187" i="1"/>
  <c r="R4104" i="1"/>
  <c r="R1626" i="1"/>
  <c r="R1188" i="1"/>
  <c r="R3327" i="1"/>
  <c r="R2618" i="1"/>
  <c r="R2244" i="1"/>
  <c r="R345" i="1"/>
  <c r="R2245" i="1"/>
  <c r="R1189" i="1"/>
  <c r="R4054" i="1"/>
  <c r="R2460" i="1"/>
  <c r="R2930" i="1"/>
  <c r="R2953" i="1"/>
  <c r="R3671" i="1"/>
  <c r="R3328" i="1"/>
  <c r="R2867" i="1"/>
  <c r="R1905" i="1"/>
  <c r="R2323" i="1"/>
  <c r="R3672" i="1"/>
  <c r="R2920" i="1"/>
  <c r="R1840" i="1"/>
  <c r="R3673" i="1"/>
  <c r="R3899" i="1"/>
  <c r="R1906" i="1"/>
  <c r="R3674" i="1"/>
  <c r="R3675" i="1"/>
  <c r="R3676" i="1"/>
  <c r="R469" i="1"/>
  <c r="R4100" i="1"/>
  <c r="R4110" i="1"/>
  <c r="R54" i="1"/>
  <c r="R3461" i="1"/>
  <c r="R3452" i="1"/>
  <c r="R2461" i="1"/>
  <c r="R1389" i="1"/>
  <c r="R2972" i="1"/>
  <c r="R4101" i="1"/>
  <c r="R1724" i="1"/>
  <c r="R4060" i="1"/>
  <c r="R470" i="1"/>
  <c r="R2619" i="1"/>
  <c r="R3991" i="1"/>
  <c r="R2973" i="1"/>
  <c r="R3439" i="1"/>
  <c r="R471" i="1"/>
  <c r="R2974" i="1"/>
  <c r="R3589" i="1"/>
  <c r="R2934" i="1"/>
  <c r="R3329" i="1"/>
  <c r="R1627" i="1"/>
  <c r="R1907" i="1"/>
  <c r="R1908" i="1"/>
  <c r="R1909" i="1"/>
  <c r="R3873" i="1"/>
  <c r="R2620" i="1"/>
  <c r="R3465" i="1"/>
  <c r="R1628" i="1"/>
  <c r="R1910" i="1"/>
  <c r="R748" i="1"/>
  <c r="R3318" i="1"/>
  <c r="R2462" i="1"/>
  <c r="R2935" i="1"/>
  <c r="R3549" i="1"/>
  <c r="R3466" i="1"/>
  <c r="R3839" i="1"/>
  <c r="R2621" i="1"/>
  <c r="R3181" i="1"/>
  <c r="R1190" i="1"/>
  <c r="R3330" i="1"/>
  <c r="R1911" i="1"/>
  <c r="R1912" i="1"/>
  <c r="R472" i="1"/>
  <c r="R2606" i="1"/>
  <c r="R1913" i="1"/>
  <c r="R3900" i="1"/>
  <c r="R1171" i="1"/>
  <c r="R3467" i="1"/>
  <c r="R1390" i="1"/>
  <c r="R1914" i="1"/>
  <c r="R1725" i="1"/>
  <c r="R3182" i="1"/>
  <c r="R1726" i="1"/>
  <c r="R3816" i="1"/>
  <c r="R3446" i="1"/>
  <c r="R3120" i="1"/>
  <c r="R3840" i="1"/>
  <c r="R2195" i="1"/>
  <c r="R3646" i="1"/>
  <c r="R3135" i="1"/>
  <c r="R3603" i="1"/>
  <c r="R2954" i="1"/>
  <c r="R2975" i="1"/>
  <c r="R2976" i="1"/>
  <c r="R3677" i="1"/>
  <c r="R2977" i="1"/>
  <c r="R1848" i="1"/>
  <c r="R1915" i="1"/>
  <c r="R3841" i="1"/>
  <c r="R3440" i="1"/>
  <c r="R1916" i="1"/>
  <c r="R3678" i="1"/>
  <c r="R3331" i="1"/>
  <c r="R3183" i="1"/>
  <c r="R3983" i="1"/>
  <c r="R2622" i="1"/>
  <c r="R3332" i="1"/>
  <c r="R2936" i="1"/>
  <c r="R2623" i="1"/>
  <c r="R1391" i="1"/>
  <c r="R1610" i="1"/>
  <c r="R2403" i="1"/>
  <c r="R473" i="1"/>
  <c r="R3295" i="1"/>
  <c r="R2868" i="1"/>
  <c r="R3136" i="1"/>
  <c r="R474" i="1"/>
  <c r="R3184" i="1"/>
  <c r="R2463" i="1"/>
  <c r="R3121" i="1"/>
  <c r="R475" i="1"/>
  <c r="R3333" i="1"/>
  <c r="R2978" i="1"/>
  <c r="R3468" i="1"/>
  <c r="R1917" i="1"/>
  <c r="R1918" i="1"/>
  <c r="R3185" i="1"/>
  <c r="R3550" i="1"/>
  <c r="R3334" i="1"/>
  <c r="R2191" i="1"/>
  <c r="R2544" i="1"/>
  <c r="R3679" i="1"/>
  <c r="R3992" i="1"/>
  <c r="R1727" i="1"/>
  <c r="R3842" i="1"/>
  <c r="R2624" i="1"/>
  <c r="R3551" i="1"/>
  <c r="R3604" i="1"/>
  <c r="R3901" i="1"/>
  <c r="R3605" i="1"/>
  <c r="R2625" i="1"/>
  <c r="R2545" i="1"/>
  <c r="R3335" i="1"/>
  <c r="R1392" i="1"/>
  <c r="R2979" i="1"/>
  <c r="R2246" i="1"/>
  <c r="R3552" i="1"/>
  <c r="R1629" i="1"/>
  <c r="R3783" i="1"/>
  <c r="R3469" i="1"/>
  <c r="R3545" i="1"/>
  <c r="R2966" i="1"/>
  <c r="R2626" i="1"/>
  <c r="R3606" i="1"/>
  <c r="R2627" i="1"/>
  <c r="R2855" i="1"/>
  <c r="R3336" i="1"/>
  <c r="R3546" i="1"/>
  <c r="R2628" i="1"/>
  <c r="R3792" i="1"/>
  <c r="R1630" i="1"/>
  <c r="R3553" i="1"/>
  <c r="R2404" i="1"/>
  <c r="R2980" i="1"/>
  <c r="R3680" i="1"/>
  <c r="R3321" i="1"/>
  <c r="R2869" i="1"/>
  <c r="R3554" i="1"/>
  <c r="R2603" i="1"/>
  <c r="R2567" i="1"/>
  <c r="R2356" i="1"/>
  <c r="R2981" i="1"/>
  <c r="R3594" i="1"/>
  <c r="R2629" i="1"/>
  <c r="R2921" i="1"/>
  <c r="R2327" i="1"/>
  <c r="R3337" i="1"/>
  <c r="R3993" i="1"/>
  <c r="R98" i="1"/>
  <c r="R2405" i="1"/>
  <c r="R2247" i="1"/>
  <c r="R184" i="1"/>
  <c r="R1182" i="1"/>
  <c r="R2870" i="1"/>
  <c r="R1393" i="1"/>
  <c r="R2982" i="1"/>
  <c r="R1728" i="1"/>
  <c r="R3338" i="1"/>
  <c r="R314" i="1"/>
  <c r="R461" i="1"/>
  <c r="R3186" i="1"/>
  <c r="R3339" i="1"/>
  <c r="R315" i="1"/>
  <c r="R3595" i="1"/>
  <c r="R1919" i="1"/>
  <c r="R3825" i="1"/>
  <c r="R476" i="1"/>
  <c r="R3187" i="1"/>
  <c r="R3158" i="1"/>
  <c r="R3681" i="1"/>
  <c r="R1879" i="1"/>
  <c r="R2630" i="1"/>
  <c r="R2983" i="1"/>
  <c r="R2918" i="1"/>
  <c r="R2406" i="1"/>
  <c r="R3188" i="1"/>
  <c r="R2631" i="1"/>
  <c r="R3682" i="1"/>
  <c r="R941" i="1"/>
  <c r="R1920" i="1"/>
  <c r="R3555" i="1"/>
  <c r="R1368" i="1"/>
  <c r="R1359" i="1"/>
  <c r="R942" i="1"/>
  <c r="R2248" i="1"/>
  <c r="R185" i="1"/>
  <c r="R477" i="1"/>
  <c r="R3470" i="1"/>
  <c r="R1191" i="1"/>
  <c r="R2932" i="1"/>
  <c r="R3159" i="1"/>
  <c r="R735" i="1"/>
  <c r="R478" i="1"/>
  <c r="R2835" i="1"/>
  <c r="R3307" i="1"/>
  <c r="R2464" i="1"/>
  <c r="R1595" i="1"/>
  <c r="R2984" i="1"/>
  <c r="R3607" i="1"/>
  <c r="R3189" i="1"/>
  <c r="R1394" i="1"/>
  <c r="R3683" i="1"/>
  <c r="R2632" i="1"/>
  <c r="R2328" i="1"/>
  <c r="R2871" i="1"/>
  <c r="R1921" i="1"/>
  <c r="R479" i="1"/>
  <c r="R1395" i="1"/>
  <c r="R2249" i="1"/>
  <c r="R1396" i="1"/>
  <c r="R1192" i="1"/>
  <c r="R3964" i="1"/>
  <c r="R480" i="1"/>
  <c r="R2357" i="1"/>
  <c r="R3190" i="1"/>
  <c r="R169" i="1"/>
  <c r="R1922" i="1"/>
  <c r="R149" i="1"/>
  <c r="R3122" i="1"/>
  <c r="R2633" i="1"/>
  <c r="R481" i="1"/>
  <c r="R3793" i="1"/>
  <c r="R2836" i="1"/>
  <c r="R3471" i="1"/>
  <c r="R1193" i="1"/>
  <c r="R943" i="1"/>
  <c r="R3684" i="1"/>
  <c r="R3191" i="1"/>
  <c r="R379" i="1"/>
  <c r="R3890" i="1"/>
  <c r="R2634" i="1"/>
  <c r="R3817" i="1"/>
  <c r="R2565" i="1"/>
  <c r="R3192" i="1"/>
  <c r="R2635" i="1"/>
  <c r="R3599" i="1"/>
  <c r="R2546" i="1"/>
  <c r="R299" i="1"/>
  <c r="R3902" i="1"/>
  <c r="R3784" i="1"/>
  <c r="R652" i="1"/>
  <c r="R294" i="1"/>
  <c r="R2636" i="1"/>
  <c r="R3193" i="1"/>
  <c r="R2407" i="1"/>
  <c r="R2250" i="1"/>
  <c r="R1923" i="1"/>
  <c r="R3785" i="1"/>
  <c r="R410" i="1"/>
  <c r="R3472" i="1"/>
  <c r="R1596" i="1"/>
  <c r="R944" i="1"/>
  <c r="R4038" i="1"/>
  <c r="R749" i="1"/>
  <c r="R2637" i="1"/>
  <c r="R2985" i="1"/>
  <c r="R3608" i="1"/>
  <c r="R3473" i="1"/>
  <c r="R2638" i="1"/>
  <c r="R2986" i="1"/>
  <c r="R3861" i="1"/>
  <c r="R3593" i="1"/>
  <c r="R4086" i="1"/>
  <c r="R3685" i="1"/>
  <c r="R2872" i="1"/>
  <c r="R3838" i="1"/>
  <c r="R482" i="1"/>
  <c r="R2639" i="1"/>
  <c r="R4112" i="1"/>
  <c r="R3474" i="1"/>
  <c r="R3194" i="1"/>
  <c r="R2358" i="1"/>
  <c r="R3794" i="1"/>
  <c r="R1844" i="1"/>
  <c r="R3824" i="1"/>
  <c r="R3195" i="1"/>
  <c r="R2329" i="1"/>
  <c r="R2640" i="1"/>
  <c r="R3196" i="1"/>
  <c r="R2330" i="1"/>
  <c r="R3322" i="1"/>
  <c r="R2873" i="1"/>
  <c r="R4022" i="1"/>
  <c r="R3197" i="1"/>
  <c r="R3686" i="1"/>
  <c r="R1924" i="1"/>
  <c r="R2955" i="1"/>
  <c r="R1925" i="1"/>
  <c r="R2465" i="1"/>
  <c r="R3687" i="1"/>
  <c r="R750" i="1"/>
  <c r="R3894" i="1"/>
  <c r="R1926" i="1"/>
  <c r="R2987" i="1"/>
  <c r="R2397" i="1"/>
  <c r="R2915" i="1"/>
  <c r="R1927" i="1"/>
  <c r="R1928" i="1"/>
  <c r="R1397" i="1"/>
  <c r="R1929" i="1"/>
  <c r="R1631" i="1"/>
  <c r="R2874" i="1"/>
  <c r="R751" i="1"/>
  <c r="R2641" i="1"/>
  <c r="R668" i="1"/>
  <c r="R674" i="1"/>
  <c r="R1616" i="1"/>
  <c r="R1729" i="1"/>
  <c r="R2642" i="1"/>
  <c r="R945" i="1"/>
  <c r="R2988" i="1"/>
  <c r="R946" i="1"/>
  <c r="R1597" i="1"/>
  <c r="R947" i="1"/>
  <c r="R1930" i="1"/>
  <c r="R186" i="1"/>
  <c r="R2989" i="1"/>
  <c r="R1849" i="1"/>
  <c r="R4043" i="1"/>
  <c r="R3296" i="1"/>
  <c r="R187" i="1"/>
  <c r="R3688" i="1"/>
  <c r="R3795" i="1"/>
  <c r="R2408" i="1"/>
  <c r="R2643" i="1"/>
  <c r="R1194" i="1"/>
  <c r="R1931" i="1"/>
  <c r="R3843" i="1"/>
  <c r="R3647" i="1"/>
  <c r="R3340" i="1"/>
  <c r="R1714" i="1"/>
  <c r="R2409" i="1"/>
  <c r="R2466" i="1"/>
  <c r="R3994" i="1"/>
  <c r="R380" i="1"/>
  <c r="R4041" i="1"/>
  <c r="R3903" i="1"/>
  <c r="R2990" i="1"/>
  <c r="R3689" i="1"/>
  <c r="R3844" i="1"/>
  <c r="R3137" i="1"/>
  <c r="R3341" i="1"/>
  <c r="R1932" i="1"/>
  <c r="R2644" i="1"/>
  <c r="R3323" i="1"/>
  <c r="R1195" i="1"/>
  <c r="R3874" i="1"/>
  <c r="R3342" i="1"/>
  <c r="R1196" i="1"/>
  <c r="R3881" i="1"/>
  <c r="R2853" i="1"/>
  <c r="R3796" i="1"/>
  <c r="R3862" i="1"/>
  <c r="R1933" i="1"/>
  <c r="R3976" i="1"/>
  <c r="R2875" i="1"/>
  <c r="R1398" i="1"/>
  <c r="R150" i="1"/>
  <c r="R3904" i="1"/>
  <c r="R2569" i="1"/>
  <c r="R483" i="1"/>
  <c r="R2570" i="1"/>
  <c r="R2645" i="1"/>
  <c r="R3475" i="1"/>
  <c r="R2571" i="1"/>
  <c r="R2410" i="1"/>
  <c r="R1934" i="1"/>
  <c r="R3905" i="1"/>
  <c r="R2411" i="1"/>
  <c r="R188" i="1"/>
  <c r="R3343" i="1"/>
  <c r="R3906" i="1"/>
  <c r="R3198" i="1"/>
  <c r="R2412" i="1"/>
  <c r="R1197" i="1"/>
  <c r="R3690" i="1"/>
  <c r="R1935" i="1"/>
  <c r="R2646" i="1"/>
  <c r="R3829" i="1"/>
  <c r="R2991" i="1"/>
  <c r="R752" i="1"/>
  <c r="R1936" i="1"/>
  <c r="R1937" i="1"/>
  <c r="R72" i="1"/>
  <c r="R3995" i="1"/>
  <c r="R409" i="1"/>
  <c r="R2951" i="1"/>
  <c r="R3863" i="1"/>
  <c r="R2647" i="1"/>
  <c r="R3797" i="1"/>
  <c r="R2648" i="1"/>
  <c r="R295" i="1"/>
  <c r="R1938" i="1"/>
  <c r="R948" i="1"/>
  <c r="R151" i="1"/>
  <c r="R4106" i="1"/>
  <c r="R3476" i="1"/>
  <c r="R3344" i="1"/>
  <c r="R2251" i="1"/>
  <c r="R3845" i="1"/>
  <c r="R1939" i="1"/>
  <c r="R3345" i="1"/>
  <c r="R3346" i="1"/>
  <c r="R4069" i="1"/>
  <c r="R1940" i="1"/>
  <c r="R4023" i="1"/>
  <c r="R2860" i="1"/>
  <c r="R3691" i="1"/>
  <c r="R3199" i="1"/>
  <c r="R2649" i="1"/>
  <c r="R1941" i="1"/>
  <c r="R3347" i="1"/>
  <c r="R949" i="1"/>
  <c r="R3907" i="1"/>
  <c r="R4024" i="1"/>
  <c r="R4092" i="1"/>
  <c r="R22" i="1"/>
  <c r="R3609" i="1"/>
  <c r="R3200" i="1"/>
  <c r="R3348" i="1"/>
  <c r="R3349" i="1"/>
  <c r="R950" i="1"/>
  <c r="R411" i="1"/>
  <c r="R951" i="1"/>
  <c r="R3556" i="1"/>
  <c r="R1198" i="1"/>
  <c r="R753" i="1"/>
  <c r="R3350" i="1"/>
  <c r="R1399" i="1"/>
  <c r="R3846" i="1"/>
  <c r="R2876" i="1"/>
  <c r="R2467" i="1"/>
  <c r="R1942" i="1"/>
  <c r="R2992" i="1"/>
  <c r="R3460" i="1"/>
  <c r="R1400" i="1"/>
  <c r="R3692" i="1"/>
  <c r="R2650" i="1"/>
  <c r="R3600" i="1"/>
  <c r="R4025" i="1"/>
  <c r="R2877" i="1"/>
  <c r="R2651" i="1"/>
  <c r="R4026" i="1"/>
  <c r="R3693" i="1"/>
  <c r="R2993" i="1"/>
  <c r="R4027" i="1"/>
  <c r="R3884" i="1"/>
  <c r="R3477" i="1"/>
  <c r="R3694" i="1"/>
  <c r="R3908" i="1"/>
  <c r="R3695" i="1"/>
  <c r="R2252" i="1"/>
  <c r="R3909" i="1"/>
  <c r="R3696" i="1"/>
  <c r="R3462" i="1"/>
  <c r="R3791" i="1"/>
  <c r="R3847" i="1"/>
  <c r="R1199" i="1"/>
  <c r="R3697" i="1"/>
  <c r="R3557" i="1"/>
  <c r="R4059" i="1"/>
  <c r="R952" i="1"/>
  <c r="R4075" i="1"/>
  <c r="R3910" i="1"/>
  <c r="R3201" i="1"/>
  <c r="R4028" i="1"/>
  <c r="R3202" i="1"/>
  <c r="R3698" i="1"/>
  <c r="R3203" i="1"/>
  <c r="R3911" i="1"/>
  <c r="R3996" i="1"/>
  <c r="R3798" i="1"/>
  <c r="R4011" i="1"/>
  <c r="R1943" i="1"/>
  <c r="R3912" i="1"/>
  <c r="R3985" i="1"/>
  <c r="R2994" i="1"/>
  <c r="R3311" i="1"/>
  <c r="R2995" i="1"/>
  <c r="R2996" i="1"/>
  <c r="R3786" i="1"/>
  <c r="R3913" i="1"/>
  <c r="R3914" i="1"/>
  <c r="R3826" i="1"/>
  <c r="R3610" i="1"/>
  <c r="R2997" i="1"/>
  <c r="R675" i="1"/>
  <c r="R3915" i="1"/>
  <c r="R3663" i="1"/>
  <c r="R3351" i="1"/>
  <c r="R2998" i="1"/>
  <c r="R3450" i="1"/>
  <c r="R2359" i="1"/>
  <c r="R3916" i="1"/>
  <c r="R2878" i="1"/>
  <c r="R2999" i="1"/>
  <c r="R924" i="1"/>
  <c r="R2539" i="1"/>
  <c r="R3352" i="1"/>
  <c r="R1944" i="1"/>
  <c r="R2360" i="1"/>
  <c r="R3204" i="1"/>
  <c r="R1200" i="1"/>
  <c r="R1632" i="1"/>
  <c r="R2413" i="1"/>
  <c r="R1730" i="1"/>
  <c r="R3205" i="1"/>
  <c r="R1945" i="1"/>
  <c r="R16" i="1"/>
  <c r="R1201" i="1"/>
  <c r="R2547" i="1"/>
  <c r="R3658" i="1"/>
  <c r="R1700" i="1"/>
  <c r="R1946" i="1"/>
  <c r="R754" i="1"/>
  <c r="R2253" i="1"/>
  <c r="R1401" i="1"/>
  <c r="R2937" i="1"/>
  <c r="R736" i="1"/>
  <c r="R300" i="1"/>
  <c r="R1947" i="1"/>
  <c r="R1167" i="1"/>
  <c r="R1377" i="1"/>
  <c r="R2361" i="1"/>
  <c r="R953" i="1"/>
  <c r="R2652" i="1"/>
  <c r="R1843" i="1"/>
  <c r="R1402" i="1"/>
  <c r="R1948" i="1"/>
  <c r="R2653" i="1"/>
  <c r="R954" i="1"/>
  <c r="R1202" i="1"/>
  <c r="R356" i="1"/>
  <c r="R73" i="1"/>
  <c r="R1203" i="1"/>
  <c r="R1949" i="1"/>
  <c r="R1157" i="1"/>
  <c r="R1950" i="1"/>
  <c r="R1633" i="1"/>
  <c r="R1835" i="1"/>
  <c r="R1951" i="1"/>
  <c r="R2362" i="1"/>
  <c r="R1731" i="1"/>
  <c r="R1952" i="1"/>
  <c r="R1204" i="1"/>
  <c r="R1732" i="1"/>
  <c r="R3129" i="1"/>
  <c r="R3596" i="1"/>
  <c r="R755" i="1"/>
  <c r="R1710" i="1"/>
  <c r="R189" i="1"/>
  <c r="R2654" i="1"/>
  <c r="R2363" i="1"/>
  <c r="R1403" i="1"/>
  <c r="R190" i="1"/>
  <c r="R3000" i="1"/>
  <c r="R484" i="1"/>
  <c r="R412" i="1"/>
  <c r="R357" i="1"/>
  <c r="R756" i="1"/>
  <c r="R485" i="1"/>
  <c r="R191" i="1"/>
  <c r="R1953" i="1"/>
  <c r="R676" i="1"/>
  <c r="R486" i="1"/>
  <c r="R897" i="1"/>
  <c r="R2655" i="1"/>
  <c r="R2414" i="1"/>
  <c r="R1205" i="1"/>
  <c r="R1351" i="1"/>
  <c r="R2468" i="1"/>
  <c r="R2956" i="1"/>
  <c r="R2656" i="1"/>
  <c r="R1404" i="1"/>
  <c r="R1634" i="1"/>
  <c r="R1954" i="1"/>
  <c r="R757" i="1"/>
  <c r="R955" i="1"/>
  <c r="R2254" i="1"/>
  <c r="R1172" i="1"/>
  <c r="R2196" i="1"/>
  <c r="R1405" i="1"/>
  <c r="R2469" i="1"/>
  <c r="R1733" i="1"/>
  <c r="R1850" i="1"/>
  <c r="R1734" i="1"/>
  <c r="R758" i="1"/>
  <c r="R487" i="1"/>
  <c r="R316" i="1"/>
  <c r="R759" i="1"/>
  <c r="R488" i="1"/>
  <c r="R1735" i="1"/>
  <c r="R2364" i="1"/>
  <c r="R760" i="1"/>
  <c r="R136" i="1"/>
  <c r="R152" i="1"/>
  <c r="R956" i="1"/>
  <c r="R3128" i="1"/>
  <c r="R1406" i="1"/>
  <c r="R413" i="1"/>
  <c r="R885" i="1"/>
  <c r="R2922" i="1"/>
  <c r="R2197" i="1"/>
  <c r="R99" i="1"/>
  <c r="R726" i="1"/>
  <c r="R192" i="1"/>
  <c r="R911" i="1"/>
  <c r="R761" i="1"/>
  <c r="R3001" i="1"/>
  <c r="R2255" i="1"/>
  <c r="R2198" i="1"/>
  <c r="R957" i="1"/>
  <c r="R1955" i="1"/>
  <c r="R1206" i="1"/>
  <c r="R958" i="1"/>
  <c r="R1956" i="1"/>
  <c r="R2657" i="1"/>
  <c r="R1957" i="1"/>
  <c r="R1207" i="1"/>
  <c r="R1407" i="1"/>
  <c r="R1408" i="1"/>
  <c r="R1958" i="1"/>
  <c r="R656" i="1"/>
  <c r="R7" i="1"/>
  <c r="R100" i="1"/>
  <c r="R1736" i="1"/>
  <c r="R1737" i="1"/>
  <c r="R959" i="1"/>
  <c r="R1635" i="1"/>
  <c r="R101" i="1"/>
  <c r="R3451" i="1"/>
  <c r="R739" i="1"/>
  <c r="R74" i="1"/>
  <c r="R677" i="1"/>
  <c r="R678" i="1"/>
  <c r="R1738" i="1"/>
  <c r="R2957" i="1"/>
  <c r="R1851" i="1"/>
  <c r="R3699" i="1"/>
  <c r="R960" i="1"/>
  <c r="R2331" i="1"/>
  <c r="R1158" i="1"/>
  <c r="R1636" i="1"/>
  <c r="R1959" i="1"/>
  <c r="R3648" i="1"/>
  <c r="R2563" i="1"/>
  <c r="R3206" i="1"/>
  <c r="R2256" i="1"/>
  <c r="R2470" i="1"/>
  <c r="R1637" i="1"/>
  <c r="R1409" i="1"/>
  <c r="R1960" i="1"/>
  <c r="R1579" i="1"/>
  <c r="R961" i="1"/>
  <c r="R1961" i="1"/>
  <c r="R1148" i="1"/>
  <c r="R1711" i="1"/>
  <c r="R1704" i="1"/>
  <c r="R762" i="1"/>
  <c r="R1962" i="1"/>
  <c r="R962" i="1"/>
  <c r="R489" i="1"/>
  <c r="R193" i="1"/>
  <c r="R490" i="1"/>
  <c r="R491" i="1"/>
  <c r="R3353" i="1"/>
  <c r="R1410" i="1"/>
  <c r="R2471" i="1"/>
  <c r="R2257" i="1"/>
  <c r="R963" i="1"/>
  <c r="R3207" i="1"/>
  <c r="R2472" i="1"/>
  <c r="R2473" i="1"/>
  <c r="R1411" i="1"/>
  <c r="R1208" i="1"/>
  <c r="R381" i="1"/>
  <c r="R1963" i="1"/>
  <c r="R2332" i="1"/>
  <c r="R3478" i="1"/>
  <c r="R1964" i="1"/>
  <c r="R3700" i="1"/>
  <c r="R2333" i="1"/>
  <c r="R3002" i="1"/>
  <c r="R1374" i="1"/>
  <c r="R1209" i="1"/>
  <c r="R3102" i="1"/>
  <c r="R301" i="1"/>
  <c r="R3917" i="1"/>
  <c r="R1638" i="1"/>
  <c r="R3479" i="1"/>
  <c r="R763" i="1"/>
  <c r="R2334" i="1"/>
  <c r="R1598" i="1"/>
  <c r="R1965" i="1"/>
  <c r="R1716" i="1"/>
  <c r="R3208" i="1"/>
  <c r="R2199" i="1"/>
  <c r="R3003" i="1"/>
  <c r="R3447" i="1"/>
  <c r="R3004" i="1"/>
  <c r="R1412" i="1"/>
  <c r="R2258" i="1"/>
  <c r="R2365" i="1"/>
  <c r="R3209" i="1"/>
  <c r="R2967" i="1"/>
  <c r="R194" i="1"/>
  <c r="R446" i="1"/>
  <c r="R964" i="1"/>
  <c r="R2592" i="1"/>
  <c r="R965" i="1"/>
  <c r="R1966" i="1"/>
  <c r="R1639" i="1"/>
  <c r="R737" i="1"/>
  <c r="R1640" i="1"/>
  <c r="R2366" i="1"/>
  <c r="R1352" i="1"/>
  <c r="R2572" i="1"/>
  <c r="R3701" i="1"/>
  <c r="R2415" i="1"/>
  <c r="R1413" i="1"/>
  <c r="R3702" i="1"/>
  <c r="R3918" i="1"/>
  <c r="R3005" i="1"/>
  <c r="R438" i="1"/>
  <c r="R1739" i="1"/>
  <c r="R3210" i="1"/>
  <c r="R1967" i="1"/>
  <c r="R3703" i="1"/>
  <c r="R3665" i="1"/>
  <c r="R3006" i="1"/>
  <c r="R3007" i="1"/>
  <c r="R4055" i="1"/>
  <c r="R3704" i="1"/>
  <c r="R2879" i="1"/>
  <c r="R2451" i="1"/>
  <c r="R3705" i="1"/>
  <c r="R3789" i="1"/>
  <c r="R3892" i="1"/>
  <c r="R1210" i="1"/>
  <c r="R3558" i="1"/>
  <c r="R3965" i="1"/>
  <c r="R3354" i="1"/>
  <c r="R2880" i="1"/>
  <c r="R3211" i="1"/>
  <c r="R2474" i="1"/>
  <c r="R3480" i="1"/>
  <c r="R1968" i="1"/>
  <c r="R3919" i="1"/>
  <c r="R3212" i="1"/>
  <c r="R3213" i="1"/>
  <c r="R3706" i="1"/>
  <c r="R3920" i="1"/>
  <c r="R3997" i="1"/>
  <c r="R1345" i="1"/>
  <c r="R4010" i="1"/>
  <c r="R3559" i="1"/>
  <c r="R2658" i="1"/>
  <c r="R3882" i="1"/>
  <c r="R3130" i="1"/>
  <c r="R3961" i="1"/>
  <c r="R2659" i="1"/>
  <c r="R3481" i="1"/>
  <c r="R3214" i="1"/>
  <c r="R3707" i="1"/>
  <c r="R1969" i="1"/>
  <c r="R2660" i="1"/>
  <c r="R3355" i="1"/>
  <c r="R1970" i="1"/>
  <c r="R3921" i="1"/>
  <c r="R3830" i="1"/>
  <c r="R4029" i="1"/>
  <c r="R2661" i="1"/>
  <c r="R1740" i="1"/>
  <c r="R1971" i="1"/>
  <c r="R3799" i="1"/>
  <c r="R3998" i="1"/>
  <c r="R4089" i="1"/>
  <c r="R1972" i="1"/>
  <c r="R2607" i="1"/>
  <c r="R3215" i="1"/>
  <c r="R3356" i="1"/>
  <c r="R4030" i="1"/>
  <c r="R1741" i="1"/>
  <c r="R3482" i="1"/>
  <c r="R3889" i="1"/>
  <c r="R3708" i="1"/>
  <c r="R3971" i="1"/>
  <c r="R3216" i="1"/>
  <c r="R1973" i="1"/>
  <c r="R3357" i="1"/>
  <c r="R2662" i="1"/>
  <c r="R2573" i="1"/>
  <c r="R3922" i="1"/>
  <c r="R4044" i="1"/>
  <c r="R3217" i="1"/>
  <c r="R3649" i="1"/>
  <c r="R881" i="1"/>
  <c r="R1414" i="1"/>
  <c r="R966" i="1"/>
  <c r="R967" i="1"/>
  <c r="R3218" i="1"/>
  <c r="R3831" i="1"/>
  <c r="R2367" i="1"/>
  <c r="R2448" i="1"/>
  <c r="R2663" i="1"/>
  <c r="R2664" i="1"/>
  <c r="R968" i="1"/>
  <c r="R2665" i="1"/>
  <c r="R2192" i="1"/>
  <c r="R731" i="1"/>
  <c r="R1974" i="1"/>
  <c r="R1876" i="1"/>
  <c r="R1852" i="1"/>
  <c r="R492" i="1"/>
  <c r="R764" i="1"/>
  <c r="R195" i="1"/>
  <c r="R3875" i="1"/>
  <c r="R18" i="1"/>
  <c r="R346" i="1"/>
  <c r="R3923" i="1"/>
  <c r="R2368" i="1"/>
  <c r="R2666" i="1"/>
  <c r="R1415" i="1"/>
  <c r="R969" i="1"/>
  <c r="R3008" i="1"/>
  <c r="R2881" i="1"/>
  <c r="R1211" i="1"/>
  <c r="R196" i="1"/>
  <c r="R1839" i="1"/>
  <c r="R765" i="1"/>
  <c r="R1212" i="1"/>
  <c r="R1641" i="1"/>
  <c r="R2667" i="1"/>
  <c r="R2668" i="1"/>
  <c r="R3611" i="1"/>
  <c r="R657" i="1"/>
  <c r="R1975" i="1"/>
  <c r="R1742" i="1"/>
  <c r="R51" i="1"/>
  <c r="R493" i="1"/>
  <c r="R3885" i="1"/>
  <c r="R1416" i="1"/>
  <c r="R3999" i="1"/>
  <c r="R197" i="1"/>
  <c r="R3483" i="1"/>
  <c r="R1159" i="1"/>
  <c r="R2669" i="1"/>
  <c r="R25" i="1"/>
  <c r="R3848" i="1"/>
  <c r="R382" i="1"/>
  <c r="R3779" i="1"/>
  <c r="R494" i="1"/>
  <c r="R3849" i="1"/>
  <c r="R3358" i="1"/>
  <c r="R317" i="1"/>
  <c r="R3441" i="1"/>
  <c r="R3219" i="1"/>
  <c r="R3827" i="1"/>
  <c r="R2670" i="1"/>
  <c r="R3709" i="1"/>
  <c r="R302" i="1"/>
  <c r="R3484" i="1"/>
  <c r="R3138" i="1"/>
  <c r="R658" i="1"/>
  <c r="R3650" i="1"/>
  <c r="R3009" i="1"/>
  <c r="R2933" i="1"/>
  <c r="R55" i="1"/>
  <c r="R970" i="1"/>
  <c r="R102" i="1"/>
  <c r="R3139" i="1"/>
  <c r="R4076" i="1"/>
  <c r="R2882" i="1"/>
  <c r="R3924" i="1"/>
  <c r="R3359" i="1"/>
  <c r="R1976" i="1"/>
  <c r="R1743" i="1"/>
  <c r="R3925" i="1"/>
  <c r="R2475" i="1"/>
  <c r="R3010" i="1"/>
  <c r="R3800" i="1"/>
  <c r="R4090" i="1"/>
  <c r="R153" i="1"/>
  <c r="R2671" i="1"/>
  <c r="R3360" i="1"/>
  <c r="R2672" i="1"/>
  <c r="R3710" i="1"/>
  <c r="R1213" i="1"/>
  <c r="R3880" i="1"/>
  <c r="R495" i="1"/>
  <c r="R2259" i="1"/>
  <c r="R3612" i="1"/>
  <c r="R4077" i="1"/>
  <c r="R496" i="1"/>
  <c r="R1853" i="1"/>
  <c r="R1149" i="1"/>
  <c r="R3361" i="1"/>
  <c r="R4045" i="1"/>
  <c r="R1581" i="1"/>
  <c r="R1977" i="1"/>
  <c r="R3886" i="1"/>
  <c r="R1417" i="1"/>
  <c r="R971" i="1"/>
  <c r="R3560" i="1"/>
  <c r="R497" i="1"/>
  <c r="R3220" i="1"/>
  <c r="R1978" i="1"/>
  <c r="R3613" i="1"/>
  <c r="R2673" i="1"/>
  <c r="R1418" i="1"/>
  <c r="R3362" i="1"/>
  <c r="R498" i="1"/>
  <c r="R1829" i="1"/>
  <c r="R3363" i="1"/>
  <c r="R3561" i="1"/>
  <c r="R2476" i="1"/>
  <c r="R1979" i="1"/>
  <c r="R198" i="1"/>
  <c r="R1744" i="1"/>
  <c r="R3651" i="1"/>
  <c r="R2591" i="1"/>
  <c r="R3864" i="1"/>
  <c r="R2260" i="1"/>
  <c r="R3364" i="1"/>
  <c r="R3011" i="1"/>
  <c r="R3711" i="1"/>
  <c r="R1214" i="1"/>
  <c r="R3365" i="1"/>
  <c r="R3103" i="1"/>
  <c r="R2477" i="1"/>
  <c r="R1980" i="1"/>
  <c r="R3366" i="1"/>
  <c r="R2335" i="1"/>
  <c r="R2674" i="1"/>
  <c r="R2416" i="1"/>
  <c r="R2351" i="1"/>
  <c r="R3485" i="1"/>
  <c r="R3140" i="1"/>
  <c r="R3801" i="1"/>
  <c r="R2188" i="1"/>
  <c r="R2675" i="1"/>
  <c r="R2676" i="1"/>
  <c r="R3012" i="1"/>
  <c r="R3802" i="1"/>
  <c r="R3141" i="1"/>
  <c r="R2677" i="1"/>
  <c r="R3367" i="1"/>
  <c r="R3368" i="1"/>
  <c r="R2574" i="1"/>
  <c r="R3977" i="1"/>
  <c r="R3013" i="1"/>
  <c r="R3221" i="1"/>
  <c r="R4012" i="1"/>
  <c r="R2261" i="1"/>
  <c r="R3850" i="1"/>
  <c r="R3803" i="1"/>
  <c r="R3712" i="1"/>
  <c r="R3713" i="1"/>
  <c r="R499" i="1"/>
  <c r="R1215" i="1"/>
  <c r="R3297" i="1"/>
  <c r="R2923" i="1"/>
  <c r="R2417" i="1"/>
  <c r="R2560" i="1"/>
  <c r="R972" i="1"/>
  <c r="R2575" i="1"/>
  <c r="R199" i="1"/>
  <c r="R1346" i="1"/>
  <c r="R26" i="1"/>
  <c r="R3290" i="1"/>
  <c r="R2924" i="1"/>
  <c r="R2678" i="1"/>
  <c r="R2968" i="1"/>
  <c r="R3014" i="1"/>
  <c r="R1642" i="1"/>
  <c r="R1344" i="1"/>
  <c r="R1880" i="1"/>
  <c r="R2262" i="1"/>
  <c r="R3369" i="1"/>
  <c r="R3113" i="1"/>
  <c r="R2938" i="1"/>
  <c r="R2939" i="1"/>
  <c r="R447" i="1"/>
  <c r="R3117" i="1"/>
  <c r="R2679" i="1"/>
  <c r="R2263" i="1"/>
  <c r="R3222" i="1"/>
  <c r="R500" i="1"/>
  <c r="R1216" i="1"/>
  <c r="R2336" i="1"/>
  <c r="R973" i="1"/>
  <c r="R1981" i="1"/>
  <c r="R2958" i="1"/>
  <c r="R3444" i="1"/>
  <c r="R2576" i="1"/>
  <c r="R3114" i="1"/>
  <c r="R3015" i="1"/>
  <c r="R1160" i="1"/>
  <c r="R1745" i="1"/>
  <c r="R3174" i="1"/>
  <c r="R3016" i="1"/>
  <c r="R1419" i="1"/>
  <c r="R3714" i="1"/>
  <c r="R974" i="1"/>
  <c r="R1982" i="1"/>
  <c r="R1353" i="1"/>
  <c r="R4078" i="1"/>
  <c r="R1983" i="1"/>
  <c r="R1984" i="1"/>
  <c r="R501" i="1"/>
  <c r="R3715" i="1"/>
  <c r="R2449" i="1"/>
  <c r="R1217" i="1"/>
  <c r="R3370" i="1"/>
  <c r="R502" i="1"/>
  <c r="R1218" i="1"/>
  <c r="R2478" i="1"/>
  <c r="R1985" i="1"/>
  <c r="R457" i="1"/>
  <c r="R2883" i="1"/>
  <c r="R975" i="1"/>
  <c r="R976" i="1"/>
  <c r="R977" i="1"/>
  <c r="R1643" i="1"/>
  <c r="R1219" i="1"/>
  <c r="R1986" i="1"/>
  <c r="R3486" i="1"/>
  <c r="R2264" i="1"/>
  <c r="R1644" i="1"/>
  <c r="R8" i="1"/>
  <c r="R2349" i="1"/>
  <c r="R1420" i="1"/>
  <c r="R3487" i="1"/>
  <c r="R2200" i="1"/>
  <c r="R2884" i="1"/>
  <c r="R1220" i="1"/>
  <c r="R1599" i="1"/>
  <c r="R978" i="1"/>
  <c r="R2337" i="1"/>
  <c r="R766" i="1"/>
  <c r="R347" i="1"/>
  <c r="R1645" i="1"/>
  <c r="R2593" i="1"/>
  <c r="R3298" i="1"/>
  <c r="R2885" i="1"/>
  <c r="R3164" i="1"/>
  <c r="R2680" i="1"/>
  <c r="R2418" i="1"/>
  <c r="R1987" i="1"/>
  <c r="R1746" i="1"/>
  <c r="R3371" i="1"/>
  <c r="R3017" i="1"/>
  <c r="R1421" i="1"/>
  <c r="R3018" i="1"/>
  <c r="R2338" i="1"/>
  <c r="R2929" i="1"/>
  <c r="R3019" i="1"/>
  <c r="R2369" i="1"/>
  <c r="R3020" i="1"/>
  <c r="R503" i="1"/>
  <c r="R979" i="1"/>
  <c r="R980" i="1"/>
  <c r="R767" i="1"/>
  <c r="R75" i="1"/>
  <c r="R1747" i="1"/>
  <c r="R768" i="1"/>
  <c r="R1646" i="1"/>
  <c r="R1422" i="1"/>
  <c r="R898" i="1"/>
  <c r="R3021" i="1"/>
  <c r="R200" i="1"/>
  <c r="R1221" i="1"/>
  <c r="R439" i="1"/>
  <c r="R3223" i="1"/>
  <c r="R981" i="1"/>
  <c r="R1647" i="1"/>
  <c r="R1423" i="1"/>
  <c r="R982" i="1"/>
  <c r="R1222" i="1"/>
  <c r="R1648" i="1"/>
  <c r="R3614" i="1"/>
  <c r="R3488" i="1"/>
  <c r="R3966" i="1"/>
  <c r="R3716" i="1"/>
  <c r="R2681" i="1"/>
  <c r="R2856" i="1"/>
  <c r="R3224" i="1"/>
  <c r="R4046" i="1"/>
  <c r="R1877" i="1"/>
  <c r="R3615" i="1"/>
  <c r="R4015" i="1"/>
  <c r="R3926" i="1"/>
  <c r="R3851" i="1"/>
  <c r="R4031" i="1"/>
  <c r="R3616" i="1"/>
  <c r="R2231" i="1"/>
  <c r="R3927" i="1"/>
  <c r="R4070" i="1"/>
  <c r="R3562" i="1"/>
  <c r="R3022" i="1"/>
  <c r="R3717" i="1"/>
  <c r="R3225" i="1"/>
  <c r="R3928" i="1"/>
  <c r="R3659" i="1"/>
  <c r="R3852" i="1"/>
  <c r="R3718" i="1"/>
  <c r="R3563" i="1"/>
  <c r="R4047" i="1"/>
  <c r="R2833" i="1"/>
  <c r="R1223" i="1"/>
  <c r="R3987" i="1"/>
  <c r="R3372" i="1"/>
  <c r="R3929" i="1"/>
  <c r="R3719" i="1"/>
  <c r="R3489" i="1"/>
  <c r="R3720" i="1"/>
  <c r="R896" i="1"/>
  <c r="R3373" i="1"/>
  <c r="R3721" i="1"/>
  <c r="R3722" i="1"/>
  <c r="R769" i="1"/>
  <c r="R103" i="1"/>
  <c r="R1883" i="1"/>
  <c r="R1224" i="1"/>
  <c r="R2236" i="1"/>
  <c r="R1988" i="1"/>
  <c r="R1989" i="1"/>
  <c r="R3226" i="1"/>
  <c r="R2682" i="1"/>
  <c r="R504" i="1"/>
  <c r="R679" i="1"/>
  <c r="R1225" i="1"/>
  <c r="R1611" i="1"/>
  <c r="R983" i="1"/>
  <c r="R1424" i="1"/>
  <c r="R352" i="1"/>
  <c r="R770" i="1"/>
  <c r="R2265" i="1"/>
  <c r="R505" i="1"/>
  <c r="R56" i="1"/>
  <c r="R3638" i="1"/>
  <c r="R2419" i="1"/>
  <c r="R2420" i="1"/>
  <c r="R1990" i="1"/>
  <c r="R1991" i="1"/>
  <c r="R3538" i="1"/>
  <c r="R771" i="1"/>
  <c r="R2353" i="1"/>
  <c r="R201" i="1"/>
  <c r="R2683" i="1"/>
  <c r="R772" i="1"/>
  <c r="R1748" i="1"/>
  <c r="R1703" i="1"/>
  <c r="R727" i="1"/>
  <c r="R984" i="1"/>
  <c r="R2684" i="1"/>
  <c r="R12" i="1"/>
  <c r="R1992" i="1"/>
  <c r="R2479" i="1"/>
  <c r="R1161" i="1"/>
  <c r="R1649" i="1"/>
  <c r="R2480" i="1"/>
  <c r="R154" i="1"/>
  <c r="R1749" i="1"/>
  <c r="R1993" i="1"/>
  <c r="R202" i="1"/>
  <c r="R1360" i="1"/>
  <c r="R203" i="1"/>
  <c r="R1226" i="1"/>
  <c r="R2685" i="1"/>
  <c r="R383" i="1"/>
  <c r="R1650" i="1"/>
  <c r="R2266" i="1"/>
  <c r="R2686" i="1"/>
  <c r="R1841" i="1"/>
  <c r="R2577" i="1"/>
  <c r="R137" i="1"/>
  <c r="R1227" i="1"/>
  <c r="R1228" i="1"/>
  <c r="R1750" i="1"/>
  <c r="R2969" i="1"/>
  <c r="R3374" i="1"/>
  <c r="R2886" i="1"/>
  <c r="R1425" i="1"/>
  <c r="R506" i="1"/>
  <c r="R1751" i="1"/>
  <c r="R2267" i="1"/>
  <c r="R1426" i="1"/>
  <c r="R2370" i="1"/>
  <c r="R985" i="1"/>
  <c r="R204" i="1"/>
  <c r="R1842" i="1"/>
  <c r="R3723" i="1"/>
  <c r="R1854" i="1"/>
  <c r="R1427" i="1"/>
  <c r="R2324" i="1"/>
  <c r="R38" i="1"/>
  <c r="R4032" i="1"/>
  <c r="R3375" i="1"/>
  <c r="R3490" i="1"/>
  <c r="R2421" i="1"/>
  <c r="R2940" i="1"/>
  <c r="R507" i="1"/>
  <c r="R1994" i="1"/>
  <c r="R508" i="1"/>
  <c r="R2687" i="1"/>
  <c r="R1995" i="1"/>
  <c r="R3123" i="1"/>
  <c r="R3617" i="1"/>
  <c r="R2887" i="1"/>
  <c r="R3872" i="1"/>
  <c r="R3023" i="1"/>
  <c r="R2688" i="1"/>
  <c r="R1428" i="1"/>
  <c r="R3227" i="1"/>
  <c r="R1350" i="1"/>
  <c r="R2941" i="1"/>
  <c r="R4016" i="1"/>
  <c r="R773" i="1"/>
  <c r="R2942" i="1"/>
  <c r="R1886" i="1"/>
  <c r="R3986" i="1"/>
  <c r="R448" i="1"/>
  <c r="R4079" i="1"/>
  <c r="R4033" i="1"/>
  <c r="R2566" i="1"/>
  <c r="R3930" i="1"/>
  <c r="R3166" i="1"/>
  <c r="R2959" i="1"/>
  <c r="R3376" i="1"/>
  <c r="R902" i="1"/>
  <c r="R3024" i="1"/>
  <c r="R1996" i="1"/>
  <c r="R2268" i="1"/>
  <c r="R1997" i="1"/>
  <c r="R3590" i="1"/>
  <c r="R4113" i="1"/>
  <c r="R3025" i="1"/>
  <c r="R1752" i="1"/>
  <c r="R318" i="1"/>
  <c r="R1998" i="1"/>
  <c r="R3491" i="1"/>
  <c r="R3104" i="1"/>
  <c r="R3618" i="1"/>
  <c r="R2594" i="1"/>
  <c r="R3645" i="1"/>
  <c r="R774" i="1"/>
  <c r="R3536" i="1"/>
  <c r="R3377" i="1"/>
  <c r="R775" i="1"/>
  <c r="R1429" i="1"/>
  <c r="R3026" i="1"/>
  <c r="R2269" i="1"/>
  <c r="R3492" i="1"/>
  <c r="R3724" i="1"/>
  <c r="R886" i="1"/>
  <c r="R3725" i="1"/>
  <c r="R1999" i="1"/>
  <c r="R2000" i="1"/>
  <c r="R2371" i="1"/>
  <c r="R986" i="1"/>
  <c r="R2350" i="1"/>
  <c r="R3228" i="1"/>
  <c r="R2689" i="1"/>
  <c r="R3027" i="1"/>
  <c r="R2001" i="1"/>
  <c r="R1375" i="1"/>
  <c r="R680" i="1"/>
  <c r="R1753" i="1"/>
  <c r="R1176" i="1"/>
  <c r="R2002" i="1"/>
  <c r="R987" i="1"/>
  <c r="R776" i="1"/>
  <c r="R3028" i="1"/>
  <c r="R1430" i="1"/>
  <c r="R988" i="1"/>
  <c r="R1361" i="1"/>
  <c r="R3778" i="1"/>
  <c r="R3299" i="1"/>
  <c r="R1705" i="1"/>
  <c r="R2339" i="1"/>
  <c r="R3105" i="1"/>
  <c r="R777" i="1"/>
  <c r="R681" i="1"/>
  <c r="R3160" i="1"/>
  <c r="R3131" i="1"/>
  <c r="R3106" i="1"/>
  <c r="R2960" i="1"/>
  <c r="R1651" i="1"/>
  <c r="R2481" i="1"/>
  <c r="R3378" i="1"/>
  <c r="R4056" i="1"/>
  <c r="R3124" i="1"/>
  <c r="R3029" i="1"/>
  <c r="R3030" i="1"/>
  <c r="R2578" i="1"/>
  <c r="R3142" i="1"/>
  <c r="R3592" i="1"/>
  <c r="R3643" i="1"/>
  <c r="R3161" i="1"/>
  <c r="R1431" i="1"/>
  <c r="R1341" i="1"/>
  <c r="R3312" i="1"/>
  <c r="R1652" i="1"/>
  <c r="R1432" i="1"/>
  <c r="R3167" i="1"/>
  <c r="R3564" i="1"/>
  <c r="R1175" i="1"/>
  <c r="R2003" i="1"/>
  <c r="R3652" i="1"/>
  <c r="R2422" i="1"/>
  <c r="R1754" i="1"/>
  <c r="R2888" i="1"/>
  <c r="R2889" i="1"/>
  <c r="R2372" i="1"/>
  <c r="R3229" i="1"/>
  <c r="R3031" i="1"/>
  <c r="R3143" i="1"/>
  <c r="R205" i="1"/>
  <c r="R1169" i="1"/>
  <c r="R509" i="1"/>
  <c r="R1433" i="1"/>
  <c r="R510" i="1"/>
  <c r="R11" i="1"/>
  <c r="R358" i="1"/>
  <c r="R206" i="1"/>
  <c r="R384" i="1"/>
  <c r="R1653" i="1"/>
  <c r="R1836" i="1"/>
  <c r="R2270" i="1"/>
  <c r="R3230" i="1"/>
  <c r="R385" i="1"/>
  <c r="R778" i="1"/>
  <c r="R1229" i="1"/>
  <c r="R386" i="1"/>
  <c r="R3032" i="1"/>
  <c r="R1230" i="1"/>
  <c r="R2690" i="1"/>
  <c r="R1755" i="1"/>
  <c r="R2271" i="1"/>
  <c r="R2691" i="1"/>
  <c r="R1756" i="1"/>
  <c r="R3493" i="1"/>
  <c r="R2548" i="1"/>
  <c r="R3379" i="1"/>
  <c r="R3494" i="1"/>
  <c r="R2272" i="1"/>
  <c r="R2916" i="1"/>
  <c r="R1231" i="1"/>
  <c r="R2579" i="1"/>
  <c r="R2692" i="1"/>
  <c r="R2693" i="1"/>
  <c r="R2004" i="1"/>
  <c r="R2694" i="1"/>
  <c r="R923" i="1"/>
  <c r="R1606" i="1"/>
  <c r="R903" i="1"/>
  <c r="R511" i="1"/>
  <c r="R512" i="1"/>
  <c r="R3231" i="1"/>
  <c r="R682" i="1"/>
  <c r="R989" i="1"/>
  <c r="R779" i="1"/>
  <c r="R2423" i="1"/>
  <c r="R296" i="1"/>
  <c r="R683" i="1"/>
  <c r="R3804" i="1"/>
  <c r="R2961" i="1"/>
  <c r="R13" i="1"/>
  <c r="R3300" i="1"/>
  <c r="R513" i="1"/>
  <c r="R3931" i="1"/>
  <c r="R1589" i="1"/>
  <c r="R3033" i="1"/>
  <c r="R414" i="1"/>
  <c r="R207" i="1"/>
  <c r="R2005" i="1"/>
  <c r="R1232" i="1"/>
  <c r="R780" i="1"/>
  <c r="R990" i="1"/>
  <c r="R1362" i="1"/>
  <c r="R2273" i="1"/>
  <c r="R2482" i="1"/>
  <c r="R2695" i="1"/>
  <c r="R684" i="1"/>
  <c r="R781" i="1"/>
  <c r="R991" i="1"/>
  <c r="R415" i="1"/>
  <c r="R208" i="1"/>
  <c r="R514" i="1"/>
  <c r="R2006" i="1"/>
  <c r="R2483" i="1"/>
  <c r="R2696" i="1"/>
  <c r="R2373" i="1"/>
  <c r="R782" i="1"/>
  <c r="R783" i="1"/>
  <c r="R515" i="1"/>
  <c r="R2007" i="1"/>
  <c r="R2352" i="1"/>
  <c r="R387" i="1"/>
  <c r="R516" i="1"/>
  <c r="R2424" i="1"/>
  <c r="R2484" i="1"/>
  <c r="R992" i="1"/>
  <c r="R1757" i="1"/>
  <c r="R2274" i="1"/>
  <c r="R1758" i="1"/>
  <c r="R2697" i="1"/>
  <c r="R1759" i="1"/>
  <c r="R2698" i="1"/>
  <c r="R993" i="1"/>
  <c r="R994" i="1"/>
  <c r="R1855" i="1"/>
  <c r="R209" i="1"/>
  <c r="R517" i="1"/>
  <c r="R912" i="1"/>
  <c r="R155" i="1"/>
  <c r="R1233" i="1"/>
  <c r="R685" i="1"/>
  <c r="R2008" i="1"/>
  <c r="R2699" i="1"/>
  <c r="R2009" i="1"/>
  <c r="R995" i="1"/>
  <c r="R2010" i="1"/>
  <c r="R1173" i="1"/>
  <c r="R1712" i="1"/>
  <c r="R996" i="1"/>
  <c r="R997" i="1"/>
  <c r="R1856" i="1"/>
  <c r="R2011" i="1"/>
  <c r="R659" i="1"/>
  <c r="R784" i="1"/>
  <c r="R2425" i="1"/>
  <c r="R3380" i="1"/>
  <c r="R2275" i="1"/>
  <c r="R210" i="1"/>
  <c r="R24" i="1"/>
  <c r="R2453" i="1"/>
  <c r="R2485" i="1"/>
  <c r="R518" i="1"/>
  <c r="R1234" i="1"/>
  <c r="R1654" i="1"/>
  <c r="R1235" i="1"/>
  <c r="R1612" i="1"/>
  <c r="R2486" i="1"/>
  <c r="R998" i="1"/>
  <c r="R519" i="1"/>
  <c r="R999" i="1"/>
  <c r="R899" i="1"/>
  <c r="R1150" i="1"/>
  <c r="R2012" i="1"/>
  <c r="R520" i="1"/>
  <c r="R1434" i="1"/>
  <c r="R2276" i="1"/>
  <c r="R785" i="1"/>
  <c r="R1000" i="1"/>
  <c r="R521" i="1"/>
  <c r="R3818" i="1"/>
  <c r="R2277" i="1"/>
  <c r="R1655" i="1"/>
  <c r="R2487" i="1"/>
  <c r="R138" i="1"/>
  <c r="R2013" i="1"/>
  <c r="R2700" i="1"/>
  <c r="R1760" i="1"/>
  <c r="R1177" i="1"/>
  <c r="R1236" i="1"/>
  <c r="R3495" i="1"/>
  <c r="R2014" i="1"/>
  <c r="R1435" i="1"/>
  <c r="R2701" i="1"/>
  <c r="R2890" i="1"/>
  <c r="R4057" i="1"/>
  <c r="R2925" i="1"/>
  <c r="R3978" i="1"/>
  <c r="R2187" i="1"/>
  <c r="R3232" i="1"/>
  <c r="R2186" i="1"/>
  <c r="R3115" i="1"/>
  <c r="R2015" i="1"/>
  <c r="R1001" i="1"/>
  <c r="R1002" i="1"/>
  <c r="R2201" i="1"/>
  <c r="R2016" i="1"/>
  <c r="R2374" i="1"/>
  <c r="R904" i="1"/>
  <c r="R2017" i="1"/>
  <c r="R2702" i="1"/>
  <c r="R2018" i="1"/>
  <c r="R1436" i="1"/>
  <c r="R3381" i="1"/>
  <c r="R2019" i="1"/>
  <c r="R1003" i="1"/>
  <c r="R1593" i="1"/>
  <c r="R3565" i="1"/>
  <c r="R1761" i="1"/>
  <c r="R1762" i="1"/>
  <c r="R2020" i="1"/>
  <c r="R1371" i="1"/>
  <c r="R2703" i="1"/>
  <c r="R2278" i="1"/>
  <c r="R2202" i="1"/>
  <c r="R2340" i="1"/>
  <c r="R1437" i="1"/>
  <c r="R713" i="1"/>
  <c r="R2704" i="1"/>
  <c r="R1438" i="1"/>
  <c r="R522" i="1"/>
  <c r="R1763" i="1"/>
  <c r="R2705" i="1"/>
  <c r="R1857" i="1"/>
  <c r="R523" i="1"/>
  <c r="R1439" i="1"/>
  <c r="R1764" i="1"/>
  <c r="R2021" i="1"/>
  <c r="R524" i="1"/>
  <c r="R1440" i="1"/>
  <c r="R686" i="1"/>
  <c r="R1004" i="1"/>
  <c r="R2279" i="1"/>
  <c r="R2203" i="1"/>
  <c r="R2375" i="1"/>
  <c r="R3034" i="1"/>
  <c r="R2580" i="1"/>
  <c r="R3726" i="1"/>
  <c r="R2832" i="1"/>
  <c r="R2022" i="1"/>
  <c r="R2706" i="1"/>
  <c r="R687" i="1"/>
  <c r="R3035" i="1"/>
  <c r="R2549" i="1"/>
  <c r="R14" i="1"/>
  <c r="R2204" i="1"/>
  <c r="R2023" i="1"/>
  <c r="R525" i="1"/>
  <c r="R2024" i="1"/>
  <c r="R2025" i="1"/>
  <c r="R27" i="1"/>
  <c r="R28" i="1"/>
  <c r="R2891" i="1"/>
  <c r="R2844" i="1"/>
  <c r="R2926" i="1"/>
  <c r="R786" i="1"/>
  <c r="R2026" i="1"/>
  <c r="R2027" i="1"/>
  <c r="R3619" i="1"/>
  <c r="R3324" i="1"/>
  <c r="R1830" i="1"/>
  <c r="R2205" i="1"/>
  <c r="R3496" i="1"/>
  <c r="R1237" i="1"/>
  <c r="R3539" i="1"/>
  <c r="R2028" i="1"/>
  <c r="R1881" i="1"/>
  <c r="R3727" i="1"/>
  <c r="R2845" i="1"/>
  <c r="R3497" i="1"/>
  <c r="R2206" i="1"/>
  <c r="R3566" i="1"/>
  <c r="R3620" i="1"/>
  <c r="R2029" i="1"/>
  <c r="R3319" i="1"/>
  <c r="R925" i="1"/>
  <c r="R2707" i="1"/>
  <c r="R2207" i="1"/>
  <c r="R2488" i="1"/>
  <c r="R3541" i="1"/>
  <c r="R1441" i="1"/>
  <c r="R3382" i="1"/>
  <c r="R1442" i="1"/>
  <c r="R2581" i="1"/>
  <c r="R3453" i="1"/>
  <c r="R3168" i="1"/>
  <c r="R2708" i="1"/>
  <c r="R3107" i="1"/>
  <c r="R1765" i="1"/>
  <c r="R3657" i="1"/>
  <c r="R3125" i="1"/>
  <c r="R1656" i="1"/>
  <c r="R3132" i="1"/>
  <c r="R3100" i="1"/>
  <c r="R3308" i="1"/>
  <c r="R3233" i="1"/>
  <c r="R2030" i="1"/>
  <c r="R3454" i="1"/>
  <c r="R1657" i="1"/>
  <c r="R170" i="1"/>
  <c r="R3780" i="1"/>
  <c r="R2341" i="1"/>
  <c r="R2561" i="1"/>
  <c r="R2892" i="1"/>
  <c r="R1443" i="1"/>
  <c r="R3383" i="1"/>
  <c r="R3144" i="1"/>
  <c r="R3036" i="1"/>
  <c r="R688" i="1"/>
  <c r="R3442" i="1"/>
  <c r="R1238" i="1"/>
  <c r="R104" i="1"/>
  <c r="R359" i="1"/>
  <c r="R1444" i="1"/>
  <c r="R1005" i="1"/>
  <c r="R1006" i="1"/>
  <c r="R2489" i="1"/>
  <c r="R3234" i="1"/>
  <c r="R787" i="1"/>
  <c r="R3037" i="1"/>
  <c r="R526" i="1"/>
  <c r="R139" i="1"/>
  <c r="R156" i="1"/>
  <c r="R2709" i="1"/>
  <c r="R211" i="1"/>
  <c r="R2031" i="1"/>
  <c r="R319" i="1"/>
  <c r="R527" i="1"/>
  <c r="R528" i="1"/>
  <c r="R449" i="1"/>
  <c r="R1007" i="1"/>
  <c r="R1008" i="1"/>
  <c r="R2710" i="1"/>
  <c r="R788" i="1"/>
  <c r="R529" i="1"/>
  <c r="R3038" i="1"/>
  <c r="R1239" i="1"/>
  <c r="R1445" i="1"/>
  <c r="R105" i="1"/>
  <c r="R2582" i="1"/>
  <c r="R728" i="1"/>
  <c r="R3039" i="1"/>
  <c r="R416" i="1"/>
  <c r="R3040" i="1"/>
  <c r="R2562" i="1"/>
  <c r="R1009" i="1"/>
  <c r="R1446" i="1"/>
  <c r="R2229" i="1"/>
  <c r="R1447" i="1"/>
  <c r="R388" i="1"/>
  <c r="R4048" i="1"/>
  <c r="R3145" i="1"/>
  <c r="R1240" i="1"/>
  <c r="R2342" i="1"/>
  <c r="R3967" i="1"/>
  <c r="R3384" i="1"/>
  <c r="R3235" i="1"/>
  <c r="R3385" i="1"/>
  <c r="R2711" i="1"/>
  <c r="R1658" i="1"/>
  <c r="R2343" i="1"/>
  <c r="R3236" i="1"/>
  <c r="R2490" i="1"/>
  <c r="R4008" i="1"/>
  <c r="R2712" i="1"/>
  <c r="R96" i="1"/>
  <c r="R21" i="1"/>
  <c r="R2491" i="1"/>
  <c r="R2032" i="1"/>
  <c r="R2033" i="1"/>
  <c r="R1010" i="1"/>
  <c r="R1607" i="1"/>
  <c r="R462" i="1"/>
  <c r="R530" i="1"/>
  <c r="R1874" i="1"/>
  <c r="R689" i="1"/>
  <c r="R1448" i="1"/>
  <c r="R1241" i="1"/>
  <c r="R1011" i="1"/>
  <c r="R2893" i="1"/>
  <c r="R2713" i="1"/>
  <c r="R212" i="1"/>
  <c r="R1242" i="1"/>
  <c r="R531" i="1"/>
  <c r="R2590" i="1"/>
  <c r="R172" i="1"/>
  <c r="R2325" i="1"/>
  <c r="R532" i="1"/>
  <c r="R450" i="1"/>
  <c r="R1243" i="1"/>
  <c r="R3897" i="1"/>
  <c r="R533" i="1"/>
  <c r="R1449" i="1"/>
  <c r="R3728" i="1"/>
  <c r="R3386" i="1"/>
  <c r="R3729" i="1"/>
  <c r="R3498" i="1"/>
  <c r="R3387" i="1"/>
  <c r="R3567" i="1"/>
  <c r="R3876" i="1"/>
  <c r="R3641" i="1"/>
  <c r="R2034" i="1"/>
  <c r="R3660" i="1"/>
  <c r="R353" i="1"/>
  <c r="R213" i="1"/>
  <c r="R3237" i="1"/>
  <c r="R4065" i="1"/>
  <c r="R3388" i="1"/>
  <c r="R214" i="1"/>
  <c r="R2714" i="1"/>
  <c r="R789" i="1"/>
  <c r="R1012" i="1"/>
  <c r="R40" i="1"/>
  <c r="R1450" i="1"/>
  <c r="R790" i="1"/>
  <c r="R791" i="1"/>
  <c r="R320" i="1"/>
  <c r="R1338" i="1"/>
  <c r="R1582" i="1"/>
  <c r="R534" i="1"/>
  <c r="R1013" i="1"/>
  <c r="R2190" i="1"/>
  <c r="R2280" i="1"/>
  <c r="R2035" i="1"/>
  <c r="R1244" i="1"/>
  <c r="R2426" i="1"/>
  <c r="R321" i="1"/>
  <c r="R3041" i="1"/>
  <c r="R2715" i="1"/>
  <c r="R348" i="1"/>
  <c r="R4049" i="1"/>
  <c r="R2281" i="1"/>
  <c r="R2716" i="1"/>
  <c r="R3621" i="1"/>
  <c r="R3932" i="1"/>
  <c r="R2427" i="1"/>
  <c r="R417" i="1"/>
  <c r="R3933" i="1"/>
  <c r="R3730" i="1"/>
  <c r="R3661" i="1"/>
  <c r="R3731" i="1"/>
  <c r="R3568" i="1"/>
  <c r="R3042" i="1"/>
  <c r="R3732" i="1"/>
  <c r="R3639" i="1"/>
  <c r="R3805" i="1"/>
  <c r="R3499" i="1"/>
  <c r="R2376" i="1"/>
  <c r="R2717" i="1"/>
  <c r="R3832" i="1"/>
  <c r="R2718" i="1"/>
  <c r="R2719" i="1"/>
  <c r="R3169" i="1"/>
  <c r="R3883" i="1"/>
  <c r="R2036" i="1"/>
  <c r="R3934" i="1"/>
  <c r="R3238" i="1"/>
  <c r="R3733" i="1"/>
  <c r="R3239" i="1"/>
  <c r="R2037" i="1"/>
  <c r="R4067" i="1"/>
  <c r="R1245" i="1"/>
  <c r="R4020" i="1"/>
  <c r="R3240" i="1"/>
  <c r="R3108" i="1"/>
  <c r="R1766" i="1"/>
  <c r="R3734" i="1"/>
  <c r="R3735" i="1"/>
  <c r="R4034" i="1"/>
  <c r="R3736" i="1"/>
  <c r="R2428" i="1"/>
  <c r="R4017" i="1"/>
  <c r="R3542" i="1"/>
  <c r="R3043" i="1"/>
  <c r="R887" i="1"/>
  <c r="R1014" i="1"/>
  <c r="R2208" i="1"/>
  <c r="R2282" i="1"/>
  <c r="R2038" i="1"/>
  <c r="R1451" i="1"/>
  <c r="R1015" i="1"/>
  <c r="R792" i="1"/>
  <c r="R1016" i="1"/>
  <c r="R1583" i="1"/>
  <c r="R535" i="1"/>
  <c r="R3988" i="1"/>
  <c r="R2344" i="1"/>
  <c r="R1246" i="1"/>
  <c r="R3534" i="1"/>
  <c r="R2039" i="1"/>
  <c r="R3787" i="1"/>
  <c r="R3737" i="1"/>
  <c r="R215" i="1"/>
  <c r="R3738" i="1"/>
  <c r="R3500" i="1"/>
  <c r="R3739" i="1"/>
  <c r="R2720" i="1"/>
  <c r="R884" i="1"/>
  <c r="R3740" i="1"/>
  <c r="R3501" i="1"/>
  <c r="R3741" i="1"/>
  <c r="R2040" i="1"/>
  <c r="R4009" i="1"/>
  <c r="R3502" i="1"/>
  <c r="R2398" i="1"/>
  <c r="R2721" i="1"/>
  <c r="R3389" i="1"/>
  <c r="R3819" i="1"/>
  <c r="R3622" i="1"/>
  <c r="R793" i="1"/>
  <c r="R2041" i="1"/>
  <c r="R3935" i="1"/>
  <c r="R3936" i="1"/>
  <c r="R1767" i="1"/>
  <c r="R3865" i="1"/>
  <c r="R3390" i="1"/>
  <c r="R3937" i="1"/>
  <c r="R1452" i="1"/>
  <c r="R1247" i="1"/>
  <c r="R3540" i="1"/>
  <c r="R3742" i="1"/>
  <c r="R3391" i="1"/>
  <c r="R3392" i="1"/>
  <c r="R3859" i="1"/>
  <c r="R3866" i="1"/>
  <c r="R3503" i="1"/>
  <c r="R2722" i="1"/>
  <c r="R2492" i="1"/>
  <c r="R3979" i="1"/>
  <c r="R1453" i="1"/>
  <c r="R2595" i="1"/>
  <c r="R2723" i="1"/>
  <c r="R733" i="1"/>
  <c r="R3044" i="1"/>
  <c r="R1884" i="1"/>
  <c r="R2724" i="1"/>
  <c r="R3895" i="1"/>
  <c r="R3877" i="1"/>
  <c r="R3743" i="1"/>
  <c r="R2725" i="1"/>
  <c r="R2493" i="1"/>
  <c r="R3744" i="1"/>
  <c r="R2042" i="1"/>
  <c r="R3569" i="1"/>
  <c r="R2283" i="1"/>
  <c r="R3745" i="1"/>
  <c r="R3045" i="1"/>
  <c r="R1339" i="1"/>
  <c r="R3504" i="1"/>
  <c r="R3393" i="1"/>
  <c r="R2043" i="1"/>
  <c r="R3938" i="1"/>
  <c r="R1768" i="1"/>
  <c r="R4052" i="1"/>
  <c r="R3623" i="1"/>
  <c r="R1017" i="1"/>
  <c r="R174" i="1"/>
  <c r="R3394" i="1"/>
  <c r="R3746" i="1"/>
  <c r="R3980" i="1"/>
  <c r="R3241" i="1"/>
  <c r="R3836" i="1"/>
  <c r="R3939" i="1"/>
  <c r="R322" i="1"/>
  <c r="R2608" i="1"/>
  <c r="R4014" i="1"/>
  <c r="R3747" i="1"/>
  <c r="R3242" i="1"/>
  <c r="R2726" i="1"/>
  <c r="R536" i="1"/>
  <c r="R1659" i="1"/>
  <c r="R794" i="1"/>
  <c r="R389" i="1"/>
  <c r="R1454" i="1"/>
  <c r="R2284" i="1"/>
  <c r="R1769" i="1"/>
  <c r="R795" i="1"/>
  <c r="R1455" i="1"/>
  <c r="R1248" i="1"/>
  <c r="R2494" i="1"/>
  <c r="R3146" i="1"/>
  <c r="R2285" i="1"/>
  <c r="R796" i="1"/>
  <c r="R1660" i="1"/>
  <c r="R1249" i="1"/>
  <c r="R323" i="1"/>
  <c r="R1456" i="1"/>
  <c r="R2286" i="1"/>
  <c r="R1457" i="1"/>
  <c r="R324" i="1"/>
  <c r="R1018" i="1"/>
  <c r="R537" i="1"/>
  <c r="R2452" i="1"/>
  <c r="R418" i="1"/>
  <c r="R1019" i="1"/>
  <c r="R1162" i="1"/>
  <c r="R1020" i="1"/>
  <c r="R3109" i="1"/>
  <c r="R1770" i="1"/>
  <c r="R1021" i="1"/>
  <c r="R1022" i="1"/>
  <c r="R106" i="1"/>
  <c r="R2377" i="1"/>
  <c r="R2044" i="1"/>
  <c r="R797" i="1"/>
  <c r="R3662" i="1"/>
  <c r="R690" i="1"/>
  <c r="R538" i="1"/>
  <c r="R1023" i="1"/>
  <c r="R2495" i="1"/>
  <c r="R3748" i="1"/>
  <c r="R3867" i="1"/>
  <c r="R216" i="1"/>
  <c r="R660" i="1"/>
  <c r="R3806" i="1"/>
  <c r="R3243" i="1"/>
  <c r="R3455" i="1"/>
  <c r="R3046" i="1"/>
  <c r="R1024" i="1"/>
  <c r="R3640" i="1"/>
  <c r="R217" i="1"/>
  <c r="R3940" i="1"/>
  <c r="R539" i="1"/>
  <c r="R2287" i="1"/>
  <c r="R2045" i="1"/>
  <c r="R3868" i="1"/>
  <c r="R3749" i="1"/>
  <c r="R540" i="1"/>
  <c r="R3505" i="1"/>
  <c r="R4080" i="1"/>
  <c r="R3047" i="1"/>
  <c r="R2837" i="1"/>
  <c r="R1025" i="1"/>
  <c r="R3588" i="1"/>
  <c r="R3048" i="1"/>
  <c r="R2046" i="1"/>
  <c r="R4066" i="1"/>
  <c r="R29" i="1"/>
  <c r="R1026" i="1"/>
  <c r="R3750" i="1"/>
  <c r="R3653" i="1"/>
  <c r="R3506" i="1"/>
  <c r="R4062" i="1"/>
  <c r="R76" i="1"/>
  <c r="R2047" i="1"/>
  <c r="R3790" i="1"/>
  <c r="R3853" i="1"/>
  <c r="R4058" i="1"/>
  <c r="R1701" i="1"/>
  <c r="R2727" i="1"/>
  <c r="R157" i="1"/>
  <c r="R1858" i="1"/>
  <c r="R1250" i="1"/>
  <c r="R2209" i="1"/>
  <c r="R1251" i="1"/>
  <c r="R1027" i="1"/>
  <c r="R42" i="1"/>
  <c r="R3147" i="1"/>
  <c r="R50" i="1"/>
  <c r="R140" i="1"/>
  <c r="R1771" i="1"/>
  <c r="R541" i="1"/>
  <c r="R1831" i="1"/>
  <c r="R1772" i="1"/>
  <c r="R360" i="1"/>
  <c r="R2048" i="1"/>
  <c r="R1252" i="1"/>
  <c r="R3395" i="1"/>
  <c r="R542" i="1"/>
  <c r="R2049" i="1"/>
  <c r="R1028" i="1"/>
  <c r="R1458" i="1"/>
  <c r="R913" i="1"/>
  <c r="R2728" i="1"/>
  <c r="R2050" i="1"/>
  <c r="R3244" i="1"/>
  <c r="R3245" i="1"/>
  <c r="R2193" i="1"/>
  <c r="R691" i="1"/>
  <c r="R3170" i="1"/>
  <c r="R390" i="1"/>
  <c r="R2894" i="1"/>
  <c r="R3049" i="1"/>
  <c r="R2729" i="1"/>
  <c r="R1878" i="1"/>
  <c r="R2962" i="1"/>
  <c r="R3507" i="1"/>
  <c r="R3624" i="1"/>
  <c r="R2583" i="1"/>
  <c r="R1029" i="1"/>
  <c r="R39" i="1"/>
  <c r="R1773" i="1"/>
  <c r="R1030" i="1"/>
  <c r="R798" i="1"/>
  <c r="R391" i="1"/>
  <c r="R661" i="1"/>
  <c r="R1031" i="1"/>
  <c r="R543" i="1"/>
  <c r="R218" i="1"/>
  <c r="R1774" i="1"/>
  <c r="R1253" i="1"/>
  <c r="R2288" i="1"/>
  <c r="R6" i="1"/>
  <c r="R325" i="1"/>
  <c r="R303" i="1"/>
  <c r="R107" i="1"/>
  <c r="R165" i="1"/>
  <c r="R1032" i="1"/>
  <c r="R544" i="1"/>
  <c r="R1661" i="1"/>
  <c r="R2429" i="1"/>
  <c r="R219" i="1"/>
  <c r="R3172" i="1"/>
  <c r="R2730" i="1"/>
  <c r="R3291" i="1"/>
  <c r="R3148" i="1"/>
  <c r="R2943" i="1"/>
  <c r="R545" i="1"/>
  <c r="R2538" i="1"/>
  <c r="R2550" i="1"/>
  <c r="R1254" i="1"/>
  <c r="R2051" i="1"/>
  <c r="R1255" i="1"/>
  <c r="R30" i="1"/>
  <c r="R2944" i="1"/>
  <c r="R1363" i="1"/>
  <c r="R3149" i="1"/>
  <c r="R1775" i="1"/>
  <c r="R3396" i="1"/>
  <c r="R2052" i="1"/>
  <c r="R546" i="1"/>
  <c r="R2731" i="1"/>
  <c r="R2" i="1"/>
  <c r="R2053" i="1"/>
  <c r="R1776" i="1"/>
  <c r="R1256" i="1"/>
  <c r="R3162" i="1"/>
  <c r="R2378" i="1"/>
  <c r="R1662" i="1"/>
  <c r="R3397" i="1"/>
  <c r="R2551" i="1"/>
  <c r="R2584" i="1"/>
  <c r="R2496" i="1"/>
  <c r="R220" i="1"/>
  <c r="R1719" i="1"/>
  <c r="R173" i="1"/>
  <c r="R1257" i="1"/>
  <c r="R1163" i="1"/>
  <c r="R547" i="1"/>
  <c r="R1258" i="1"/>
  <c r="R548" i="1"/>
  <c r="R1600" i="1"/>
  <c r="R2430" i="1"/>
  <c r="R2289" i="1"/>
  <c r="R57" i="1"/>
  <c r="R799" i="1"/>
  <c r="R3246" i="1"/>
  <c r="R3456" i="1"/>
  <c r="R1259" i="1"/>
  <c r="R3398" i="1"/>
  <c r="R3247" i="1"/>
  <c r="R549" i="1"/>
  <c r="R1260" i="1"/>
  <c r="R1261" i="1"/>
  <c r="R349" i="1"/>
  <c r="R1875" i="1"/>
  <c r="R2552" i="1"/>
  <c r="R1033" i="1"/>
  <c r="R550" i="1"/>
  <c r="R2604" i="1"/>
  <c r="R108" i="1"/>
  <c r="R392" i="1"/>
  <c r="R1459" i="1"/>
  <c r="R2290" i="1"/>
  <c r="R1460" i="1"/>
  <c r="R800" i="1"/>
  <c r="R1859" i="1"/>
  <c r="R551" i="1"/>
  <c r="R801" i="1"/>
  <c r="R802" i="1"/>
  <c r="R1262" i="1"/>
  <c r="R1034" i="1"/>
  <c r="R440" i="1"/>
  <c r="R2054" i="1"/>
  <c r="R692" i="1"/>
  <c r="R2379" i="1"/>
  <c r="R552" i="1"/>
  <c r="R3508" i="1"/>
  <c r="R109" i="1"/>
  <c r="R419" i="1"/>
  <c r="R2055" i="1"/>
  <c r="R1174" i="1"/>
  <c r="R2326" i="1"/>
  <c r="R2291" i="1"/>
  <c r="R3150" i="1"/>
  <c r="R1663" i="1"/>
  <c r="R929" i="1"/>
  <c r="R3751" i="1"/>
  <c r="R2292" i="1"/>
  <c r="R3163" i="1"/>
  <c r="R2585" i="1"/>
  <c r="R1461" i="1"/>
  <c r="R2056" i="1"/>
  <c r="R693" i="1"/>
  <c r="R1263" i="1"/>
  <c r="R3050" i="1"/>
  <c r="R158" i="1"/>
  <c r="R2057" i="1"/>
  <c r="R1462" i="1"/>
  <c r="R2058" i="1"/>
  <c r="R2841" i="1"/>
  <c r="R1347" i="1"/>
  <c r="R77" i="1"/>
  <c r="R2431" i="1"/>
  <c r="R553" i="1"/>
  <c r="R3051" i="1"/>
  <c r="R3570" i="1"/>
  <c r="R2732" i="1"/>
  <c r="R3399" i="1"/>
  <c r="R3571" i="1"/>
  <c r="R2497" i="1"/>
  <c r="R3400" i="1"/>
  <c r="R326" i="1"/>
  <c r="R1777" i="1"/>
  <c r="R3401" i="1"/>
  <c r="R3248" i="1"/>
  <c r="R2895" i="1"/>
  <c r="R3052" i="1"/>
  <c r="R3402" i="1"/>
  <c r="R3625" i="1"/>
  <c r="R2059" i="1"/>
  <c r="R2210" i="1"/>
  <c r="R2733" i="1"/>
  <c r="R554" i="1"/>
  <c r="R1463" i="1"/>
  <c r="R3807" i="1"/>
  <c r="R555" i="1"/>
  <c r="R3833" i="1"/>
  <c r="R4071" i="1"/>
  <c r="R3752" i="1"/>
  <c r="R3165" i="1"/>
  <c r="R1035" i="1"/>
  <c r="R556" i="1"/>
  <c r="R3572" i="1"/>
  <c r="R2498" i="1"/>
  <c r="R2734" i="1"/>
  <c r="R3448" i="1"/>
  <c r="R803" i="1"/>
  <c r="R2432" i="1"/>
  <c r="R2060" i="1"/>
  <c r="R58" i="1"/>
  <c r="R166" i="1"/>
  <c r="R4013" i="1"/>
  <c r="R41" i="1"/>
  <c r="R557" i="1"/>
  <c r="R3403" i="1"/>
  <c r="R3753" i="1"/>
  <c r="R3626" i="1"/>
  <c r="R3404" i="1"/>
  <c r="R3405" i="1"/>
  <c r="R1036" i="1"/>
  <c r="R2211" i="1"/>
  <c r="R4088" i="1"/>
  <c r="R3301" i="1"/>
  <c r="R2735" i="1"/>
  <c r="R1464" i="1"/>
  <c r="R1264" i="1"/>
  <c r="R3968" i="1"/>
  <c r="R3509" i="1"/>
  <c r="R3053" i="1"/>
  <c r="R3879" i="1"/>
  <c r="R1465" i="1"/>
  <c r="R2736" i="1"/>
  <c r="R558" i="1"/>
  <c r="R3820" i="1"/>
  <c r="R3510" i="1"/>
  <c r="R4000" i="1"/>
  <c r="R3591" i="1"/>
  <c r="R3110" i="1"/>
  <c r="R4085" i="1"/>
  <c r="R3249" i="1"/>
  <c r="R1832" i="1"/>
  <c r="R3941" i="1"/>
  <c r="R2061" i="1"/>
  <c r="R3543" i="1"/>
  <c r="R2062" i="1"/>
  <c r="R3975" i="1"/>
  <c r="R1778" i="1"/>
  <c r="R2945" i="1"/>
  <c r="R3754" i="1"/>
  <c r="R3457" i="1"/>
  <c r="R2896" i="1"/>
  <c r="R694" i="1"/>
  <c r="R3054" i="1"/>
  <c r="R2063" i="1"/>
  <c r="R1590" i="1"/>
  <c r="R3302" i="1"/>
  <c r="R3055" i="1"/>
  <c r="R3406" i="1"/>
  <c r="R3056" i="1"/>
  <c r="R3407" i="1"/>
  <c r="R2499" i="1"/>
  <c r="R1466" i="1"/>
  <c r="R3057" i="1"/>
  <c r="R3808" i="1"/>
  <c r="R3250" i="1"/>
  <c r="R559" i="1"/>
  <c r="R3408" i="1"/>
  <c r="R1467" i="1"/>
  <c r="R3118" i="1"/>
  <c r="R2293" i="1"/>
  <c r="R221" i="1"/>
  <c r="R3809" i="1"/>
  <c r="R3409" i="1"/>
  <c r="R1664" i="1"/>
  <c r="R3251" i="1"/>
  <c r="R3755" i="1"/>
  <c r="R3573" i="1"/>
  <c r="R3989" i="1"/>
  <c r="R1468" i="1"/>
  <c r="R3942" i="1"/>
  <c r="R2963" i="1"/>
  <c r="R2737" i="1"/>
  <c r="R3252" i="1"/>
  <c r="R4050" i="1"/>
  <c r="R3973" i="1"/>
  <c r="R2500" i="1"/>
  <c r="R3058" i="1"/>
  <c r="R2738" i="1"/>
  <c r="R2064" i="1"/>
  <c r="R2433" i="1"/>
  <c r="R3320" i="1"/>
  <c r="R3253" i="1"/>
  <c r="R1469" i="1"/>
  <c r="R2065" i="1"/>
  <c r="R2066" i="1"/>
  <c r="R1265" i="1"/>
  <c r="R159" i="1"/>
  <c r="R2739" i="1"/>
  <c r="R3059" i="1"/>
  <c r="R2740" i="1"/>
  <c r="R327" i="1"/>
  <c r="R1470" i="1"/>
  <c r="R3574" i="1"/>
  <c r="R110" i="1"/>
  <c r="R804" i="1"/>
  <c r="R3313" i="1"/>
  <c r="R2067" i="1"/>
  <c r="R3511" i="1"/>
  <c r="R2553" i="1"/>
  <c r="R2434" i="1"/>
  <c r="R1471" i="1"/>
  <c r="R1037" i="1"/>
  <c r="R1038" i="1"/>
  <c r="R361" i="1"/>
  <c r="R1266" i="1"/>
  <c r="R560" i="1"/>
  <c r="R1039" i="1"/>
  <c r="R695" i="1"/>
  <c r="R561" i="1"/>
  <c r="R222" i="1"/>
  <c r="R2435" i="1"/>
  <c r="R1040" i="1"/>
  <c r="R2068" i="1"/>
  <c r="R1267" i="1"/>
  <c r="R1584" i="1"/>
  <c r="R393" i="1"/>
  <c r="R2501" i="1"/>
  <c r="R111" i="1"/>
  <c r="R1041" i="1"/>
  <c r="R1779" i="1"/>
  <c r="R562" i="1"/>
  <c r="R662" i="1"/>
  <c r="R1665" i="1"/>
  <c r="R1042" i="1"/>
  <c r="R112" i="1"/>
  <c r="R805" i="1"/>
  <c r="R1472" i="1"/>
  <c r="R1666" i="1"/>
  <c r="R223" i="1"/>
  <c r="R224" i="1"/>
  <c r="R328" i="1"/>
  <c r="R3254" i="1"/>
  <c r="R806" i="1"/>
  <c r="R807" i="1"/>
  <c r="R2294" i="1"/>
  <c r="R1780" i="1"/>
  <c r="R563" i="1"/>
  <c r="R1781" i="1"/>
  <c r="R329" i="1"/>
  <c r="R2846" i="1"/>
  <c r="R3969" i="1"/>
  <c r="R2741" i="1"/>
  <c r="R3575" i="1"/>
  <c r="R2380" i="1"/>
  <c r="R2069" i="1"/>
  <c r="R3642" i="1"/>
  <c r="R3255" i="1"/>
  <c r="R3893" i="1"/>
  <c r="R3756" i="1"/>
  <c r="R3943" i="1"/>
  <c r="R669" i="1"/>
  <c r="R4018" i="1"/>
  <c r="R2897" i="1"/>
  <c r="R2070" i="1"/>
  <c r="R3303" i="1"/>
  <c r="R3151" i="1"/>
  <c r="R2071" i="1"/>
  <c r="R4001" i="1"/>
  <c r="R3944" i="1"/>
  <c r="R2927" i="1"/>
  <c r="R2072" i="1"/>
  <c r="R451" i="1"/>
  <c r="R2436" i="1"/>
  <c r="R2502" i="1"/>
  <c r="R1782" i="1"/>
  <c r="R1783" i="1"/>
  <c r="R1784" i="1"/>
  <c r="R2295" i="1"/>
  <c r="R2345" i="1"/>
  <c r="R1860" i="1"/>
  <c r="R1785" i="1"/>
  <c r="R2437" i="1"/>
  <c r="R1043" i="1"/>
  <c r="R3256" i="1"/>
  <c r="R15" i="1"/>
  <c r="R564" i="1"/>
  <c r="R3152" i="1"/>
  <c r="R2742" i="1"/>
  <c r="R1268" i="1"/>
  <c r="R1667" i="1"/>
  <c r="R362" i="1"/>
  <c r="R78" i="1"/>
  <c r="R2073" i="1"/>
  <c r="R1044" i="1"/>
  <c r="R1668" i="1"/>
  <c r="R2212" i="1"/>
  <c r="R2296" i="1"/>
  <c r="R883" i="1"/>
  <c r="R2346" i="1"/>
  <c r="R1702" i="1"/>
  <c r="R1473" i="1"/>
  <c r="R808" i="1"/>
  <c r="R1474" i="1"/>
  <c r="R1045" i="1"/>
  <c r="R377" i="1"/>
  <c r="R452" i="1"/>
  <c r="R714" i="1"/>
  <c r="R420" i="1"/>
  <c r="R1475" i="1"/>
  <c r="R3945" i="1"/>
  <c r="R2743" i="1"/>
  <c r="R3257" i="1"/>
  <c r="R3627" i="1"/>
  <c r="R2744" i="1"/>
  <c r="R3576" i="1"/>
  <c r="R3654" i="1"/>
  <c r="R2745" i="1"/>
  <c r="R2347" i="1"/>
  <c r="R2381" i="1"/>
  <c r="R3946" i="1"/>
  <c r="R3512" i="1"/>
  <c r="R2503" i="1"/>
  <c r="R2746" i="1"/>
  <c r="R3878" i="1"/>
  <c r="R2747" i="1"/>
  <c r="R3060" i="1"/>
  <c r="R2297" i="1"/>
  <c r="R4035" i="1"/>
  <c r="R2554" i="1"/>
  <c r="R2074" i="1"/>
  <c r="R3887" i="1"/>
  <c r="R565" i="1"/>
  <c r="R2748" i="1"/>
  <c r="R3513" i="1"/>
  <c r="R1476" i="1"/>
  <c r="R3757" i="1"/>
  <c r="R2298" i="1"/>
  <c r="R3758" i="1"/>
  <c r="R1477" i="1"/>
  <c r="R809" i="1"/>
  <c r="R3514" i="1"/>
  <c r="R2749" i="1"/>
  <c r="R3869" i="1"/>
  <c r="R3061" i="1"/>
  <c r="R3577" i="1"/>
  <c r="R810" i="1"/>
  <c r="R1478" i="1"/>
  <c r="R2589" i="1"/>
  <c r="R3759" i="1"/>
  <c r="R225" i="1"/>
  <c r="R2898" i="1"/>
  <c r="R905" i="1"/>
  <c r="R3258" i="1"/>
  <c r="R3947" i="1"/>
  <c r="R2847" i="1"/>
  <c r="R2504" i="1"/>
  <c r="R2505" i="1"/>
  <c r="R3578" i="1"/>
  <c r="R3310" i="1"/>
  <c r="R2848" i="1"/>
  <c r="R2750" i="1"/>
  <c r="R2438" i="1"/>
  <c r="R2838" i="1"/>
  <c r="R1147" i="1"/>
  <c r="R3410" i="1"/>
  <c r="R226" i="1"/>
  <c r="R3062" i="1"/>
  <c r="R566" i="1"/>
  <c r="R3821" i="1"/>
  <c r="R3063" i="1"/>
  <c r="R811" i="1"/>
  <c r="R1046" i="1"/>
  <c r="R2506" i="1"/>
  <c r="R43" i="1"/>
  <c r="R1269" i="1"/>
  <c r="R44" i="1"/>
  <c r="R436" i="1"/>
  <c r="R2075" i="1"/>
  <c r="R1047" i="1"/>
  <c r="R3259" i="1"/>
  <c r="R655" i="1"/>
  <c r="R2076" i="1"/>
  <c r="R458" i="1"/>
  <c r="R2857" i="1"/>
  <c r="R567" i="1"/>
  <c r="R227" i="1"/>
  <c r="R133" i="1"/>
  <c r="R113" i="1"/>
  <c r="R1479" i="1"/>
  <c r="R812" i="1"/>
  <c r="R4081" i="1"/>
  <c r="R4093" i="1"/>
  <c r="R3948" i="1"/>
  <c r="R3260" i="1"/>
  <c r="R4082" i="1"/>
  <c r="R1270" i="1"/>
  <c r="R2899" i="1"/>
  <c r="R3981" i="1"/>
  <c r="R3810" i="1"/>
  <c r="R4053" i="1"/>
  <c r="R3949" i="1"/>
  <c r="R3777" i="1"/>
  <c r="R3950" i="1"/>
  <c r="R3064" i="1"/>
  <c r="R4002" i="1"/>
  <c r="R3515" i="1"/>
  <c r="R3896" i="1"/>
  <c r="R3666" i="1"/>
  <c r="R3261" i="1"/>
  <c r="R2077" i="1"/>
  <c r="R3262" i="1"/>
  <c r="R3263" i="1"/>
  <c r="R3133" i="1"/>
  <c r="R1669" i="1"/>
  <c r="R2751" i="1"/>
  <c r="R813" i="1"/>
  <c r="R568" i="1"/>
  <c r="R421" i="1"/>
  <c r="R3598" i="1"/>
  <c r="R3411" i="1"/>
  <c r="R2752" i="1"/>
  <c r="R3628" i="1"/>
  <c r="R3579" i="1"/>
  <c r="R3412" i="1"/>
  <c r="R1151" i="1"/>
  <c r="R3173" i="1"/>
  <c r="R4111" i="1"/>
  <c r="R3629" i="1"/>
  <c r="R3537" i="1"/>
  <c r="R2507" i="1"/>
  <c r="R2299" i="1"/>
  <c r="R3065" i="1"/>
  <c r="R3834" i="1"/>
  <c r="R3760" i="1"/>
  <c r="R3516" i="1"/>
  <c r="R3066" i="1"/>
  <c r="R3761" i="1"/>
  <c r="R3580" i="1"/>
  <c r="R3870" i="1"/>
  <c r="R3822" i="1"/>
  <c r="R1670" i="1"/>
  <c r="R2078" i="1"/>
  <c r="R3517" i="1"/>
  <c r="R3067" i="1"/>
  <c r="R3811" i="1"/>
  <c r="R3314" i="1"/>
  <c r="R2508" i="1"/>
  <c r="R5" i="1"/>
  <c r="R2609" i="1"/>
  <c r="R1613" i="1"/>
  <c r="R2753" i="1"/>
  <c r="R3630" i="1"/>
  <c r="R3171" i="1"/>
  <c r="R3116" i="1"/>
  <c r="R3581" i="1"/>
  <c r="R2509" i="1"/>
  <c r="R3264" i="1"/>
  <c r="R3762" i="1"/>
  <c r="R3812" i="1"/>
  <c r="R1718" i="1"/>
  <c r="R2213" i="1"/>
  <c r="R4003" i="1"/>
  <c r="R3413" i="1"/>
  <c r="R2900" i="1"/>
  <c r="R2754" i="1"/>
  <c r="R3414" i="1"/>
  <c r="R3153" i="1"/>
  <c r="R2300" i="1"/>
  <c r="R3415" i="1"/>
  <c r="R394" i="1"/>
  <c r="R2079" i="1"/>
  <c r="R2901" i="1"/>
  <c r="R1183" i="1"/>
  <c r="R3631" i="1"/>
  <c r="R3951" i="1"/>
  <c r="R2755" i="1"/>
  <c r="R3068" i="1"/>
  <c r="R2439" i="1"/>
  <c r="R3449" i="1"/>
  <c r="R3518" i="1"/>
  <c r="R2902" i="1"/>
  <c r="R3763" i="1"/>
  <c r="R3" i="1"/>
  <c r="R395" i="1"/>
  <c r="R2510" i="1"/>
  <c r="R3519" i="1"/>
  <c r="R2080" i="1"/>
  <c r="R663" i="1"/>
  <c r="R114" i="1"/>
  <c r="R2511" i="1"/>
  <c r="R1271" i="1"/>
  <c r="R2237" i="1"/>
  <c r="R3111" i="1"/>
  <c r="R2512" i="1"/>
  <c r="R1480" i="1"/>
  <c r="R228" i="1"/>
  <c r="R2081" i="1"/>
  <c r="R2756" i="1"/>
  <c r="R930" i="1"/>
  <c r="R1594" i="1"/>
  <c r="R1882" i="1"/>
  <c r="R1048" i="1"/>
  <c r="R2757" i="1"/>
  <c r="R229" i="1"/>
  <c r="R2758" i="1"/>
  <c r="R814" i="1"/>
  <c r="R1049" i="1"/>
  <c r="R569" i="1"/>
  <c r="R2082" i="1"/>
  <c r="R2083" i="1"/>
  <c r="R1591" i="1"/>
  <c r="R3601" i="1"/>
  <c r="R1786" i="1"/>
  <c r="R1787" i="1"/>
  <c r="R2084" i="1"/>
  <c r="R1788" i="1"/>
  <c r="R2382" i="1"/>
  <c r="R422" i="1"/>
  <c r="R3265" i="1"/>
  <c r="R3175" i="1"/>
  <c r="R2513" i="1"/>
  <c r="R298" i="1"/>
  <c r="R1789" i="1"/>
  <c r="R2085" i="1"/>
  <c r="R3292" i="1"/>
  <c r="R1481" i="1"/>
  <c r="R2214" i="1"/>
  <c r="R1272" i="1"/>
  <c r="R3952" i="1"/>
  <c r="R715" i="1"/>
  <c r="R570" i="1"/>
  <c r="R571" i="1"/>
  <c r="R2301" i="1"/>
  <c r="R2086" i="1"/>
  <c r="R1273" i="1"/>
  <c r="R572" i="1"/>
  <c r="R1050" i="1"/>
  <c r="R1482" i="1"/>
  <c r="R1483" i="1"/>
  <c r="R1051" i="1"/>
  <c r="R1052" i="1"/>
  <c r="R2759" i="1"/>
  <c r="R19" i="1"/>
  <c r="R363" i="1"/>
  <c r="R423" i="1"/>
  <c r="R2514" i="1"/>
  <c r="R2087" i="1"/>
  <c r="R2088" i="1"/>
  <c r="R573" i="1"/>
  <c r="R230" i="1"/>
  <c r="R1484" i="1"/>
  <c r="R2760" i="1"/>
  <c r="R574" i="1"/>
  <c r="R160" i="1"/>
  <c r="R1485" i="1"/>
  <c r="R2089" i="1"/>
  <c r="R1861" i="1"/>
  <c r="R1274" i="1"/>
  <c r="R1275" i="1"/>
  <c r="R2761" i="1"/>
  <c r="R2090" i="1"/>
  <c r="R1364" i="1"/>
  <c r="R815" i="1"/>
  <c r="R79" i="1"/>
  <c r="R1486" i="1"/>
  <c r="R330" i="1"/>
  <c r="R2762" i="1"/>
  <c r="R2091" i="1"/>
  <c r="R59" i="1"/>
  <c r="R575" i="1"/>
  <c r="R2302" i="1"/>
  <c r="R31" i="1"/>
  <c r="R350" i="1"/>
  <c r="R1487" i="1"/>
  <c r="R1053" i="1"/>
  <c r="R1054" i="1"/>
  <c r="R2596" i="1"/>
  <c r="R1276" i="1"/>
  <c r="R1488" i="1"/>
  <c r="R1489" i="1"/>
  <c r="R1277" i="1"/>
  <c r="R1348" i="1"/>
  <c r="R424" i="1"/>
  <c r="R576" i="1"/>
  <c r="R171" i="1"/>
  <c r="R441" i="1"/>
  <c r="R1055" i="1"/>
  <c r="R1671" i="1"/>
  <c r="R1278" i="1"/>
  <c r="R577" i="1"/>
  <c r="R816" i="1"/>
  <c r="R696" i="1"/>
  <c r="R304" i="1"/>
  <c r="R2440" i="1"/>
  <c r="R2515" i="1"/>
  <c r="R1056" i="1"/>
  <c r="R3582" i="1"/>
  <c r="R231" i="1"/>
  <c r="R2516" i="1"/>
  <c r="R1862" i="1"/>
  <c r="R2092" i="1"/>
  <c r="R2597" i="1"/>
  <c r="R578" i="1"/>
  <c r="R331" i="1"/>
  <c r="R1490" i="1"/>
  <c r="R3597" i="1"/>
  <c r="R579" i="1"/>
  <c r="R1057" i="1"/>
  <c r="R1790" i="1"/>
  <c r="R80" i="1"/>
  <c r="R2931" i="1"/>
  <c r="R3764" i="1"/>
  <c r="R1279" i="1"/>
  <c r="R1373" i="1"/>
  <c r="R2093" i="1"/>
  <c r="R1280" i="1"/>
  <c r="R3069" i="1"/>
  <c r="R3266" i="1"/>
  <c r="R2094" i="1"/>
  <c r="R2763" i="1"/>
  <c r="R1491" i="1"/>
  <c r="R1281" i="1"/>
  <c r="R2095" i="1"/>
  <c r="R3267" i="1"/>
  <c r="R4004" i="1"/>
  <c r="R2303" i="1"/>
  <c r="R1492" i="1"/>
  <c r="R2854" i="1"/>
  <c r="R2903" i="1"/>
  <c r="R2215" i="1"/>
  <c r="R396" i="1"/>
  <c r="R2764" i="1"/>
  <c r="R3655" i="1"/>
  <c r="R161" i="1"/>
  <c r="R60" i="1"/>
  <c r="R1493" i="1"/>
  <c r="R3520" i="1"/>
  <c r="R1494" i="1"/>
  <c r="R1058" i="1"/>
  <c r="R2765" i="1"/>
  <c r="R2216" i="1"/>
  <c r="R2096" i="1"/>
  <c r="R3765" i="1"/>
  <c r="R232" i="1"/>
  <c r="R1495" i="1"/>
  <c r="R2904" i="1"/>
  <c r="R2441" i="1"/>
  <c r="R2766" i="1"/>
  <c r="R2217" i="1"/>
  <c r="R397" i="1"/>
  <c r="R4005" i="1"/>
  <c r="R2097" i="1"/>
  <c r="R817" i="1"/>
  <c r="R1672" i="1"/>
  <c r="R2304" i="1"/>
  <c r="R1282" i="1"/>
  <c r="R2601" i="1"/>
  <c r="R4019" i="1"/>
  <c r="R3521" i="1"/>
  <c r="R914" i="1"/>
  <c r="R2965" i="1"/>
  <c r="R2767" i="1"/>
  <c r="R3416" i="1"/>
  <c r="R580" i="1"/>
  <c r="R922" i="1"/>
  <c r="R1059" i="1"/>
  <c r="R2098" i="1"/>
  <c r="R332" i="1"/>
  <c r="R1283" i="1"/>
  <c r="R32" i="1"/>
  <c r="R233" i="1"/>
  <c r="R115" i="1"/>
  <c r="R3417" i="1"/>
  <c r="R3656" i="1"/>
  <c r="R1496" i="1"/>
  <c r="R915" i="1"/>
  <c r="R581" i="1"/>
  <c r="R2517" i="1"/>
  <c r="R2768" i="1"/>
  <c r="R398" i="1"/>
  <c r="R1577" i="1"/>
  <c r="R1284" i="1"/>
  <c r="R1285" i="1"/>
  <c r="R1673" i="1"/>
  <c r="R582" i="1"/>
  <c r="R818" i="1"/>
  <c r="R1791" i="1"/>
  <c r="R2518" i="1"/>
  <c r="R1286" i="1"/>
  <c r="R3418" i="1"/>
  <c r="R4036" i="1"/>
  <c r="R1497" i="1"/>
  <c r="R2769" i="1"/>
  <c r="R3766" i="1"/>
  <c r="R1060" i="1"/>
  <c r="R3419" i="1"/>
  <c r="R4083" i="1"/>
  <c r="R583" i="1"/>
  <c r="R4109" i="1"/>
  <c r="R3767" i="1"/>
  <c r="R3268" i="1"/>
  <c r="R4068" i="1"/>
  <c r="R3070" i="1"/>
  <c r="R697" i="1"/>
  <c r="R2454" i="1"/>
  <c r="R3071" i="1"/>
  <c r="R3871" i="1"/>
  <c r="R2770" i="1"/>
  <c r="R4114" i="1"/>
  <c r="R2099" i="1"/>
  <c r="R584" i="1"/>
  <c r="R2771" i="1"/>
  <c r="R2100" i="1"/>
  <c r="R819" i="1"/>
  <c r="R2772" i="1"/>
  <c r="R2101" i="1"/>
  <c r="R1674" i="1"/>
  <c r="R585" i="1"/>
  <c r="R2305" i="1"/>
  <c r="R1585" i="1"/>
  <c r="R1061" i="1"/>
  <c r="R2102" i="1"/>
  <c r="R2103" i="1"/>
  <c r="R2519" i="1"/>
  <c r="R23" i="1"/>
  <c r="R1498" i="1"/>
  <c r="R399" i="1"/>
  <c r="R2104" i="1"/>
  <c r="R1499" i="1"/>
  <c r="R1792" i="1"/>
  <c r="R2105" i="1"/>
  <c r="R3972" i="1"/>
  <c r="R3420" i="1"/>
  <c r="R2773" i="1"/>
  <c r="R1178" i="1"/>
  <c r="R3421" i="1"/>
  <c r="R586" i="1"/>
  <c r="R3269" i="1"/>
  <c r="R2774" i="1"/>
  <c r="R2555" i="1"/>
  <c r="R1500" i="1"/>
  <c r="R587" i="1"/>
  <c r="R116" i="1"/>
  <c r="R3072" i="1"/>
  <c r="R3583" i="1"/>
  <c r="R2775" i="1"/>
  <c r="R3768" i="1"/>
  <c r="R732" i="1"/>
  <c r="R234" i="1"/>
  <c r="R2400" i="1"/>
  <c r="R2383" i="1"/>
  <c r="R1501" i="1"/>
  <c r="R3632" i="1"/>
  <c r="R2842" i="1"/>
  <c r="R2520" i="1"/>
  <c r="R333" i="1"/>
  <c r="R1502" i="1"/>
  <c r="R3422" i="1"/>
  <c r="R820" i="1"/>
  <c r="R117" i="1"/>
  <c r="R1793" i="1"/>
  <c r="R2776" i="1"/>
  <c r="R3423" i="1"/>
  <c r="R1614" i="1"/>
  <c r="R2556" i="1"/>
  <c r="R3304" i="1"/>
  <c r="R1833" i="1"/>
  <c r="R3073" i="1"/>
  <c r="R2384" i="1"/>
  <c r="R1863" i="1"/>
  <c r="R2777" i="1"/>
  <c r="R364" i="1"/>
  <c r="R2106" i="1"/>
  <c r="R1287" i="1"/>
  <c r="R453" i="1"/>
  <c r="R3633" i="1"/>
  <c r="R2107" i="1"/>
  <c r="R3522" i="1"/>
  <c r="R906" i="1"/>
  <c r="R821" i="1"/>
  <c r="R588" i="1"/>
  <c r="R1503" i="1"/>
  <c r="R3953" i="1"/>
  <c r="R3424" i="1"/>
  <c r="R3425" i="1"/>
  <c r="R235" i="1"/>
  <c r="R589" i="1"/>
  <c r="R3270" i="1"/>
  <c r="R1504" i="1"/>
  <c r="R2540" i="1"/>
  <c r="R822" i="1"/>
  <c r="R3074" i="1"/>
  <c r="R2905" i="1"/>
  <c r="R1794" i="1"/>
  <c r="R2455" i="1"/>
  <c r="R236" i="1"/>
  <c r="R2108" i="1"/>
  <c r="R1706" i="1"/>
  <c r="R334" i="1"/>
  <c r="R1675" i="1"/>
  <c r="R3769" i="1"/>
  <c r="R2778" i="1"/>
  <c r="R118" i="1"/>
  <c r="R3271" i="1"/>
  <c r="R3426" i="1"/>
  <c r="R3770" i="1"/>
  <c r="R3154" i="1"/>
  <c r="R3075" i="1"/>
  <c r="R4039" i="1"/>
  <c r="R4094" i="1"/>
  <c r="R2779" i="1"/>
  <c r="R1505" i="1"/>
  <c r="R3854" i="1"/>
  <c r="R3427" i="1"/>
  <c r="R4061" i="1"/>
  <c r="R2521" i="1"/>
  <c r="R4051" i="1"/>
  <c r="R590" i="1"/>
  <c r="R2780" i="1"/>
  <c r="R2906" i="1"/>
  <c r="R2907" i="1"/>
  <c r="R4107" i="1"/>
  <c r="R3428" i="1"/>
  <c r="R3076" i="1"/>
  <c r="R2781" i="1"/>
  <c r="R3305" i="1"/>
  <c r="R3813" i="1"/>
  <c r="R4098" i="1"/>
  <c r="R4105" i="1"/>
  <c r="R4095" i="1"/>
  <c r="R2586" i="1"/>
  <c r="R3272" i="1"/>
  <c r="R1826" i="1"/>
  <c r="R3429" i="1"/>
  <c r="R3273" i="1"/>
  <c r="R3274" i="1"/>
  <c r="R3823" i="1"/>
  <c r="R3430" i="1"/>
  <c r="R4040" i="1"/>
  <c r="R2109" i="1"/>
  <c r="R3954" i="1"/>
  <c r="R1795" i="1"/>
  <c r="R3955" i="1"/>
  <c r="R2970" i="1"/>
  <c r="R3275" i="1"/>
  <c r="R2782" i="1"/>
  <c r="R3664" i="1"/>
  <c r="R1062" i="1"/>
  <c r="R2908" i="1"/>
  <c r="R1288" i="1"/>
  <c r="R3112" i="1"/>
  <c r="R1827" i="1"/>
  <c r="R1796" i="1"/>
  <c r="R2234" i="1"/>
  <c r="R591" i="1"/>
  <c r="R3634" i="1"/>
  <c r="R3771" i="1"/>
  <c r="R3445" i="1"/>
  <c r="R3431" i="1"/>
  <c r="R3276" i="1"/>
  <c r="R2849" i="1"/>
  <c r="R3962" i="1"/>
  <c r="R3855" i="1"/>
  <c r="R2783" i="1"/>
  <c r="R400" i="1"/>
  <c r="R592" i="1"/>
  <c r="R4084" i="1"/>
  <c r="R2784" i="1"/>
  <c r="R4097" i="1"/>
  <c r="R823" i="1"/>
  <c r="R52" i="1"/>
  <c r="R3982" i="1"/>
  <c r="R4087" i="1"/>
  <c r="R4102" i="1"/>
  <c r="R3432" i="1"/>
  <c r="R3956" i="1"/>
  <c r="R3077" i="1"/>
  <c r="R716" i="1"/>
  <c r="R2785" i="1"/>
  <c r="R1828" i="1"/>
  <c r="R3523" i="1"/>
  <c r="R237" i="1"/>
  <c r="R593" i="1"/>
  <c r="R408" i="1"/>
  <c r="R238" i="1"/>
  <c r="R824" i="1"/>
  <c r="R61" i="1"/>
  <c r="R3772" i="1"/>
  <c r="R2786" i="1"/>
  <c r="R239" i="1"/>
  <c r="R1354" i="1"/>
  <c r="R365" i="1"/>
  <c r="R2787" i="1"/>
  <c r="R3433" i="1"/>
  <c r="R3773" i="1"/>
  <c r="R3277" i="1"/>
  <c r="R916" i="1"/>
  <c r="R717" i="1"/>
  <c r="R1676" i="1"/>
  <c r="R1677" i="1"/>
  <c r="R1164" i="1"/>
  <c r="R1506" i="1"/>
  <c r="R2385" i="1"/>
  <c r="R2110" i="1"/>
  <c r="R2218" i="1"/>
  <c r="R1797" i="1"/>
  <c r="R2111" i="1"/>
  <c r="R825" i="1"/>
  <c r="R1864" i="1"/>
  <c r="R1063" i="1"/>
  <c r="R1798" i="1"/>
  <c r="R2946" i="1"/>
  <c r="R1289" i="1"/>
  <c r="R401" i="1"/>
  <c r="R3584" i="1"/>
  <c r="R1507" i="1"/>
  <c r="R1290" i="1"/>
  <c r="R2522" i="1"/>
  <c r="R1064" i="1"/>
  <c r="R2386" i="1"/>
  <c r="R1065" i="1"/>
  <c r="R2788" i="1"/>
  <c r="R1508" i="1"/>
  <c r="R2112" i="1"/>
  <c r="R926" i="1"/>
  <c r="R1291" i="1"/>
  <c r="R826" i="1"/>
  <c r="R1834" i="1"/>
  <c r="R698" i="1"/>
  <c r="R240" i="1"/>
  <c r="R2387" i="1"/>
  <c r="R1292" i="1"/>
  <c r="R1837" i="1"/>
  <c r="R594" i="1"/>
  <c r="R1586" i="1"/>
  <c r="R3078" i="1"/>
  <c r="R62" i="1"/>
  <c r="R3788" i="1"/>
  <c r="R1799" i="1"/>
  <c r="R1707" i="1"/>
  <c r="R2789" i="1"/>
  <c r="R2113" i="1"/>
  <c r="R2850" i="1"/>
  <c r="R1678" i="1"/>
  <c r="R4108" i="1"/>
  <c r="R2790" i="1"/>
  <c r="R3524" i="1"/>
  <c r="R2114" i="1"/>
  <c r="R3774" i="1"/>
  <c r="R1066" i="1"/>
  <c r="R2115" i="1"/>
  <c r="R595" i="1"/>
  <c r="R241" i="1"/>
  <c r="R2523" i="1"/>
  <c r="R2116" i="1"/>
  <c r="R2219" i="1"/>
  <c r="R2117" i="1"/>
  <c r="R2598" i="1"/>
  <c r="R1509" i="1"/>
  <c r="R3315" i="1"/>
  <c r="R1800" i="1"/>
  <c r="R2306" i="1"/>
  <c r="R2909" i="1"/>
  <c r="R3585" i="1"/>
  <c r="R1067" i="1"/>
  <c r="R1865" i="1"/>
  <c r="R2910" i="1"/>
  <c r="R3278" i="1"/>
  <c r="R3079" i="1"/>
  <c r="R1801" i="1"/>
  <c r="R1293" i="1"/>
  <c r="R1578" i="1"/>
  <c r="R3525" i="1"/>
  <c r="R1068" i="1"/>
  <c r="R699" i="1"/>
  <c r="R700" i="1"/>
  <c r="R2388" i="1"/>
  <c r="R3279" i="1"/>
  <c r="R1342" i="1"/>
  <c r="R596" i="1"/>
  <c r="R597" i="1"/>
  <c r="R2118" i="1"/>
  <c r="R1802" i="1"/>
  <c r="R3080" i="1"/>
  <c r="R3280" i="1"/>
  <c r="R3586" i="1"/>
  <c r="R1365" i="1"/>
  <c r="R2235" i="1"/>
  <c r="R1510" i="1"/>
  <c r="R2557" i="1"/>
  <c r="R2791" i="1"/>
  <c r="R2524" i="1"/>
  <c r="R888" i="1"/>
  <c r="R3293" i="1"/>
  <c r="R2792" i="1"/>
  <c r="R1294" i="1"/>
  <c r="R2911" i="1"/>
  <c r="R2220" i="1"/>
  <c r="R3434" i="1"/>
  <c r="R827" i="1"/>
  <c r="R1170" i="1"/>
  <c r="R3281" i="1"/>
  <c r="R2947" i="1"/>
  <c r="R119" i="1"/>
  <c r="R2793" i="1"/>
  <c r="R1069" i="1"/>
  <c r="R2389" i="1"/>
  <c r="R3316" i="1"/>
  <c r="R2119" i="1"/>
  <c r="R1601" i="1"/>
  <c r="R2917" i="1"/>
  <c r="R1295" i="1"/>
  <c r="R1296" i="1"/>
  <c r="R1349" i="1"/>
  <c r="R2307" i="1"/>
  <c r="R3081" i="1"/>
  <c r="R1070" i="1"/>
  <c r="R2525" i="1"/>
  <c r="R917" i="1"/>
  <c r="R828" i="1"/>
  <c r="R2794" i="1"/>
  <c r="R1803" i="1"/>
  <c r="R3101" i="1"/>
  <c r="R918" i="1"/>
  <c r="R1866" i="1"/>
  <c r="R2120" i="1"/>
  <c r="R1297" i="1"/>
  <c r="R2232" i="1"/>
  <c r="R1071" i="1"/>
  <c r="R2121" i="1"/>
  <c r="R3535" i="1"/>
  <c r="R425" i="1"/>
  <c r="R1511" i="1"/>
  <c r="R1887" i="1"/>
  <c r="R3082" i="1"/>
  <c r="R1298" i="1"/>
  <c r="R2795" i="1"/>
  <c r="R242" i="1"/>
  <c r="R1072" i="1"/>
  <c r="R243" i="1"/>
  <c r="R37" i="1"/>
  <c r="R1867" i="1"/>
  <c r="R335" i="1"/>
  <c r="R366" i="1"/>
  <c r="R829" i="1"/>
  <c r="R2221" i="1"/>
  <c r="R2796" i="1"/>
  <c r="R1512" i="1"/>
  <c r="R1513" i="1"/>
  <c r="R1514" i="1"/>
  <c r="R2542" i="1"/>
  <c r="R919" i="1"/>
  <c r="R3083" i="1"/>
  <c r="R1804" i="1"/>
  <c r="R830" i="1"/>
  <c r="R598" i="1"/>
  <c r="R1679" i="1"/>
  <c r="R141" i="1"/>
  <c r="R2348" i="1"/>
  <c r="R1299" i="1"/>
  <c r="R1300" i="1"/>
  <c r="R1073" i="1"/>
  <c r="R426" i="1"/>
  <c r="R1805" i="1"/>
  <c r="R2859" i="1"/>
  <c r="R653" i="1"/>
  <c r="R1074" i="1"/>
  <c r="R244" i="1"/>
  <c r="R1301" i="1"/>
  <c r="R245" i="1"/>
  <c r="R1602" i="1"/>
  <c r="R599" i="1"/>
  <c r="R831" i="1"/>
  <c r="R162" i="1"/>
  <c r="R2526" i="1"/>
  <c r="R427" i="1"/>
  <c r="R920" i="1"/>
  <c r="R600" i="1"/>
  <c r="R832" i="1"/>
  <c r="R2122" i="1"/>
  <c r="R2308" i="1"/>
  <c r="R1680" i="1"/>
  <c r="R1715" i="1"/>
  <c r="R2123" i="1"/>
  <c r="R81" i="1"/>
  <c r="R1302" i="1"/>
  <c r="R3084" i="1"/>
  <c r="R2527" i="1"/>
  <c r="R1515" i="1"/>
  <c r="R1608" i="1"/>
  <c r="R2309" i="1"/>
  <c r="R367" i="1"/>
  <c r="R1868" i="1"/>
  <c r="R246" i="1"/>
  <c r="R833" i="1"/>
  <c r="R1075" i="1"/>
  <c r="R2222" i="1"/>
  <c r="R601" i="1"/>
  <c r="R1681" i="1"/>
  <c r="R2124" i="1"/>
  <c r="R2125" i="1"/>
  <c r="R247" i="1"/>
  <c r="R1516" i="1"/>
  <c r="R907" i="1"/>
  <c r="R834" i="1"/>
  <c r="R1076" i="1"/>
  <c r="R2797" i="1"/>
  <c r="R1806" i="1"/>
  <c r="R2587" i="1"/>
  <c r="R2126" i="1"/>
  <c r="R248" i="1"/>
  <c r="R2450" i="1"/>
  <c r="R1517" i="1"/>
  <c r="R1303" i="1"/>
  <c r="R249" i="1"/>
  <c r="R402" i="1"/>
  <c r="R602" i="1"/>
  <c r="R2127" i="1"/>
  <c r="R835" i="1"/>
  <c r="R63" i="1"/>
  <c r="R603" i="1"/>
  <c r="R1077" i="1"/>
  <c r="R1682" i="1"/>
  <c r="R1518" i="1"/>
  <c r="R2528" i="1"/>
  <c r="R2529" i="1"/>
  <c r="R305" i="1"/>
  <c r="R1078" i="1"/>
  <c r="R1519" i="1"/>
  <c r="R1807" i="1"/>
  <c r="R1683" i="1"/>
  <c r="R908" i="1"/>
  <c r="R2310" i="1"/>
  <c r="R1079" i="1"/>
  <c r="R1080" i="1"/>
  <c r="R1520" i="1"/>
  <c r="R836" i="1"/>
  <c r="R2798" i="1"/>
  <c r="R837" i="1"/>
  <c r="R250" i="1"/>
  <c r="R251" i="1"/>
  <c r="R838" i="1"/>
  <c r="R306" i="1"/>
  <c r="R252" i="1"/>
  <c r="R839" i="1"/>
  <c r="R82" i="1"/>
  <c r="R1808" i="1"/>
  <c r="R701" i="1"/>
  <c r="R2799" i="1"/>
  <c r="R1376" i="1"/>
  <c r="R3085" i="1"/>
  <c r="R1081" i="1"/>
  <c r="R253" i="1"/>
  <c r="R142" i="1"/>
  <c r="R2800" i="1"/>
  <c r="R1082" i="1"/>
  <c r="R254" i="1"/>
  <c r="R255" i="1"/>
  <c r="R1521" i="1"/>
  <c r="R3086" i="1"/>
  <c r="R1522" i="1"/>
  <c r="R256" i="1"/>
  <c r="R1523" i="1"/>
  <c r="R64" i="1"/>
  <c r="R1809" i="1"/>
  <c r="R900" i="1"/>
  <c r="R1810" i="1"/>
  <c r="R1355" i="1"/>
  <c r="R368" i="1"/>
  <c r="R2801" i="1"/>
  <c r="R1524" i="1"/>
  <c r="R83" i="1"/>
  <c r="R2311" i="1"/>
  <c r="R3526" i="1"/>
  <c r="R1708" i="1"/>
  <c r="R840" i="1"/>
  <c r="R1083" i="1"/>
  <c r="R45" i="1"/>
  <c r="R1084" i="1"/>
  <c r="R1085" i="1"/>
  <c r="R1086" i="1"/>
  <c r="R2599" i="1"/>
  <c r="R2802" i="1"/>
  <c r="R604" i="1"/>
  <c r="R2128" i="1"/>
  <c r="R1525" i="1"/>
  <c r="R1304" i="1"/>
  <c r="R702" i="1"/>
  <c r="R2129" i="1"/>
  <c r="R1305" i="1"/>
  <c r="R84" i="1"/>
  <c r="R605" i="1"/>
  <c r="R120" i="1"/>
  <c r="R1087" i="1"/>
  <c r="R606" i="1"/>
  <c r="R607" i="1"/>
  <c r="R1152" i="1"/>
  <c r="R428" i="1"/>
  <c r="R257" i="1"/>
  <c r="R351" i="1"/>
  <c r="R608" i="1"/>
  <c r="R121" i="1"/>
  <c r="R369" i="1"/>
  <c r="R2803" i="1"/>
  <c r="R1526" i="1"/>
  <c r="R1088" i="1"/>
  <c r="R460" i="1"/>
  <c r="R258" i="1"/>
  <c r="R259" i="1"/>
  <c r="R260" i="1"/>
  <c r="R85" i="1"/>
  <c r="R2804" i="1"/>
  <c r="R2130" i="1"/>
  <c r="R1089" i="1"/>
  <c r="R1684" i="1"/>
  <c r="R1527" i="1"/>
  <c r="R2805" i="1"/>
  <c r="R1366" i="1"/>
  <c r="R86" i="1"/>
  <c r="R261" i="1"/>
  <c r="R1090" i="1"/>
  <c r="R1885" i="1"/>
  <c r="R1091" i="1"/>
  <c r="R122" i="1"/>
  <c r="R123" i="1"/>
  <c r="R921" i="1"/>
  <c r="R1092" i="1"/>
  <c r="R841" i="1"/>
  <c r="R842" i="1"/>
  <c r="R2806" i="1"/>
  <c r="R1528" i="1"/>
  <c r="R1609" i="1"/>
  <c r="R1306" i="1"/>
  <c r="R892" i="1"/>
  <c r="R1529" i="1"/>
  <c r="R1093" i="1"/>
  <c r="R1530" i="1"/>
  <c r="R2131" i="1"/>
  <c r="R609" i="1"/>
  <c r="R262" i="1"/>
  <c r="R1713" i="1"/>
  <c r="R843" i="1"/>
  <c r="R163" i="1"/>
  <c r="R2132" i="1"/>
  <c r="R1531" i="1"/>
  <c r="R882" i="1"/>
  <c r="R893" i="1"/>
  <c r="R1094" i="1"/>
  <c r="R610" i="1"/>
  <c r="R844" i="1"/>
  <c r="R1811" i="1"/>
  <c r="R1307" i="1"/>
  <c r="R611" i="1"/>
  <c r="R1308" i="1"/>
  <c r="R1532" i="1"/>
  <c r="R2807" i="1"/>
  <c r="R33" i="1"/>
  <c r="R1533" i="1"/>
  <c r="R454" i="1"/>
  <c r="R845" i="1"/>
  <c r="R612" i="1"/>
  <c r="R1367" i="1"/>
  <c r="R263" i="1"/>
  <c r="R1534" i="1"/>
  <c r="R1309" i="1"/>
  <c r="R1812" i="1"/>
  <c r="R846" i="1"/>
  <c r="R1095" i="1"/>
  <c r="R1096" i="1"/>
  <c r="R143" i="1"/>
  <c r="R734" i="1"/>
  <c r="R1813" i="1"/>
  <c r="R2808" i="1"/>
  <c r="R264" i="1"/>
  <c r="R1603" i="1"/>
  <c r="R2312" i="1"/>
  <c r="R894" i="1"/>
  <c r="R265" i="1"/>
  <c r="R1356" i="1"/>
  <c r="R613" i="1"/>
  <c r="R459" i="1"/>
  <c r="R266" i="1"/>
  <c r="R2133" i="1"/>
  <c r="R1097" i="1"/>
  <c r="R46" i="1"/>
  <c r="R354" i="1"/>
  <c r="R1098" i="1"/>
  <c r="R336" i="1"/>
  <c r="R124" i="1"/>
  <c r="R703" i="1"/>
  <c r="R2223" i="1"/>
  <c r="R847" i="1"/>
  <c r="R1310" i="1"/>
  <c r="R87" i="1"/>
  <c r="R664" i="1"/>
  <c r="R3587" i="1"/>
  <c r="R1153" i="1"/>
  <c r="R614" i="1"/>
  <c r="R1311" i="1"/>
  <c r="R848" i="1"/>
  <c r="R407" i="1"/>
  <c r="R2224" i="1"/>
  <c r="R2134" i="1"/>
  <c r="R1179" i="1"/>
  <c r="R1165" i="1"/>
  <c r="R3957" i="1"/>
  <c r="R144" i="1"/>
  <c r="R615" i="1"/>
  <c r="R1587" i="1"/>
  <c r="R1312" i="1"/>
  <c r="R131" i="1"/>
  <c r="R267" i="1"/>
  <c r="R616" i="1"/>
  <c r="R455" i="1"/>
  <c r="R1099" i="1"/>
  <c r="R617" i="1"/>
  <c r="R618" i="1"/>
  <c r="R2135" i="1"/>
  <c r="R1100" i="1"/>
  <c r="R849" i="1"/>
  <c r="R268" i="1"/>
  <c r="R1535" i="1"/>
  <c r="R2233" i="1"/>
  <c r="R2809" i="1"/>
  <c r="R34" i="1"/>
  <c r="R337" i="1"/>
  <c r="R850" i="1"/>
  <c r="R269" i="1"/>
  <c r="R456" i="1"/>
  <c r="R851" i="1"/>
  <c r="R619" i="1"/>
  <c r="R1536" i="1"/>
  <c r="R1537" i="1"/>
  <c r="R1615" i="1"/>
  <c r="R2442" i="1"/>
  <c r="R270" i="1"/>
  <c r="R65" i="1"/>
  <c r="R1814" i="1"/>
  <c r="R2136" i="1"/>
  <c r="R370" i="1"/>
  <c r="R1101" i="1"/>
  <c r="R1538" i="1"/>
  <c r="R889" i="1"/>
  <c r="R1343" i="1"/>
  <c r="R665" i="1"/>
  <c r="R1313" i="1"/>
  <c r="R620" i="1"/>
  <c r="R271" i="1"/>
  <c r="R9" i="1"/>
  <c r="R1102" i="1"/>
  <c r="R1815" i="1"/>
  <c r="R852" i="1"/>
  <c r="R1539" i="1"/>
  <c r="R88" i="1"/>
  <c r="R1540" i="1"/>
  <c r="R307" i="1"/>
  <c r="R429" i="1"/>
  <c r="R928" i="1"/>
  <c r="R621" i="1"/>
  <c r="R1314" i="1"/>
  <c r="R2137" i="1"/>
  <c r="R718" i="1"/>
  <c r="R1315" i="1"/>
  <c r="R1316" i="1"/>
  <c r="R1317" i="1"/>
  <c r="R376" i="1"/>
  <c r="R1103" i="1"/>
  <c r="R622" i="1"/>
  <c r="R2839" i="1"/>
  <c r="R1541" i="1"/>
  <c r="R623" i="1"/>
  <c r="R1318" i="1"/>
  <c r="R1542" i="1"/>
  <c r="R1543" i="1"/>
  <c r="R1816" i="1"/>
  <c r="R1104" i="1"/>
  <c r="R3958" i="1"/>
  <c r="R4096" i="1"/>
  <c r="R1544" i="1"/>
  <c r="R3127" i="1"/>
  <c r="R272" i="1"/>
  <c r="R2138" i="1"/>
  <c r="R3856" i="1"/>
  <c r="R1685" i="1"/>
  <c r="R4006" i="1"/>
  <c r="R1545" i="1"/>
  <c r="R1604" i="1"/>
  <c r="R3435" i="1"/>
  <c r="R624" i="1"/>
  <c r="R1546" i="1"/>
  <c r="R371" i="1"/>
  <c r="R3436" i="1"/>
  <c r="R2139" i="1"/>
  <c r="R625" i="1"/>
  <c r="R2810" i="1"/>
  <c r="R273" i="1"/>
  <c r="R3635" i="1"/>
  <c r="R403" i="1"/>
  <c r="R274" i="1"/>
  <c r="R275" i="1"/>
  <c r="R125" i="1"/>
  <c r="R1105" i="1"/>
  <c r="R853" i="1"/>
  <c r="R2140" i="1"/>
  <c r="R2141" i="1"/>
  <c r="R1106" i="1"/>
  <c r="R854" i="1"/>
  <c r="R1547" i="1"/>
  <c r="R89" i="1"/>
  <c r="R1548" i="1"/>
  <c r="R2530" i="1"/>
  <c r="R70" i="1"/>
  <c r="R430" i="1"/>
  <c r="R343" i="1"/>
  <c r="R704" i="1"/>
  <c r="R1549" i="1"/>
  <c r="R626" i="1"/>
  <c r="R627" i="1"/>
  <c r="R69" i="1"/>
  <c r="R1686" i="1"/>
  <c r="R1550" i="1"/>
  <c r="R1817" i="1"/>
  <c r="R1869" i="1"/>
  <c r="R20" i="1"/>
  <c r="R431" i="1"/>
  <c r="R2912" i="1"/>
  <c r="R1107" i="1"/>
  <c r="R1108" i="1"/>
  <c r="R1551" i="1"/>
  <c r="R628" i="1"/>
  <c r="R1552" i="1"/>
  <c r="R1687" i="1"/>
  <c r="R404" i="1"/>
  <c r="R2142" i="1"/>
  <c r="R145" i="1"/>
  <c r="R2143" i="1"/>
  <c r="R1553" i="1"/>
  <c r="R1554" i="1"/>
  <c r="R855" i="1"/>
  <c r="R3636" i="1"/>
  <c r="R629" i="1"/>
  <c r="R132" i="1"/>
  <c r="R1688" i="1"/>
  <c r="R1818" i="1"/>
  <c r="R1109" i="1"/>
  <c r="R1110" i="1"/>
  <c r="R2144" i="1"/>
  <c r="R1319" i="1"/>
  <c r="R276" i="1"/>
  <c r="R856" i="1"/>
  <c r="R1555" i="1"/>
  <c r="R654" i="1"/>
  <c r="R126" i="1"/>
  <c r="R1370" i="1"/>
  <c r="R857" i="1"/>
  <c r="R630" i="1"/>
  <c r="R372" i="1"/>
  <c r="R631" i="1"/>
  <c r="R729" i="1"/>
  <c r="R277" i="1"/>
  <c r="R2443" i="1"/>
  <c r="R1111" i="1"/>
  <c r="R2811" i="1"/>
  <c r="R1689" i="1"/>
  <c r="R432" i="1"/>
  <c r="R1819" i="1"/>
  <c r="R278" i="1"/>
  <c r="R66" i="1"/>
  <c r="R1605" i="1"/>
  <c r="R2145" i="1"/>
  <c r="R858" i="1"/>
  <c r="R1870" i="1"/>
  <c r="R1838" i="1"/>
  <c r="R127" i="1"/>
  <c r="R442" i="1"/>
  <c r="R1112" i="1"/>
  <c r="R3282" i="1"/>
  <c r="R2146" i="1"/>
  <c r="R632" i="1"/>
  <c r="R2225" i="1"/>
  <c r="R443" i="1"/>
  <c r="R859" i="1"/>
  <c r="R860" i="1"/>
  <c r="R47" i="1"/>
  <c r="R861" i="1"/>
  <c r="R373" i="1"/>
  <c r="R862" i="1"/>
  <c r="R1820" i="1"/>
  <c r="R1113" i="1"/>
  <c r="R3283" i="1"/>
  <c r="R2147" i="1"/>
  <c r="R1166" i="1"/>
  <c r="R705" i="1"/>
  <c r="R35" i="1"/>
  <c r="R2558" i="1"/>
  <c r="R1320" i="1"/>
  <c r="R2148" i="1"/>
  <c r="R279" i="1"/>
  <c r="R2313" i="1"/>
  <c r="R633" i="1"/>
  <c r="R280" i="1"/>
  <c r="R2149" i="1"/>
  <c r="R1321" i="1"/>
  <c r="R308" i="1"/>
  <c r="R1871" i="1"/>
  <c r="R1690" i="1"/>
  <c r="R863" i="1"/>
  <c r="R1821" i="1"/>
  <c r="R2150" i="1"/>
  <c r="R281" i="1"/>
  <c r="R719" i="1"/>
  <c r="R2151" i="1"/>
  <c r="R864" i="1"/>
  <c r="R2390" i="1"/>
  <c r="R2812" i="1"/>
  <c r="R1114" i="1"/>
  <c r="R1822" i="1"/>
  <c r="R666" i="1"/>
  <c r="R1115" i="1"/>
  <c r="R634" i="1"/>
  <c r="R2152" i="1"/>
  <c r="R2153" i="1"/>
  <c r="R1322" i="1"/>
  <c r="R1116" i="1"/>
  <c r="R2531" i="1"/>
  <c r="R1117" i="1"/>
  <c r="R1180" i="1"/>
  <c r="R3087" i="1"/>
  <c r="R1323" i="1"/>
  <c r="R1872" i="1"/>
  <c r="R1118" i="1"/>
  <c r="R706" i="1"/>
  <c r="R635" i="1"/>
  <c r="R1119" i="1"/>
  <c r="R2314" i="1"/>
  <c r="R146" i="1"/>
  <c r="R3857" i="1"/>
  <c r="R1699" i="1"/>
  <c r="R3088" i="1"/>
  <c r="R865" i="1"/>
  <c r="R2928" i="1"/>
  <c r="R2391" i="1"/>
  <c r="R2154" i="1"/>
  <c r="R338" i="1"/>
  <c r="R3309" i="1"/>
  <c r="R2315" i="1"/>
  <c r="R3835" i="1"/>
  <c r="R2813" i="1"/>
  <c r="R3306" i="1"/>
  <c r="R2155" i="1"/>
  <c r="R1556" i="1"/>
  <c r="R2913" i="1"/>
  <c r="R2532" i="1"/>
  <c r="R4007" i="1"/>
  <c r="R2444" i="1"/>
  <c r="R866" i="1"/>
  <c r="R636" i="1"/>
  <c r="R1120" i="1"/>
  <c r="R867" i="1"/>
  <c r="R90" i="1"/>
  <c r="R1121" i="1"/>
  <c r="R1154" i="1"/>
  <c r="R868" i="1"/>
  <c r="R637" i="1"/>
  <c r="R869" i="1"/>
  <c r="R1122" i="1"/>
  <c r="R91" i="1"/>
  <c r="R638" i="1"/>
  <c r="R128" i="1"/>
  <c r="R1691" i="1"/>
  <c r="R2156" i="1"/>
  <c r="R1324" i="1"/>
  <c r="R92" i="1"/>
  <c r="R2157" i="1"/>
  <c r="R339" i="1"/>
  <c r="R1557" i="1"/>
  <c r="R2158" i="1"/>
  <c r="R282" i="1"/>
  <c r="R36" i="1"/>
  <c r="R283" i="1"/>
  <c r="R707" i="1"/>
  <c r="R708" i="1"/>
  <c r="R1558" i="1"/>
  <c r="R67" i="1"/>
  <c r="R433" i="1"/>
  <c r="R1123" i="1"/>
  <c r="R3959" i="1"/>
  <c r="R1124" i="1"/>
  <c r="R4" i="1"/>
  <c r="R2814" i="1"/>
  <c r="R2159" i="1"/>
  <c r="R2160" i="1"/>
  <c r="R2605" i="1"/>
  <c r="R3637" i="1"/>
  <c r="R2392" i="1"/>
  <c r="R2840" i="1"/>
  <c r="R2948" i="1"/>
  <c r="R3527" i="1"/>
  <c r="R639" i="1"/>
  <c r="R1325" i="1"/>
  <c r="R2815" i="1"/>
  <c r="R3960" i="1"/>
  <c r="R2851" i="1"/>
  <c r="R640" i="1"/>
  <c r="R2161" i="1"/>
  <c r="R2162" i="1"/>
  <c r="R284" i="1"/>
  <c r="R1326" i="1"/>
  <c r="R2316" i="1"/>
  <c r="R1125" i="1"/>
  <c r="R2445" i="1"/>
  <c r="R2317" i="1"/>
  <c r="R2163" i="1"/>
  <c r="R1181" i="1"/>
  <c r="R1126" i="1"/>
  <c r="R1127" i="1"/>
  <c r="R2164" i="1"/>
  <c r="R2949" i="1"/>
  <c r="R2816" i="1"/>
  <c r="R870" i="1"/>
  <c r="R3089" i="1"/>
  <c r="R2226" i="1"/>
  <c r="R344" i="1"/>
  <c r="R3528" i="1"/>
  <c r="R1717" i="1"/>
  <c r="R3437" i="1"/>
  <c r="R3155" i="1"/>
  <c r="R3090" i="1"/>
  <c r="R2446" i="1"/>
  <c r="R285" i="1"/>
  <c r="R3529" i="1"/>
  <c r="R3091" i="1"/>
  <c r="R2817" i="1"/>
  <c r="R4063" i="1"/>
  <c r="R2818" i="1"/>
  <c r="R1128" i="1"/>
  <c r="R1129" i="1"/>
  <c r="R2533" i="1"/>
  <c r="R3092" i="1"/>
  <c r="R434" i="1"/>
  <c r="R641" i="1"/>
  <c r="R3775" i="1"/>
  <c r="R3093" i="1"/>
  <c r="R642" i="1"/>
  <c r="R890" i="1"/>
  <c r="R1327" i="1"/>
  <c r="R1328" i="1"/>
  <c r="R2819" i="1"/>
  <c r="R1329" i="1"/>
  <c r="R1559" i="1"/>
  <c r="R1560" i="1"/>
  <c r="R871" i="1"/>
  <c r="R2820" i="1"/>
  <c r="R872" i="1"/>
  <c r="R873" i="1"/>
  <c r="R643" i="1"/>
  <c r="R405" i="1"/>
  <c r="R3814" i="1"/>
  <c r="R2318" i="1"/>
  <c r="R2534" i="1"/>
  <c r="R3094" i="1"/>
  <c r="R2821" i="1"/>
  <c r="R1330" i="1"/>
  <c r="R874" i="1"/>
  <c r="R1130" i="1"/>
  <c r="R1692" i="1"/>
  <c r="R3815" i="1"/>
  <c r="R2165" i="1"/>
  <c r="R1331" i="1"/>
  <c r="R1561" i="1"/>
  <c r="R406" i="1"/>
  <c r="R2858" i="1"/>
  <c r="R3095" i="1"/>
  <c r="R48" i="1"/>
  <c r="R2166" i="1"/>
  <c r="R1332" i="1"/>
  <c r="R2167" i="1"/>
  <c r="R3284" i="1"/>
  <c r="R2822" i="1"/>
  <c r="R2535" i="1"/>
  <c r="R2914" i="1"/>
  <c r="R2393" i="1"/>
  <c r="R2168" i="1"/>
  <c r="R1562" i="1"/>
  <c r="R3285" i="1"/>
  <c r="R1372" i="1"/>
  <c r="R1592" i="1"/>
  <c r="R2169" i="1"/>
  <c r="R2170" i="1"/>
  <c r="R2227" i="1"/>
  <c r="R709" i="1"/>
  <c r="R2171" i="1"/>
  <c r="R2172" i="1"/>
  <c r="R1131" i="1"/>
  <c r="R2319" i="1"/>
  <c r="R1563" i="1"/>
  <c r="R3530" i="1"/>
  <c r="R2823" i="1"/>
  <c r="R1823" i="1"/>
  <c r="R4037" i="1"/>
  <c r="R3443" i="1"/>
  <c r="R3134" i="1"/>
  <c r="R3438" i="1"/>
  <c r="R909" i="1"/>
  <c r="R2228" i="1"/>
  <c r="R3458" i="1"/>
  <c r="R1132" i="1"/>
  <c r="R710" i="1"/>
  <c r="R1564" i="1"/>
  <c r="R2173" i="1"/>
  <c r="R738" i="1"/>
  <c r="R2824" i="1"/>
  <c r="R1133" i="1"/>
  <c r="R1134" i="1"/>
  <c r="R2447" i="1"/>
  <c r="R901" i="1"/>
  <c r="R2174" i="1"/>
  <c r="R1369" i="1"/>
  <c r="R3096" i="1"/>
  <c r="R2964" i="1"/>
  <c r="R644" i="1"/>
  <c r="R2175" i="1"/>
  <c r="R645" i="1"/>
  <c r="R355" i="1"/>
  <c r="R730" i="1"/>
  <c r="R3888" i="1"/>
  <c r="R1135" i="1"/>
  <c r="R2320" i="1"/>
  <c r="R1333" i="1"/>
  <c r="R3531" i="1"/>
  <c r="R444" i="1"/>
  <c r="R2852" i="1"/>
  <c r="R875" i="1"/>
  <c r="R1136" i="1"/>
  <c r="R2176" i="1"/>
  <c r="R164" i="1"/>
  <c r="R876" i="1"/>
  <c r="R1565" i="1"/>
  <c r="R895" i="1"/>
  <c r="R286" i="1"/>
  <c r="R2825" i="1"/>
  <c r="R3776" i="1"/>
  <c r="R1137" i="1"/>
  <c r="R68" i="1"/>
  <c r="R1566" i="1"/>
  <c r="R1567" i="1"/>
  <c r="R720" i="1"/>
  <c r="R2394" i="1"/>
  <c r="R2536" i="1"/>
  <c r="R711" i="1"/>
  <c r="R721" i="1"/>
  <c r="R1138" i="1"/>
  <c r="R287" i="1"/>
  <c r="R1568" i="1"/>
  <c r="R3532" i="1"/>
  <c r="R1139" i="1"/>
  <c r="R646" i="1"/>
  <c r="R927" i="1"/>
  <c r="R2399" i="1"/>
  <c r="R93" i="1"/>
  <c r="R309" i="1"/>
  <c r="R1140" i="1"/>
  <c r="R2588" i="1"/>
  <c r="R2395" i="1"/>
  <c r="R288" i="1"/>
  <c r="R2826" i="1"/>
  <c r="R877" i="1"/>
  <c r="R1693" i="1"/>
  <c r="R340" i="1"/>
  <c r="R3097" i="1"/>
  <c r="R3156" i="1"/>
  <c r="R2396" i="1"/>
  <c r="R435" i="1"/>
  <c r="R2177" i="1"/>
  <c r="R1824" i="1"/>
  <c r="R1569" i="1"/>
  <c r="R1141" i="1"/>
  <c r="R3286" i="1"/>
  <c r="R1334" i="1"/>
  <c r="R2178" i="1"/>
  <c r="R2322" i="1"/>
  <c r="R3317" i="1"/>
  <c r="R2950" i="1"/>
  <c r="R2827" i="1"/>
  <c r="R2321" i="1"/>
  <c r="R374" i="1"/>
  <c r="R1335" i="1"/>
  <c r="R289" i="1"/>
  <c r="R2537" i="1"/>
  <c r="R2179" i="1"/>
  <c r="R2828" i="1"/>
  <c r="R129" i="1"/>
  <c r="R341" i="1"/>
  <c r="R2180" i="1"/>
  <c r="R2230" i="1"/>
  <c r="R2181" i="1"/>
  <c r="R3126" i="1"/>
  <c r="R3287" i="1"/>
  <c r="R878" i="1"/>
  <c r="R290" i="1"/>
  <c r="R1570" i="1"/>
  <c r="R291" i="1"/>
  <c r="R2564" i="1"/>
  <c r="R2182" i="1"/>
  <c r="R879" i="1"/>
  <c r="R1694" i="1"/>
  <c r="R1709" i="1"/>
  <c r="R2829" i="1"/>
  <c r="R2830" i="1"/>
  <c r="R297" i="1"/>
  <c r="R3288" i="1"/>
  <c r="R2600" i="1"/>
  <c r="R1142" i="1"/>
  <c r="R1825" i="1"/>
  <c r="R3098" i="1"/>
  <c r="R2183" i="1"/>
  <c r="R1618" i="1"/>
  <c r="R722" i="1"/>
  <c r="R647" i="1"/>
  <c r="R3289" i="1"/>
  <c r="R648" i="1"/>
  <c r="R1695" i="1"/>
  <c r="R1357" i="1"/>
  <c r="R1143" i="1"/>
  <c r="R375" i="1"/>
  <c r="R3099" i="1"/>
  <c r="R94" i="1"/>
  <c r="R1571" i="1"/>
  <c r="R1572" i="1"/>
  <c r="R1168" i="1"/>
  <c r="R49" i="1"/>
  <c r="R1696" i="1"/>
  <c r="R1573" i="1"/>
  <c r="R1697" i="1"/>
  <c r="R649" i="1"/>
  <c r="R2602" i="1"/>
  <c r="R1144" i="1"/>
  <c r="R2184" i="1"/>
  <c r="R650" i="1"/>
  <c r="R891" i="1"/>
  <c r="R3970" i="1"/>
  <c r="R1336" i="1"/>
  <c r="R1145" i="1"/>
  <c r="R3533" i="1"/>
  <c r="R1698" i="1"/>
  <c r="R2831" i="1"/>
  <c r="R3858" i="1"/>
  <c r="R1873" i="1"/>
  <c r="R95" i="1"/>
  <c r="R342" i="1"/>
  <c r="R292" i="1"/>
  <c r="R651" i="1"/>
  <c r="R1574" i="1"/>
  <c r="R3544" i="1"/>
  <c r="R2185" i="1"/>
  <c r="R1146" i="1"/>
  <c r="R1575" i="1"/>
  <c r="R293" i="1"/>
  <c r="R130" i="1"/>
  <c r="R1576" i="1"/>
  <c r="R1337" i="1"/>
  <c r="R880" i="1"/>
  <c r="R2543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3798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  <c r="E7" i="6" l="1"/>
  <c r="F7" i="6" s="1"/>
  <c r="E8" i="6"/>
  <c r="G8" i="6" s="1"/>
  <c r="E9" i="6"/>
  <c r="F9" i="6" s="1"/>
  <c r="E10" i="6"/>
  <c r="F10" i="6" s="1"/>
  <c r="E11" i="6"/>
  <c r="H11" i="6" s="1"/>
  <c r="E12" i="6"/>
  <c r="E13" i="6"/>
  <c r="H9" i="6"/>
  <c r="H10" i="6"/>
  <c r="G9" i="6"/>
  <c r="H13" i="6"/>
  <c r="E2" i="6"/>
  <c r="F2" i="6" s="1"/>
  <c r="G10" i="6"/>
  <c r="G11" i="6"/>
  <c r="G13" i="6"/>
  <c r="H2" i="6"/>
  <c r="H5" i="6"/>
  <c r="G2" i="6"/>
  <c r="H12" i="6"/>
  <c r="G12" i="6"/>
  <c r="E6" i="6"/>
  <c r="F6" i="6" s="1"/>
  <c r="E5" i="6"/>
  <c r="G5" i="6" s="1"/>
  <c r="E4" i="6"/>
  <c r="H4" i="6" s="1"/>
  <c r="E3" i="6"/>
  <c r="H3" i="6" s="1"/>
  <c r="F13" i="6"/>
  <c r="F12" i="6"/>
  <c r="F11" i="6"/>
  <c r="H7" i="6" l="1"/>
  <c r="F8" i="6"/>
  <c r="H8" i="6"/>
  <c r="G7" i="6"/>
  <c r="F3" i="6"/>
  <c r="F5" i="6"/>
  <c r="F4" i="6"/>
  <c r="G4" i="6"/>
  <c r="G3" i="6"/>
  <c r="E1048576" i="6"/>
  <c r="G6" i="6"/>
  <c r="H6" i="6"/>
</calcChain>
</file>

<file path=xl/sharedStrings.xml><?xml version="1.0" encoding="utf-8"?>
<sst xmlns="http://schemas.openxmlformats.org/spreadsheetml/2006/main" count="28548" uniqueCount="8411">
  <si>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</si>
  <si>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</si>
  <si>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</si>
  <si>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</si>
  <si>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</si>
  <si>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</si>
  <si>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</si>
  <si>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</si>
  <si>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</si>
  <si>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</si>
  <si>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</si>
  <si>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</si>
  <si>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</si>
  <si>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</si>
  <si>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</si>
  <si>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</si>
  <si>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</si>
  <si>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</si>
  <si>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</si>
  <si>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</si>
  <si>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</si>
  <si>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</si>
  <si>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</si>
  <si>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</si>
  <si>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</si>
  <si>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</si>
  <si>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</si>
  <si>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</si>
  <si>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</si>
  <si>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</si>
  <si>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</si>
  <si>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</si>
  <si>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</si>
  <si>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</si>
  <si>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</si>
  <si>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</si>
  <si>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</si>
  <si>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</si>
  <si>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</si>
  <si>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</si>
  <si>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</si>
  <si>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</si>
  <si>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</si>
  <si>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</si>
  <si>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</si>
  <si>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</si>
  <si>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</si>
  <si>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</si>
  <si>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</si>
  <si>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</si>
  <si>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</si>
  <si>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</si>
  <si>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</si>
  <si>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</si>
  <si>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</si>
  <si>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</si>
  <si>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</si>
  <si>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</si>
  <si>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</si>
  <si>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</si>
  <si>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</si>
  <si>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</si>
  <si>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</si>
  <si>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</si>
  <si>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</si>
  <si>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</si>
  <si>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</si>
  <si>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</si>
  <si>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</si>
  <si>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</si>
  <si>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</si>
  <si>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</si>
  <si>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</si>
  <si>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</si>
  <si>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</si>
  <si>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</si>
  <si>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</si>
  <si>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</si>
  <si>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</si>
  <si>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</si>
  <si>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</si>
  <si>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</si>
  <si>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</si>
  <si>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</si>
  <si>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</si>
  <si>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</si>
  <si>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</si>
  <si>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</si>
  <si>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</si>
  <si>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</si>
  <si>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</si>
  <si>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</si>
  <si>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</si>
  <si>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</si>
  <si>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</si>
  <si>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</si>
  <si>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</si>
  <si>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</si>
  <si>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</si>
  <si>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</si>
  <si>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</si>
  <si>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</si>
  <si>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</si>
  <si>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</si>
  <si>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</si>
  <si>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</si>
  <si>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</si>
  <si>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</si>
  <si>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</si>
  <si>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</si>
  <si>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</si>
  <si>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</si>
  <si>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</si>
  <si>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</si>
  <si>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</si>
  <si>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</si>
  <si>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</si>
  <si>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</si>
  <si>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</si>
  <si>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</si>
  <si>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</si>
  <si>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</si>
  <si>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</si>
  <si>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</si>
  <si>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</si>
  <si>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</si>
  <si>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</si>
  <si>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</si>
  <si>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</si>
  <si>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</si>
  <si>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</si>
  <si>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</si>
  <si>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</si>
  <si>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</si>
  <si>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</si>
  <si>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</si>
  <si>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</si>
  <si>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</si>
  <si>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</si>
  <si>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</si>
  <si>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</si>
  <si>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</si>
  <si>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</si>
  <si>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</si>
  <si>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</si>
  <si>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</si>
  <si>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</si>
  <si>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</si>
  <si>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</si>
  <si>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</si>
  <si>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</si>
  <si>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</si>
  <si>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</si>
  <si>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</si>
  <si>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</si>
  <si>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</si>
  <si>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</si>
  <si>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</si>
  <si>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</si>
  <si>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</si>
  <si>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</si>
  <si>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</si>
  <si>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</si>
  <si>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</si>
  <si>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</si>
  <si>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</si>
  <si>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</si>
  <si>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</si>
  <si>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</si>
  <si>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</si>
  <si>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</si>
  <si>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</si>
  <si>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</si>
  <si>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</si>
  <si>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</si>
  <si>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</si>
  <si>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</si>
  <si>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</si>
  <si>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</si>
  <si>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</si>
  <si>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</si>
  <si>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</si>
  <si>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</si>
  <si>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</si>
  <si>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</si>
  <si>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</si>
  <si>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</si>
  <si>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</si>
  <si>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</si>
  <si>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</si>
  <si>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</si>
  <si>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</si>
  <si>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</si>
  <si>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</si>
  <si>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</si>
  <si>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</si>
  <si>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</si>
  <si>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</si>
  <si>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</si>
  <si>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</si>
  <si>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</si>
  <si>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</si>
  <si>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</si>
  <si>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</si>
  <si>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</si>
  <si>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</si>
  <si>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</si>
  <si>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</si>
  <si>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</si>
  <si>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</si>
  <si>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</si>
  <si>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</si>
  <si>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</si>
  <si>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</si>
  <si>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</si>
  <si>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</si>
  <si>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</si>
  <si>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</si>
  <si>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</si>
  <si>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</si>
  <si>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</si>
  <si>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</si>
  <si>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</si>
  <si>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</si>
  <si>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</si>
  <si>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</si>
  <si>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</si>
  <si>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</si>
  <si>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</si>
  <si>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</si>
  <si>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</si>
  <si>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</si>
  <si>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</si>
  <si>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</si>
  <si>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</si>
  <si>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</si>
  <si>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</si>
  <si>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</si>
  <si>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</si>
  <si>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</si>
  <si>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</si>
  <si>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</si>
  <si>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</si>
  <si>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</si>
  <si>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</si>
  <si>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</si>
  <si>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</si>
  <si>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</si>
  <si>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</si>
  <si>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</si>
  <si>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</si>
  <si>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</si>
  <si>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</si>
  <si>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</si>
  <si>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</si>
  <si>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</si>
  <si>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</si>
  <si>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</si>
  <si>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</si>
  <si>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</si>
  <si>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</si>
  <si>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</si>
  <si>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</si>
  <si>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</si>
  <si>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</si>
  <si>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</si>
  <si>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</si>
  <si>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</si>
  <si>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</si>
  <si>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</si>
  <si>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</si>
  <si>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</si>
  <si>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</si>
  <si>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</si>
  <si>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</si>
  <si>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</si>
  <si>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</si>
  <si>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</si>
  <si>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</si>
  <si>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</si>
  <si>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</si>
  <si>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</si>
  <si>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</si>
  <si>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</si>
  <si>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</si>
  <si>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</si>
  <si>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</si>
  <si>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</si>
  <si>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</si>
  <si>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</si>
  <si>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</si>
  <si>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</si>
  <si>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</si>
  <si>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</si>
  <si>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</si>
  <si>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</si>
  <si>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</si>
  <si>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</si>
  <si>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</si>
  <si>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</si>
  <si>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</si>
  <si>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</si>
  <si>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</si>
  <si>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</si>
  <si>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</si>
  <si>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</si>
  <si>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</si>
  <si>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</si>
  <si>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</si>
  <si>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</si>
  <si>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</si>
  <si>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</si>
  <si>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</si>
  <si>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</si>
  <si>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</si>
  <si>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</si>
  <si>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</si>
  <si>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</si>
  <si>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</si>
  <si>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</si>
  <si>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</si>
  <si>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</si>
  <si>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</si>
  <si>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</si>
  <si>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</si>
  <si>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</si>
  <si>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</si>
  <si>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</si>
  <si>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</si>
  <si>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</si>
  <si>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</si>
  <si>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</si>
  <si>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</si>
  <si>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</si>
  <si>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</si>
  <si>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</si>
  <si>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</si>
  <si>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</si>
  <si>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</si>
  <si>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</si>
  <si>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</si>
  <si>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</si>
  <si>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</si>
  <si>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</si>
  <si>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</si>
  <si>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</si>
  <si>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</si>
  <si>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</si>
  <si>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</si>
  <si>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</si>
  <si>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</si>
  <si>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</si>
  <si>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</si>
  <si>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</si>
  <si>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</si>
  <si>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</si>
  <si>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</si>
  <si>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</si>
  <si>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</si>
  <si>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</si>
  <si>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</si>
  <si>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</si>
  <si>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</si>
  <si>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</si>
  <si>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</si>
  <si>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</si>
  <si>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</si>
  <si>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</si>
  <si>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</si>
  <si>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</si>
  <si>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</si>
  <si>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</si>
  <si>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</si>
  <si>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</si>
  <si>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</si>
  <si>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</si>
  <si>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</si>
  <si>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</si>
  <si>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</si>
  <si>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</si>
  <si>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</si>
  <si>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</si>
  <si>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</si>
  <si>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</si>
  <si>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</si>
  <si>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</si>
  <si>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</si>
  <si>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</si>
  <si>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</si>
  <si>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</si>
  <si>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</si>
  <si>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</si>
  <si>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</si>
  <si>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</si>
  <si>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</si>
  <si>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</si>
  <si>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</si>
  <si>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</si>
  <si>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</si>
  <si>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</si>
  <si>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</si>
  <si>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</si>
  <si>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</si>
  <si>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</si>
  <si>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</si>
  <si>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</si>
  <si>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</si>
  <si>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</si>
  <si>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</si>
  <si>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</si>
  <si>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</si>
  <si>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</si>
  <si>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</si>
  <si>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</si>
  <si>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</si>
  <si>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</si>
  <si>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</si>
  <si>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</si>
  <si>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</si>
  <si>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</si>
  <si>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</si>
  <si>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</si>
  <si>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</si>
  <si>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</si>
  <si>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</si>
  <si>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</si>
  <si>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</si>
  <si>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</si>
  <si>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</si>
  <si>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</si>
  <si>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</si>
  <si>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</si>
  <si>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</si>
  <si>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</si>
  <si>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</si>
  <si>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</si>
  <si>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</si>
  <si>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</si>
  <si>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</si>
  <si>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</si>
  <si>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</si>
  <si>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</si>
  <si>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</si>
  <si>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</si>
  <si>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</si>
  <si>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</si>
  <si>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</si>
  <si>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</si>
  <si>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</si>
  <si>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</si>
  <si>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</si>
  <si>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</si>
  <si>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</si>
  <si>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</si>
  <si>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</si>
  <si>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</si>
  <si>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</si>
  <si>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</si>
  <si>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</si>
  <si>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</si>
  <si>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</si>
  <si>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</si>
  <si>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</si>
  <si>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</si>
  <si>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</si>
  <si>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</si>
  <si>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</si>
  <si>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</si>
  <si>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</si>
  <si>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</si>
  <si>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</si>
  <si>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</si>
  <si>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</si>
  <si>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</si>
  <si>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</si>
  <si>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</si>
  <si>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</si>
  <si>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</si>
  <si>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</si>
  <si>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</si>
  <si>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</si>
  <si>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</si>
  <si>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</si>
  <si>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</si>
  <si>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</si>
  <si>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</si>
  <si>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</si>
  <si>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</si>
  <si>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</si>
  <si>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</si>
  <si>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</si>
  <si>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</si>
  <si>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</si>
  <si>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</si>
  <si>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</si>
  <si>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</si>
  <si>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</si>
  <si>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</si>
  <si>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</si>
  <si>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</si>
  <si>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</si>
  <si>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</si>
  <si>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</si>
  <si>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</si>
  <si>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</si>
  <si>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</si>
  <si>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</si>
  <si>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</si>
  <si>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</si>
  <si>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</si>
  <si>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</si>
  <si>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</si>
  <si>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</si>
  <si>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</si>
  <si>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</si>
  <si>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</si>
  <si>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</si>
  <si>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</si>
  <si>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</si>
  <si>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</si>
  <si>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</si>
  <si>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</si>
  <si>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</si>
  <si>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</si>
  <si>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</si>
  <si>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</si>
  <si>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</si>
  <si>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</si>
  <si>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</si>
  <si>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</si>
  <si>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</si>
  <si>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</si>
  <si>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</si>
  <si>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</si>
  <si>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</si>
  <si>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</si>
  <si>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</si>
  <si>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</si>
  <si>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</si>
  <si>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</si>
  <si>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</si>
  <si>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</si>
  <si>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</si>
  <si>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</si>
  <si>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</si>
  <si>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</si>
  <si>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</si>
  <si>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</si>
  <si>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</si>
  <si>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</si>
  <si>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</si>
  <si>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</si>
  <si>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</si>
  <si>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</si>
  <si>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</si>
  <si>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</si>
  <si>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</si>
  <si>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</si>
  <si>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</si>
  <si>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</si>
  <si>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</si>
  <si>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</si>
  <si>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</si>
  <si>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</si>
  <si>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</si>
  <si>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</si>
  <si>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</si>
  <si>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</si>
  <si>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</si>
  <si>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</si>
  <si>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</si>
  <si>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</si>
  <si>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</si>
  <si>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</si>
  <si>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</si>
  <si>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</si>
  <si>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</si>
  <si>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</si>
  <si>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</si>
  <si>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</si>
  <si>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</si>
  <si>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</si>
  <si>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</si>
  <si>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</si>
  <si>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</si>
  <si>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</si>
  <si>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</si>
  <si>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</si>
  <si>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</si>
  <si>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</si>
  <si>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</si>
  <si>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</si>
  <si>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</si>
  <si>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</si>
  <si>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</si>
  <si>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</si>
  <si>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</si>
  <si>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</si>
  <si>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</si>
  <si>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</si>
  <si>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</si>
  <si>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</si>
  <si>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</si>
  <si>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</si>
  <si>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</si>
  <si>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</si>
  <si>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</si>
  <si>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</si>
  <si>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</si>
  <si>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</si>
  <si>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</si>
  <si>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</si>
  <si>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</si>
  <si>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</si>
  <si>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</si>
  <si>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</si>
  <si>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</si>
  <si>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</si>
  <si>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</si>
  <si>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</si>
  <si>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</si>
  <si>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</si>
  <si>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</si>
  <si>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</si>
  <si>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</si>
  <si>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</si>
  <si>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</si>
  <si>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</si>
  <si>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</si>
  <si>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</si>
  <si>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</si>
  <si>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</si>
  <si>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</si>
  <si>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</si>
  <si>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</si>
  <si>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</si>
  <si>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</si>
  <si>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</si>
  <si>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</si>
  <si>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</si>
  <si>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</si>
  <si>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</si>
  <si>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</si>
  <si>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</si>
  <si>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</si>
  <si>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</si>
  <si>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</si>
  <si>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</si>
  <si>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</si>
  <si>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</si>
  <si>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</si>
  <si>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</si>
  <si>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</si>
  <si>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</si>
  <si>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</si>
  <si>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</si>
  <si>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</si>
  <si>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</si>
  <si>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</si>
  <si>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</si>
  <si>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</si>
  <si>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</si>
  <si>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</si>
  <si>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</si>
  <si>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</si>
  <si>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</si>
  <si>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</si>
  <si>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</si>
  <si>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</si>
  <si>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</si>
  <si>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</si>
  <si>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</si>
  <si>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</si>
  <si>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</si>
  <si>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</si>
  <si>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</si>
  <si>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</si>
  <si>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</si>
  <si>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</si>
  <si>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</si>
  <si>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</si>
  <si>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</si>
  <si>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</si>
  <si>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</si>
  <si>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</si>
  <si>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</si>
  <si>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</si>
  <si>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</si>
  <si>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</si>
  <si>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</si>
  <si>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</si>
  <si>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</si>
  <si>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</si>
  <si>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</si>
  <si>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</si>
  <si>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</si>
  <si>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</si>
  <si>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</si>
  <si>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</si>
  <si>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</si>
  <si>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</si>
  <si>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</si>
  <si>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</si>
  <si>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</si>
  <si>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</si>
  <si>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</si>
  <si>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</si>
  <si>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</si>
  <si>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</si>
  <si>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</si>
  <si>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</si>
  <si>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</si>
  <si>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</si>
  <si>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</si>
  <si>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</si>
  <si>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</si>
  <si>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</si>
  <si>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</si>
  <si>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</si>
  <si>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</si>
  <si>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</si>
  <si>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</si>
  <si>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</si>
  <si>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</si>
  <si>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</si>
  <si>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</si>
  <si>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</si>
  <si>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</si>
  <si>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</si>
  <si>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</si>
  <si>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</si>
  <si>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</si>
  <si>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</si>
  <si>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</si>
  <si>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</si>
  <si>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</si>
  <si>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</si>
  <si>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</si>
  <si>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</si>
  <si>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</si>
  <si>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</si>
  <si>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</si>
  <si>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</si>
  <si>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</si>
  <si>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</si>
  <si>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</si>
  <si>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</si>
  <si>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</si>
  <si>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</si>
  <si>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</si>
  <si>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</si>
  <si>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</si>
  <si>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</si>
  <si>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</si>
  <si>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</si>
  <si>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</si>
  <si>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</si>
  <si>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</si>
  <si>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</si>
  <si>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</si>
  <si>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</si>
  <si>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</si>
  <si>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</si>
  <si>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</si>
  <si>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</si>
  <si>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</si>
  <si>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</si>
  <si>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</si>
  <si>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</si>
  <si>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</si>
  <si>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</si>
  <si>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</si>
  <si>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</si>
  <si>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</si>
  <si>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</si>
  <si>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</si>
  <si>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</si>
  <si>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</si>
  <si>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</si>
  <si>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</si>
  <si>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</si>
  <si>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</si>
  <si>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</si>
  <si>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</si>
  <si>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</si>
  <si>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</si>
  <si>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</si>
  <si>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</si>
  <si>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</si>
  <si>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</si>
  <si>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</si>
  <si>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</si>
  <si>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</si>
  <si>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</si>
  <si>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</si>
  <si>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</si>
  <si>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</si>
  <si>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</si>
  <si>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</si>
  <si>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</si>
  <si>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</si>
  <si>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</si>
  <si>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</si>
  <si>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</si>
  <si>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</si>
  <si>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</si>
  <si>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</si>
  <si>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</si>
  <si>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</si>
  <si>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</si>
  <si>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</si>
  <si>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</si>
  <si>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</si>
  <si>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</si>
  <si>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</si>
  <si>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</si>
  <si>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</si>
  <si>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</si>
  <si>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</si>
  <si>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</si>
  <si>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</si>
  <si>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</si>
  <si>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</si>
  <si>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</si>
  <si>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</si>
  <si>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</si>
  <si>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</si>
  <si>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</si>
  <si>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</si>
  <si>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</si>
  <si>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</si>
  <si>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</si>
  <si>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</si>
  <si>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</si>
  <si>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</si>
  <si>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</si>
  <si>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</si>
  <si>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</si>
  <si>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</si>
  <si>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</si>
  <si>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</si>
  <si>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</si>
  <si>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</si>
  <si>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</si>
  <si>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</si>
  <si>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</si>
  <si>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</si>
  <si>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</si>
  <si>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</si>
  <si>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</si>
  <si>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</si>
  <si>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</si>
  <si>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</si>
  <si>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</si>
  <si>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</si>
  <si>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</si>
  <si>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</si>
  <si>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</si>
  <si>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</si>
  <si>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</si>
  <si>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</si>
  <si>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</si>
  <si>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</si>
  <si>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</si>
  <si>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</si>
  <si>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</si>
  <si>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</si>
  <si>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</si>
  <si>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</si>
  <si>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</si>
  <si>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</si>
  <si>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</si>
  <si>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</si>
  <si>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</si>
  <si>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</si>
  <si>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</si>
  <si>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</si>
  <si>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</si>
  <si>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</si>
  <si>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</si>
  <si>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</si>
  <si>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</si>
  <si>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</si>
  <si>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</si>
  <si>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</si>
  <si>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</si>
  <si>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</si>
  <si>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</si>
  <si>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</si>
  <si>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</si>
  <si>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</si>
  <si>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</si>
  <si>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</si>
  <si>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</si>
  <si>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</si>
  <si>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</si>
  <si>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</si>
  <si>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</si>
  <si>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</si>
  <si>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</si>
  <si>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</si>
  <si>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</si>
  <si>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</si>
  <si>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</si>
  <si>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</si>
  <si>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</si>
  <si>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</si>
  <si>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</si>
  <si>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</si>
  <si>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</si>
  <si>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</si>
  <si>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</si>
  <si>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</si>
  <si>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</si>
  <si>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</si>
  <si>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</si>
  <si>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</si>
  <si>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</si>
  <si>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</si>
  <si>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</si>
  <si>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</si>
  <si>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</si>
  <si>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</si>
  <si>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</si>
  <si>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</si>
  <si>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</si>
  <si>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</si>
  <si>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</si>
  <si>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</si>
  <si>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</si>
  <si>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</si>
  <si>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</si>
  <si>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</si>
  <si>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</si>
  <si>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</si>
  <si>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</si>
  <si>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</si>
  <si>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</si>
  <si>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</si>
  <si>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</si>
  <si>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</si>
  <si>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</si>
  <si>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</si>
  <si>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</si>
  <si>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</si>
  <si>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</si>
  <si>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</si>
  <si>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</si>
  <si>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</si>
  <si>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</si>
  <si>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</si>
  <si>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</si>
  <si>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</si>
  <si>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</si>
  <si>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</si>
  <si>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</si>
  <si>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</si>
  <si>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</si>
  <si>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</si>
  <si>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</si>
  <si>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</si>
  <si>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</si>
  <si>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</si>
  <si>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</si>
  <si>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</si>
  <si>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</si>
  <si>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</si>
  <si>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</si>
  <si>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</si>
  <si>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</si>
  <si>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</si>
  <si>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</si>
  <si>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</si>
  <si>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</si>
  <si>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</si>
  <si>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</si>
  <si>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</si>
  <si>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</si>
  <si>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</si>
  <si>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</si>
  <si>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</si>
  <si>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</si>
  <si>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</si>
  <si>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</si>
  <si>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</si>
  <si>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</si>
  <si>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</si>
  <si>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</si>
  <si>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</si>
  <si>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</si>
  <si>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</si>
  <si>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</si>
  <si>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</si>
  <si>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</si>
  <si>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</si>
  <si>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</si>
  <si>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</si>
  <si>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</si>
  <si>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</si>
  <si>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</si>
  <si>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</si>
  <si>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</si>
  <si>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</si>
  <si>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</si>
  <si>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</si>
  <si>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</si>
  <si>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</si>
  <si>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</si>
  <si>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</si>
  <si>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</si>
  <si>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</si>
  <si>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</si>
  <si>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</si>
  <si>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</si>
  <si>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</si>
  <si>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</si>
  <si>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</si>
  <si>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</si>
  <si>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</si>
  <si>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</si>
  <si>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</si>
  <si>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</si>
  <si>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</si>
  <si>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</si>
  <si>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</si>
  <si>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</si>
  <si>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</si>
  <si>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</si>
  <si>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</si>
  <si>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</si>
  <si>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</si>
  <si>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</si>
  <si>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</si>
  <si>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</si>
  <si>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</si>
  <si>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</si>
  <si>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</si>
  <si>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</si>
  <si>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</si>
  <si>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</si>
  <si>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</si>
  <si>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</si>
  <si>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</si>
  <si>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</si>
  <si>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</si>
  <si>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</si>
  <si>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</si>
  <si>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</si>
  <si>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</si>
  <si>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</si>
  <si>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</si>
  <si>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</si>
  <si>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</si>
  <si>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</si>
  <si>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</si>
  <si>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</si>
  <si>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</si>
  <si>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</si>
  <si>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</si>
  <si>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</si>
  <si>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</si>
  <si>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</si>
  <si>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</si>
  <si>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</si>
  <si>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</si>
  <si>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</si>
  <si>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</si>
  <si>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</si>
  <si>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</si>
  <si>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</si>
  <si>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</si>
  <si>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</si>
  <si>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</si>
  <si>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</si>
  <si>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</si>
  <si>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</si>
  <si>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</si>
  <si>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</si>
  <si>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</si>
  <si>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</si>
  <si>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</si>
  <si>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</si>
  <si>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</si>
  <si>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</si>
  <si>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</si>
  <si>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</si>
  <si>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</si>
  <si>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</si>
  <si>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</si>
  <si>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</si>
  <si>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</si>
  <si>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</si>
  <si>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</si>
  <si>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</si>
  <si>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</si>
  <si>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</si>
  <si>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</si>
  <si>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</si>
  <si>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</si>
  <si>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</si>
  <si>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</si>
  <si>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</si>
  <si>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</si>
  <si>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</si>
  <si>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</si>
  <si>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</si>
  <si>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</si>
  <si>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</si>
  <si>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</si>
  <si>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</si>
  <si>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</si>
  <si>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</si>
  <si>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</si>
  <si>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</si>
  <si>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</si>
  <si>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</si>
  <si>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</si>
  <si>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</si>
  <si>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</si>
  <si>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</si>
  <si>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</si>
  <si>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</si>
  <si>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</si>
  <si>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</si>
  <si>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</si>
  <si>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</si>
  <si>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</si>
  <si>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</si>
  <si>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</si>
  <si>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</si>
  <si>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</si>
  <si>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</si>
  <si>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</si>
  <si>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</si>
  <si>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</si>
  <si>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</si>
  <si>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</si>
  <si>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</si>
  <si>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</si>
  <si>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</si>
  <si>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</si>
  <si>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</si>
  <si>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</si>
  <si>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</si>
  <si>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</si>
  <si>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</si>
  <si>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</si>
  <si>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</si>
  <si>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</si>
  <si>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</si>
  <si>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</si>
  <si>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</si>
  <si>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</si>
  <si>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</si>
  <si>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</si>
  <si>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</si>
  <si>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</si>
  <si>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</si>
  <si>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</si>
  <si>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</si>
  <si>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</si>
  <si>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</si>
  <si>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</si>
  <si>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</si>
  <si>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</si>
  <si>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</si>
  <si>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</si>
  <si>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</si>
  <si>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</si>
  <si>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</si>
  <si>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</si>
  <si>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</si>
  <si>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</si>
  <si>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</si>
  <si>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</si>
  <si>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</si>
  <si>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</si>
  <si>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</si>
  <si>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</si>
  <si>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</si>
  <si>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</si>
  <si>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</si>
  <si>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</si>
  <si>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</si>
  <si>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</si>
  <si>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</si>
  <si>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</si>
  <si>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</si>
  <si>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</si>
  <si>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</si>
  <si>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</si>
  <si>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</si>
  <si>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</si>
  <si>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</si>
  <si>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</si>
  <si>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</si>
  <si>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</si>
  <si>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</si>
  <si>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</si>
  <si>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</si>
  <si>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</si>
  <si>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</si>
  <si>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</si>
  <si>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</si>
  <si>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</si>
  <si>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</si>
  <si>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</si>
  <si>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</si>
  <si>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</si>
  <si>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</si>
  <si>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</si>
  <si>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</si>
  <si>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</si>
  <si>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</si>
  <si>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</si>
  <si>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</si>
  <si>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</si>
  <si>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</si>
  <si>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</si>
  <si>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</si>
  <si>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</si>
  <si>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</si>
  <si>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</si>
  <si>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</si>
  <si>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</si>
  <si>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</si>
  <si>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</si>
  <si>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</si>
  <si>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</si>
  <si>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</si>
  <si>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</si>
  <si>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</si>
  <si>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</si>
  <si>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</si>
  <si>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</si>
  <si>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</si>
  <si>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</si>
  <si>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</si>
  <si>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</si>
  <si>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</si>
  <si>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</si>
  <si>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</si>
  <si>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</si>
  <si>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</si>
  <si>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</si>
  <si>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</si>
  <si>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</si>
  <si>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</si>
  <si>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</si>
  <si>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</si>
  <si>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</si>
  <si>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</si>
  <si>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</si>
  <si>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</si>
  <si>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</si>
  <si>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</si>
  <si>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</si>
  <si>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</si>
  <si>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</si>
  <si>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</si>
  <si>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</si>
  <si>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</si>
  <si>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</si>
  <si>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</si>
  <si>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</si>
  <si>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</si>
  <si>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</si>
  <si>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</si>
  <si>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</si>
  <si>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</si>
  <si>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</si>
  <si>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</si>
  <si>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</si>
  <si>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</si>
  <si>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</si>
  <si>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</si>
  <si>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</si>
  <si>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</si>
  <si>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</si>
  <si>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</si>
  <si>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</si>
  <si>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</si>
  <si>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</si>
  <si>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</si>
  <si>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</si>
  <si>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</si>
  <si>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</si>
  <si>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</si>
  <si>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</si>
  <si>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</si>
  <si>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</si>
  <si>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</si>
  <si>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</si>
  <si>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</si>
  <si>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</si>
  <si>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</si>
  <si>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</si>
  <si>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</si>
  <si>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</si>
  <si>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</si>
  <si>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</si>
  <si>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</si>
  <si>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</si>
  <si>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</si>
  <si>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</si>
  <si>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</si>
  <si>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</si>
  <si>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</si>
  <si>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</si>
  <si>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</si>
  <si>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</si>
  <si>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</si>
  <si>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</si>
  <si>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</si>
  <si>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</si>
  <si>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</si>
  <si>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</si>
  <si>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</si>
  <si>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</si>
  <si>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</si>
  <si>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</si>
  <si>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</si>
  <si>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</si>
  <si>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</si>
  <si>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</si>
  <si>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</si>
  <si>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</si>
  <si>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</si>
  <si>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</si>
  <si>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</si>
  <si>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</si>
  <si>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</si>
  <si>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</si>
  <si>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</si>
  <si>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</si>
  <si>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</si>
  <si>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</si>
  <si>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</si>
  <si>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</si>
  <si>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</si>
  <si>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</si>
  <si>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</si>
  <si>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</si>
  <si>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</si>
  <si>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</si>
  <si>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</si>
  <si>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</si>
  <si>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</si>
  <si>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</si>
  <si>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</si>
  <si>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</si>
  <si>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</si>
  <si>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</si>
  <si>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</si>
  <si>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</si>
  <si>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</si>
  <si>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</si>
  <si>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</si>
  <si>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</si>
  <si>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</si>
  <si>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</si>
  <si>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</si>
  <si>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</si>
  <si>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</si>
  <si>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</si>
  <si>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</si>
  <si>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</si>
  <si>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</si>
  <si>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</si>
  <si>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</si>
  <si>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</si>
  <si>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</si>
  <si>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</si>
  <si>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</si>
  <si>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</si>
  <si>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</si>
  <si>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</si>
  <si>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</si>
  <si>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</si>
  <si>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</si>
  <si>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</si>
  <si>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</si>
  <si>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</si>
  <si>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</si>
  <si>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</si>
  <si>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</si>
  <si>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</si>
  <si>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</si>
  <si>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</si>
  <si>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</si>
  <si>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</si>
  <si>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</si>
  <si>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</si>
  <si>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</si>
  <si>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</si>
  <si>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</si>
  <si>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</si>
  <si>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</si>
  <si>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</si>
  <si>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</si>
  <si>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</si>
  <si>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</si>
  <si>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</si>
  <si>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</si>
  <si>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</si>
  <si>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</si>
  <si>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</si>
  <si>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</si>
  <si>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</si>
  <si>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</si>
  <si>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</si>
  <si>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</si>
  <si>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</si>
  <si>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</si>
  <si>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</si>
  <si>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</si>
  <si>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</si>
  <si>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</si>
  <si>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</si>
  <si>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</si>
  <si>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</si>
  <si>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</si>
  <si>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</si>
  <si>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</si>
  <si>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</si>
  <si>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</si>
  <si>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</si>
  <si>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</si>
  <si>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</si>
  <si>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</si>
  <si>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</si>
  <si>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</si>
  <si>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</si>
  <si>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</si>
  <si>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</si>
  <si>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</si>
  <si>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</si>
  <si>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</si>
  <si>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</si>
  <si>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</si>
  <si>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</si>
  <si>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</si>
  <si>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</si>
  <si>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</si>
  <si>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</si>
  <si>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</si>
  <si>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</si>
  <si>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</si>
  <si>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</si>
  <si>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</si>
  <si>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</si>
  <si>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</si>
  <si>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</si>
  <si>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</si>
  <si>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</si>
  <si>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</si>
  <si>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</si>
  <si>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</si>
  <si>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</si>
  <si>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</si>
  <si>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</si>
  <si>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</si>
  <si>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</si>
  <si>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</si>
  <si>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</si>
  <si>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</si>
  <si>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</si>
  <si>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</si>
  <si>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</si>
  <si>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</si>
  <si>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</si>
  <si>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</si>
  <si>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</si>
  <si>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</si>
  <si>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</si>
  <si>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</si>
  <si>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</si>
  <si>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</si>
  <si>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</si>
  <si>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</si>
  <si>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</si>
  <si>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</si>
  <si>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</si>
  <si>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</si>
  <si>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</si>
  <si>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</si>
  <si>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</si>
  <si>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</si>
  <si>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</si>
  <si>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</si>
  <si>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</si>
  <si>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</si>
  <si>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</si>
  <si>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</si>
  <si>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</si>
  <si>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</si>
  <si>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</si>
  <si>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</si>
  <si>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</si>
  <si>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</si>
  <si>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</si>
  <si>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</si>
  <si>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</si>
  <si>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</si>
  <si>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</si>
  <si>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</si>
  <si>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</si>
  <si>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</si>
  <si>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</si>
  <si>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</si>
  <si>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</si>
  <si>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</si>
  <si>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</si>
  <si>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</si>
  <si>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</si>
  <si>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</si>
  <si>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</si>
  <si>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</si>
  <si>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</si>
  <si>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</si>
  <si>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</si>
  <si>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</si>
  <si>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</si>
  <si>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</si>
  <si>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</si>
  <si>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</si>
  <si>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</si>
  <si>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</si>
  <si>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</si>
  <si>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</si>
  <si>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</si>
  <si>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</si>
  <si>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</si>
  <si>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</si>
  <si>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</si>
  <si>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</si>
  <si>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</si>
  <si>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</si>
  <si>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</si>
  <si>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</si>
  <si>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</si>
  <si>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</si>
  <si>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</si>
  <si>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</si>
  <si>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</si>
  <si>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</si>
  <si>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</si>
  <si>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</si>
  <si>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</si>
  <si>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</si>
  <si>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</si>
  <si>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</si>
  <si>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</si>
  <si>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</si>
  <si>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</si>
  <si>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</si>
  <si>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</si>
  <si>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</si>
  <si>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</si>
  <si>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</si>
  <si>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</si>
  <si>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</si>
  <si>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</si>
  <si>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</si>
  <si>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</si>
  <si>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</si>
  <si>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</si>
  <si>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</si>
  <si>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</si>
  <si>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</si>
  <si>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</si>
  <si>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</si>
  <si>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</si>
  <si>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</si>
  <si>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</si>
  <si>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</si>
  <si>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</si>
  <si>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</si>
  <si>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</si>
  <si>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</si>
  <si>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</si>
  <si>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</si>
  <si>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</si>
  <si>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</si>
  <si>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</si>
  <si>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</si>
  <si>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</si>
  <si>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</si>
  <si>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</si>
  <si>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</si>
  <si>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</si>
  <si>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</si>
  <si>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</si>
  <si>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</si>
  <si>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</si>
  <si>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</si>
  <si>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</si>
  <si>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</si>
  <si>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</si>
  <si>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</si>
  <si>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</si>
  <si>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</si>
  <si>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</si>
  <si>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</si>
  <si>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</si>
  <si>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</si>
  <si>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</si>
  <si>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</si>
  <si>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</si>
  <si>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</si>
  <si>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</si>
  <si>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</si>
  <si>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</si>
  <si>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</si>
  <si>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</si>
  <si>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</si>
  <si>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</si>
  <si>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</si>
  <si>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</si>
  <si>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</si>
  <si>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</si>
  <si>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</si>
  <si>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</si>
  <si>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</si>
  <si>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</si>
  <si>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</si>
  <si>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</si>
  <si>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</si>
  <si>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</si>
  <si>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</si>
  <si>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</si>
  <si>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</si>
  <si>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</si>
  <si>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</si>
  <si>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</si>
  <si>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</si>
  <si>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</si>
  <si>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</si>
  <si>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</si>
  <si>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</si>
  <si>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</si>
  <si>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</si>
  <si>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</si>
  <si>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</si>
  <si>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</si>
  <si>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</si>
  <si>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</si>
  <si>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</si>
  <si>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</si>
  <si>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</si>
  <si>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</si>
  <si>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</si>
  <si>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</si>
  <si>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</si>
  <si>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</si>
  <si>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</si>
  <si>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</si>
  <si>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</si>
  <si>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</si>
  <si>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</si>
  <si>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</si>
  <si>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</si>
  <si>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</si>
  <si>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</si>
  <si>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</si>
  <si>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</si>
  <si>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</si>
  <si>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</si>
  <si>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</si>
  <si>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</si>
  <si>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</si>
  <si>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</si>
  <si>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</si>
  <si>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</si>
  <si>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</si>
  <si>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</si>
  <si>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</si>
  <si>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</si>
  <si>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</si>
  <si>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</si>
  <si>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</si>
  <si>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</si>
  <si>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</si>
  <si>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</si>
  <si>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</si>
  <si>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</si>
  <si>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</si>
  <si>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</si>
  <si>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</si>
  <si>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</si>
  <si>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</si>
  <si>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</si>
  <si>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</si>
  <si>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</si>
  <si>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</si>
  <si>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</si>
  <si>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</si>
  <si>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</si>
  <si>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</si>
  <si>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</si>
  <si>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</si>
  <si>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</si>
  <si>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</si>
  <si>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</si>
  <si>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</si>
  <si>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</si>
  <si>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</si>
  <si>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</si>
  <si>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</si>
  <si>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</si>
  <si>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</si>
  <si>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</si>
  <si>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</si>
  <si>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</si>
  <si>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</si>
  <si>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</si>
  <si>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</si>
  <si>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</si>
  <si>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</si>
  <si>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</si>
  <si>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</si>
  <si>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</si>
  <si>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</si>
  <si>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</si>
  <si>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</si>
  <si>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</si>
  <si>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</si>
  <si>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</si>
  <si>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</si>
  <si>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</si>
  <si>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</si>
  <si>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</si>
  <si>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</si>
  <si>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</si>
  <si>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</si>
  <si>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</si>
  <si>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</si>
  <si>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</si>
  <si>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</si>
  <si>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</si>
  <si>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</si>
  <si>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</si>
  <si>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</si>
  <si>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</si>
  <si>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</si>
  <si>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</si>
  <si>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</si>
  <si>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</si>
  <si>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</si>
  <si>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</si>
  <si>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</si>
  <si>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</si>
  <si>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</si>
  <si>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</si>
  <si>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</si>
  <si>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</si>
  <si>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</si>
  <si>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</si>
  <si>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</si>
  <si>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</si>
  <si>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</si>
  <si>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</si>
  <si>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</si>
  <si>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</si>
  <si>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</si>
  <si>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</si>
  <si>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</si>
  <si>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</si>
  <si>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</si>
  <si>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</si>
  <si>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</si>
  <si>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</si>
  <si>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</si>
  <si>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</si>
  <si>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</si>
  <si>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</si>
  <si>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</si>
  <si>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</si>
  <si>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</si>
  <si>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</si>
  <si>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</si>
  <si>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</si>
  <si>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</si>
  <si>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</si>
  <si>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</si>
  <si>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</si>
  <si>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</si>
  <si>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</si>
  <si>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</si>
  <si>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</si>
  <si>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</si>
  <si>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</si>
  <si>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</si>
  <si>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</si>
  <si>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</si>
  <si>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</si>
  <si>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</si>
  <si>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</si>
  <si>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</si>
  <si>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</si>
  <si>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</si>
  <si>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</si>
  <si>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</si>
  <si>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</si>
  <si>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</si>
  <si>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</si>
  <si>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</si>
  <si>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</si>
  <si>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</si>
  <si>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</si>
  <si>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</si>
  <si>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</si>
  <si>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</si>
  <si>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</si>
  <si>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</si>
  <si>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</si>
  <si>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</si>
  <si>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</si>
  <si>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</si>
  <si>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</si>
  <si>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</si>
  <si>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</si>
  <si>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</si>
  <si>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</si>
  <si>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</si>
  <si>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</si>
  <si>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</si>
  <si>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</si>
  <si>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</si>
  <si>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</si>
  <si>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</si>
  <si>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</si>
  <si>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</si>
  <si>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</si>
  <si>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</si>
  <si>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</si>
  <si>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</si>
  <si>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</si>
  <si>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</si>
  <si>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</si>
  <si>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</si>
  <si>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</si>
  <si>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</si>
  <si>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</si>
  <si>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</si>
  <si>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</si>
  <si>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</si>
  <si>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</si>
  <si>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</si>
  <si>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</si>
  <si>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</si>
  <si>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</si>
  <si>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</si>
  <si>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</si>
  <si>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</si>
  <si>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</si>
  <si>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</si>
  <si>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</si>
  <si>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</si>
  <si>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</si>
  <si>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</si>
  <si>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</si>
  <si>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</si>
  <si>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</si>
  <si>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</si>
  <si>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</si>
  <si>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</si>
  <si>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</si>
  <si>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</si>
  <si>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</si>
  <si>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</si>
  <si>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</si>
  <si>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</si>
  <si>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</si>
  <si>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</si>
  <si>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</si>
  <si>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</si>
  <si>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</si>
  <si>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</si>
  <si>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</si>
  <si>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</si>
  <si>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</si>
  <si>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</si>
  <si>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</si>
  <si>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</si>
  <si>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</si>
  <si>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</si>
  <si>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</si>
  <si>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</si>
  <si>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</si>
  <si>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</si>
  <si>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</si>
  <si>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</si>
  <si>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</si>
  <si>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</si>
  <si>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</si>
  <si>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</si>
  <si>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</si>
  <si>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</si>
  <si>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</si>
  <si>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</si>
  <si>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</si>
  <si>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</si>
  <si>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</si>
  <si>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</si>
  <si>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</si>
  <si>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</si>
  <si>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</si>
  <si>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</si>
  <si>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</si>
  <si>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</si>
  <si>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</si>
  <si>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</si>
  <si>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</si>
  <si>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</si>
  <si>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</si>
  <si>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</si>
  <si>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</si>
  <si>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</si>
  <si>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</si>
  <si>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</si>
  <si>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</si>
  <si>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</si>
  <si>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</si>
  <si>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</si>
  <si>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</si>
  <si>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</si>
  <si>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</si>
  <si>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</si>
  <si>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</si>
  <si>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</si>
  <si>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</si>
  <si>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</si>
  <si>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</si>
  <si>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</si>
  <si>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</si>
  <si>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</si>
  <si>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</si>
  <si>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</si>
  <si>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</si>
  <si>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</si>
  <si>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</si>
  <si>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</si>
  <si>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</si>
  <si>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</si>
  <si>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</si>
  <si>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</si>
  <si>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</si>
  <si>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</si>
  <si>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</si>
  <si>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</si>
  <si>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</si>
  <si>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</si>
  <si>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</si>
  <si>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</si>
  <si>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</si>
  <si>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</si>
  <si>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</si>
  <si>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</si>
  <si>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</si>
  <si>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</si>
  <si>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</si>
  <si>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</si>
  <si>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</si>
  <si>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</si>
  <si>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</si>
  <si>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</si>
  <si>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</si>
  <si>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</si>
  <si>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</si>
  <si>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</si>
  <si>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</si>
  <si>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</si>
  <si>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</si>
  <si>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</si>
  <si>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</si>
  <si>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</si>
  <si>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</si>
  <si>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</si>
  <si>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</si>
  <si>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</si>
  <si>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</si>
  <si>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</si>
  <si>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</si>
  <si>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</si>
  <si>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</si>
  <si>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</si>
  <si>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</si>
  <si>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</si>
  <si>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</si>
  <si>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</si>
  <si>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</si>
  <si>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</si>
  <si>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</si>
  <si>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</si>
  <si>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</si>
  <si>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</si>
  <si>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</si>
  <si>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</si>
  <si>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</si>
  <si>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</si>
  <si>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</si>
  <si>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</si>
  <si>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</si>
  <si>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</si>
  <si>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</si>
  <si>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</si>
  <si>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</si>
  <si>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</si>
  <si>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</si>
  <si>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</si>
  <si>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</si>
  <si>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</si>
  <si>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</si>
  <si>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</si>
  <si>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</si>
  <si>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</si>
  <si>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</si>
  <si>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</si>
  <si>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</si>
  <si>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</si>
  <si>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</si>
  <si>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</si>
  <si>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</si>
  <si>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</si>
  <si>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</si>
  <si>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</si>
  <si>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</si>
  <si>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</si>
  <si>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</si>
  <si>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</si>
  <si>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</si>
  <si>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</si>
  <si>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</si>
  <si>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</si>
  <si>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</si>
  <si>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</si>
  <si>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</si>
  <si>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</si>
  <si>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</si>
  <si>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</si>
  <si>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</si>
  <si>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</si>
  <si>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</si>
  <si>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</si>
  <si>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</si>
  <si>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</si>
  <si>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</si>
  <si>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</si>
  <si>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</si>
  <si>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</si>
  <si>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</si>
  <si>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</si>
  <si>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</si>
  <si>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</si>
  <si>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</si>
  <si>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</si>
  <si>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</si>
  <si>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</si>
  <si>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</si>
  <si>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</si>
  <si>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</si>
  <si>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</si>
  <si>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</si>
  <si>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</si>
  <si>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</si>
  <si>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</si>
  <si>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</si>
  <si>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</si>
  <si>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</si>
  <si>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</si>
  <si>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</si>
  <si>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</si>
  <si>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</si>
  <si>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</si>
  <si>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</si>
  <si>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</si>
  <si>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</si>
  <si>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</si>
  <si>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</si>
  <si>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</si>
  <si>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</si>
  <si>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</si>
  <si>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</si>
  <si>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</si>
  <si>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</si>
  <si>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</si>
  <si>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</si>
  <si>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</si>
  <si>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</si>
  <si>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</si>
  <si>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</si>
  <si>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</si>
  <si>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</si>
  <si>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</si>
  <si>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</si>
  <si>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</si>
  <si>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</si>
  <si>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</si>
  <si>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</si>
  <si>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</si>
  <si>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</si>
  <si>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</si>
  <si>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</si>
  <si>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</si>
  <si>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</si>
  <si>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</si>
  <si>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</si>
  <si>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</si>
  <si>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</si>
  <si>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</si>
  <si>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</si>
  <si>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</si>
  <si>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</si>
  <si>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</si>
  <si>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</si>
  <si>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</si>
  <si>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</si>
  <si>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</si>
  <si>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</si>
  <si>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</si>
  <si>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</si>
  <si>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</si>
  <si>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</si>
  <si>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</si>
  <si>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</si>
  <si>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</si>
  <si>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</si>
  <si>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</si>
  <si>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</si>
  <si>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</si>
  <si>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</si>
  <si>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</si>
  <si>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</si>
  <si>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</si>
  <si>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</si>
  <si>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</si>
  <si>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</si>
  <si>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</si>
  <si>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</si>
  <si>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</si>
  <si>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</si>
  <si>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</si>
  <si>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</si>
  <si>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</si>
  <si>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</si>
  <si>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</si>
  <si>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</si>
  <si>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</si>
  <si>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</si>
  <si>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</si>
  <si>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</si>
  <si>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</si>
  <si>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</si>
  <si>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</si>
  <si>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</si>
  <si>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</si>
  <si>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</si>
  <si>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</si>
  <si>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</si>
  <si>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</si>
  <si>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</si>
  <si>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</si>
  <si>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</si>
  <si>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</si>
  <si>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</si>
  <si>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</si>
  <si>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</si>
  <si>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</si>
  <si>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</si>
  <si>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</si>
  <si>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</si>
  <si>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</si>
  <si>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</si>
  <si>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</si>
  <si>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</si>
  <si>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</si>
  <si>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</si>
  <si>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</si>
  <si>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</si>
  <si>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</si>
  <si>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</si>
  <si>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</si>
  <si>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</si>
  <si>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</si>
  <si>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</si>
  <si>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</si>
  <si>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</si>
  <si>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</si>
  <si>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</si>
  <si>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</si>
  <si>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</si>
  <si>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</si>
  <si>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</si>
  <si>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</si>
  <si>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</si>
  <si>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</si>
  <si>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</si>
  <si>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</si>
  <si>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</si>
  <si>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</si>
  <si>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</si>
  <si>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</si>
  <si>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</si>
  <si>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</si>
  <si>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</si>
  <si>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</si>
  <si>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</si>
  <si>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</si>
  <si>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</si>
  <si>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</si>
  <si>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</si>
  <si>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</si>
  <si>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</si>
  <si>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</si>
  <si>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</si>
  <si>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</si>
  <si>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</si>
  <si>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</si>
  <si>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</si>
  <si>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</si>
  <si>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</si>
  <si>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</si>
  <si>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</si>
  <si>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</si>
  <si>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</si>
  <si>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</si>
  <si>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</si>
  <si>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</si>
  <si>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</si>
  <si>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</si>
  <si>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</si>
  <si>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</si>
  <si>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</si>
  <si>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</si>
  <si>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</si>
  <si>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</si>
  <si>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</si>
  <si>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</si>
  <si>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</si>
  <si>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</si>
  <si>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</si>
  <si>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</si>
  <si>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</si>
  <si>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</si>
  <si>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</si>
  <si>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</si>
  <si>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</si>
  <si>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</si>
  <si>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</si>
  <si>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</si>
  <si>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</si>
  <si>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</si>
  <si>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</si>
  <si>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</si>
  <si>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</si>
  <si>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</si>
  <si>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</si>
  <si>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</si>
  <si>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</si>
  <si>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</si>
  <si>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</si>
  <si>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</si>
  <si>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</si>
  <si>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</si>
  <si>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</si>
  <si>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</si>
  <si>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</si>
  <si>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</si>
  <si>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</si>
  <si>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</si>
  <si>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</si>
  <si>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</si>
  <si>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</si>
  <si>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</si>
  <si>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</si>
  <si>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</si>
  <si>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</si>
  <si>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</si>
  <si>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</si>
  <si>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</si>
  <si>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</si>
  <si>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</si>
  <si>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</si>
  <si>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</si>
  <si>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</si>
  <si>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</si>
  <si>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</si>
  <si>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</si>
  <si>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</si>
  <si>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</si>
  <si>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</si>
  <si>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</si>
  <si>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</si>
  <si>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</si>
  <si>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</si>
  <si>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</si>
  <si>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</si>
  <si>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</si>
  <si>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</si>
  <si>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</si>
  <si>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</si>
  <si>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</si>
  <si>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</si>
  <si>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</si>
  <si>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</si>
  <si>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</si>
  <si>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</si>
  <si>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</si>
  <si>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</si>
  <si>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</si>
  <si>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</si>
  <si>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</si>
  <si>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</si>
  <si>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</si>
  <si>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</si>
  <si>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</si>
  <si>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</si>
  <si>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</si>
  <si>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</si>
  <si>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</si>
  <si>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</si>
  <si>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</si>
  <si>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</si>
  <si>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</si>
  <si>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</si>
  <si>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</si>
  <si>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</si>
  <si>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</si>
  <si>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</si>
  <si>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</si>
  <si>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</si>
  <si>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</si>
  <si>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</si>
  <si>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</si>
  <si>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</si>
  <si>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</si>
  <si>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</si>
  <si>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</si>
  <si>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</si>
  <si>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</si>
  <si>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</si>
  <si>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</si>
  <si>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</si>
  <si>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</si>
  <si>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</si>
  <si>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</si>
  <si>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</si>
  <si>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</si>
  <si>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</si>
  <si>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</si>
  <si>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</si>
  <si>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</si>
  <si>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</si>
  <si>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</si>
  <si>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</si>
  <si>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</si>
  <si>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</si>
  <si>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</si>
  <si>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</si>
  <si>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</si>
  <si>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</si>
  <si>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</si>
  <si>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</si>
  <si>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</si>
  <si>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</si>
  <si>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</si>
  <si>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</si>
  <si>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</si>
  <si>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</si>
  <si>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</si>
  <si>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</si>
  <si>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</si>
  <si>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</si>
  <si>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</si>
  <si>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</si>
  <si>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</si>
  <si>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</si>
  <si>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</si>
  <si>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</si>
  <si>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</si>
  <si>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</si>
  <si>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</si>
  <si>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</si>
  <si>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</si>
  <si>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</si>
  <si>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</si>
  <si>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</si>
  <si>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</si>
  <si>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</si>
  <si>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</si>
  <si>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</si>
  <si>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</si>
  <si>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</si>
  <si>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</si>
  <si>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</si>
  <si>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</si>
  <si>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</si>
  <si>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</si>
  <si>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</si>
  <si>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</si>
  <si>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</si>
  <si>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</si>
  <si>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</si>
  <si>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</si>
  <si>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</si>
  <si>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</si>
  <si>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</si>
  <si>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</si>
  <si>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</si>
  <si>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</si>
  <si>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</si>
  <si>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</si>
  <si>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</si>
  <si>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</si>
  <si>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</si>
  <si>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</si>
  <si>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</si>
  <si>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</si>
  <si>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</si>
  <si>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</si>
  <si>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</si>
  <si>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</si>
  <si>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</si>
  <si>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</si>
  <si>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</si>
  <si>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</si>
  <si>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</si>
  <si>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</si>
  <si>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</si>
  <si>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</si>
  <si>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</si>
  <si>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</si>
  <si>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</si>
  <si>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</si>
  <si>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</si>
  <si>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</si>
  <si>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</si>
  <si>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</si>
  <si>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</si>
  <si>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</si>
  <si>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</si>
  <si>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</si>
  <si>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</si>
  <si>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</si>
  <si>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</si>
  <si>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</si>
  <si>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</si>
  <si>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</si>
  <si>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</si>
  <si>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</si>
  <si>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</si>
  <si>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</si>
  <si>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</si>
  <si>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</si>
  <si>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</si>
  <si>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</si>
  <si>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</si>
  <si>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</si>
  <si>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</si>
  <si>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</si>
  <si>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</si>
  <si>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</si>
  <si>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</si>
  <si>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</si>
  <si>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</si>
  <si>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</si>
  <si>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</si>
  <si>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</si>
  <si>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</si>
  <si>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</si>
  <si>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</si>
  <si>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</si>
  <si>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</si>
  <si>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</si>
  <si>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</si>
  <si>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</si>
  <si>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</si>
  <si>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</si>
  <si>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</si>
  <si>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</si>
  <si>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</si>
  <si>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</si>
  <si>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</si>
  <si>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</si>
  <si>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</si>
  <si>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</si>
  <si>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</si>
  <si>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</si>
  <si>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</si>
  <si>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</si>
  <si>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</si>
  <si>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</si>
  <si>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</si>
  <si>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</si>
  <si>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</si>
  <si>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</si>
  <si>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</si>
  <si>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</si>
  <si>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</si>
  <si>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</si>
  <si>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</si>
  <si>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</si>
  <si>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</si>
  <si>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</si>
  <si>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</si>
  <si>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</si>
  <si>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</si>
  <si>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</si>
  <si>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</si>
  <si>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</si>
  <si>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</si>
  <si>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</si>
  <si>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</si>
  <si>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</si>
  <si>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</si>
  <si>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</si>
  <si>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</si>
  <si>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</si>
  <si>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</si>
  <si>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</si>
  <si>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</si>
  <si>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</si>
  <si>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</si>
  <si>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</si>
  <si>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</si>
  <si>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</si>
  <si>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</si>
  <si>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</si>
  <si>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</si>
  <si>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</si>
  <si>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</si>
  <si>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</si>
  <si>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</si>
  <si>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</si>
  <si>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</si>
  <si>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</si>
  <si>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</si>
  <si>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</si>
  <si>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</si>
  <si>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</si>
  <si>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</si>
  <si>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</si>
  <si>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</si>
  <si>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</si>
  <si>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</si>
  <si>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</si>
  <si>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</si>
  <si>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</si>
  <si>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</si>
  <si>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</si>
  <si>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</si>
  <si>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</si>
  <si>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</si>
  <si>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</si>
  <si>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</si>
  <si>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</si>
  <si>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</si>
  <si>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</si>
  <si>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</si>
  <si>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</si>
  <si>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</si>
  <si>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</si>
  <si>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</si>
  <si>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</si>
  <si>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</si>
  <si>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</si>
  <si>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</si>
  <si>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</si>
  <si>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</si>
  <si>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</si>
  <si>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</si>
  <si>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</si>
  <si>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</si>
  <si>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</si>
  <si>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</si>
  <si>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</si>
  <si>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</si>
  <si>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</si>
  <si>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</si>
  <si>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</si>
  <si>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</si>
  <si>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</si>
  <si>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</si>
  <si>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</si>
  <si>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</si>
  <si>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</si>
  <si>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</si>
  <si>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</si>
  <si>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</si>
  <si>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</si>
  <si>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</si>
  <si>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</si>
  <si>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</si>
  <si>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</si>
  <si>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</si>
  <si>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</si>
  <si>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</si>
  <si>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</si>
  <si>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</si>
  <si>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</si>
  <si>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</si>
  <si>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</si>
  <si>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</si>
  <si>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</si>
  <si>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</si>
  <si>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</si>
  <si>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</si>
  <si>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</si>
  <si>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</si>
  <si>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</si>
  <si>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</si>
  <si>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</si>
  <si>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</si>
  <si>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</si>
  <si>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</si>
  <si>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</si>
  <si>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</si>
  <si>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</si>
  <si>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</si>
  <si>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</si>
  <si>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</si>
  <si>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</si>
  <si>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</si>
  <si>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</si>
  <si>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</si>
  <si>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</si>
  <si>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</si>
  <si>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</si>
  <si>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</si>
  <si>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</si>
  <si>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</si>
  <si>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</si>
  <si>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</si>
  <si>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</si>
  <si>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</si>
  <si>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</si>
  <si>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</si>
  <si>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</si>
  <si>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</si>
  <si>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</si>
  <si>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</si>
  <si>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</si>
  <si>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</si>
  <si>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</si>
  <si>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</si>
  <si>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</si>
  <si>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</si>
  <si>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</si>
  <si>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</si>
  <si>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</si>
  <si>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</si>
  <si>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</si>
  <si>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</si>
  <si>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</si>
  <si>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</si>
  <si>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</si>
  <si>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</si>
  <si>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</si>
  <si>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</si>
  <si>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</si>
  <si>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</si>
  <si>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</si>
  <si>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</si>
  <si>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</si>
  <si>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</si>
  <si>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</si>
  <si>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</si>
  <si>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</si>
  <si>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</si>
  <si>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</si>
  <si>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</si>
  <si>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</si>
  <si>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</si>
  <si>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</si>
  <si>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</si>
  <si>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</si>
  <si>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</si>
  <si>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</si>
  <si>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</si>
  <si>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</si>
  <si>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</si>
  <si>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</si>
  <si>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</si>
  <si>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</si>
  <si>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</si>
  <si>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</si>
  <si>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</si>
  <si>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</si>
  <si>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</si>
  <si>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</si>
  <si>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</si>
  <si>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</si>
  <si>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</si>
  <si>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</si>
  <si>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</si>
  <si>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</si>
  <si>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</si>
  <si>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</si>
  <si>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</si>
  <si>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</si>
  <si>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</si>
  <si>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</si>
  <si>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</si>
  <si>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</si>
  <si>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</si>
  <si>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</si>
  <si>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</si>
  <si>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</si>
  <si>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</si>
  <si>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</si>
  <si>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</si>
  <si>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</si>
  <si>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</si>
  <si>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</si>
  <si>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</si>
  <si>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</si>
  <si>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</si>
  <si>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</si>
  <si>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</si>
  <si>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</si>
  <si>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</si>
  <si>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</si>
  <si>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</si>
  <si>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</si>
  <si>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</si>
  <si>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</si>
  <si>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</si>
  <si>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</si>
  <si>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</si>
  <si>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</si>
  <si>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</si>
  <si>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</si>
  <si>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</si>
  <si>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</si>
  <si>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</si>
  <si>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</si>
  <si>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</si>
  <si>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</si>
  <si>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</si>
  <si>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</si>
  <si>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</si>
  <si>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</si>
  <si>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</si>
  <si>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</si>
  <si>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</si>
  <si>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</si>
  <si>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</si>
  <si>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</si>
  <si>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</si>
  <si>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</si>
  <si>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</si>
  <si>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</si>
  <si>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</si>
  <si>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</si>
  <si>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</si>
  <si>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</si>
  <si>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</si>
  <si>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</si>
  <si>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</si>
  <si>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</si>
  <si>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</si>
  <si>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</si>
  <si>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</si>
  <si>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</si>
  <si>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</si>
  <si>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</si>
  <si>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</si>
  <si>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</si>
  <si>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</si>
  <si>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</si>
  <si>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</si>
  <si>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</si>
  <si>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</si>
  <si>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</si>
  <si>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</si>
  <si>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</si>
  <si>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</si>
  <si>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</si>
  <si>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</si>
  <si>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</si>
  <si>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</si>
  <si>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</si>
  <si>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</si>
  <si>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</si>
  <si>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</si>
  <si>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</si>
  <si>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</si>
  <si>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</si>
  <si>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</si>
  <si>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</si>
  <si>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</si>
  <si>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</si>
  <si>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</si>
  <si>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</si>
  <si>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</si>
  <si>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</si>
  <si>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</si>
  <si>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</si>
  <si>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</si>
  <si>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</si>
  <si>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</si>
  <si>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</si>
  <si>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</si>
  <si>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</si>
  <si>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</si>
  <si>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</si>
  <si>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</si>
  <si>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</si>
  <si>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</si>
  <si>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</si>
  <si>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</si>
  <si>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</si>
  <si>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</si>
  <si>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</si>
  <si>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</si>
  <si>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</si>
  <si>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</si>
  <si>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</si>
  <si>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</si>
  <si>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</si>
  <si>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</si>
  <si>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</si>
  <si>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</si>
  <si>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</si>
  <si>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</si>
  <si>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</si>
  <si>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</si>
  <si>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</si>
  <si>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</si>
  <si>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</si>
  <si>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</si>
  <si>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</si>
  <si>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</si>
  <si>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</si>
  <si>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</si>
  <si>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</si>
  <si>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</si>
  <si>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</si>
  <si>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</si>
  <si>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</si>
  <si>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</si>
  <si>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</si>
  <si>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</si>
  <si>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</si>
  <si>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</si>
  <si>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</si>
  <si>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</si>
  <si>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</si>
  <si>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</si>
  <si>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</si>
  <si>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</si>
  <si>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</si>
  <si>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</si>
  <si>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</si>
  <si>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</si>
  <si>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</si>
  <si>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</si>
  <si>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</si>
  <si>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</si>
  <si>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</si>
  <si>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</si>
  <si>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</si>
  <si>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</si>
  <si>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</si>
  <si>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</si>
  <si>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</si>
  <si>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</si>
  <si>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</si>
  <si>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</si>
  <si>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</si>
  <si>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</si>
  <si>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</si>
  <si>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</si>
  <si>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</si>
  <si>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</si>
  <si>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</si>
  <si>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</si>
  <si>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</si>
  <si>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</si>
  <si>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</si>
  <si>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</si>
  <si>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</si>
  <si>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</si>
  <si>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</si>
  <si>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</si>
  <si>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</si>
  <si>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</si>
  <si>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</si>
  <si>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</si>
  <si>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</si>
  <si>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</si>
  <si>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</si>
  <si>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</si>
  <si>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</si>
  <si>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</si>
  <si>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</si>
  <si>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</si>
  <si>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</si>
  <si>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</si>
  <si>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</si>
  <si>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</si>
  <si>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</si>
  <si>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</si>
  <si>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</si>
  <si>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</si>
  <si>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</si>
  <si>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</si>
  <si>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</si>
  <si>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</si>
  <si>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</si>
  <si>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</si>
  <si>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</si>
  <si>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</si>
  <si>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</si>
  <si>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</si>
  <si>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</si>
  <si>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</si>
  <si>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</si>
  <si>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</si>
  <si>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</si>
  <si>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</si>
  <si>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</si>
  <si>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</si>
  <si>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</si>
  <si>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</si>
  <si>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</si>
  <si>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</si>
  <si>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</si>
  <si>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</si>
  <si>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</si>
  <si>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</si>
  <si>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</si>
  <si>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</si>
  <si>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</si>
  <si>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</si>
  <si>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</si>
  <si>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</si>
  <si>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</si>
  <si>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</si>
  <si>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</si>
  <si>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</si>
  <si>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</si>
  <si>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</si>
  <si>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</si>
  <si>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</si>
  <si>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</si>
  <si>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</si>
  <si>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</si>
  <si>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</si>
  <si>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</si>
  <si>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</si>
  <si>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</si>
  <si>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</si>
  <si>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</si>
  <si>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</si>
  <si>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</si>
  <si>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</si>
  <si>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</si>
  <si>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</si>
  <si>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</si>
  <si>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</si>
  <si>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</si>
  <si>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</si>
  <si>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</si>
  <si>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</si>
  <si>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</si>
  <si>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</si>
  <si>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</si>
  <si>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</si>
  <si>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</si>
  <si>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</si>
  <si>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</si>
  <si>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</si>
  <si>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</si>
  <si>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</si>
  <si>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</si>
  <si>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</si>
  <si>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</si>
  <si>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</si>
  <si>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</si>
  <si>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</si>
  <si>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</si>
  <si>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</si>
  <si>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</si>
  <si>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</si>
  <si>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</si>
  <si>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</si>
  <si>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</si>
  <si>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</si>
  <si>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</si>
  <si>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</si>
  <si>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</si>
  <si>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</si>
  <si>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</si>
  <si>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</si>
  <si>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</si>
  <si>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</si>
  <si>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</si>
  <si>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</si>
  <si>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</si>
  <si>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</si>
  <si>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</si>
  <si>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</si>
  <si>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</si>
  <si>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</si>
  <si>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</si>
  <si>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</si>
  <si>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</si>
  <si>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</si>
  <si>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</si>
  <si>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</si>
  <si>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</si>
  <si>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</si>
  <si>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</si>
  <si>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</si>
  <si>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</si>
  <si>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</si>
  <si>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</si>
  <si>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</si>
  <si>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</si>
  <si>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</si>
  <si>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</si>
  <si>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</si>
  <si>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</si>
  <si>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</si>
  <si>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</si>
  <si>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</si>
  <si>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</si>
  <si>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</si>
  <si>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</si>
  <si>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</si>
  <si>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</si>
  <si>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</si>
  <si>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</si>
  <si>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</si>
  <si>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</si>
  <si>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</si>
  <si>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</si>
  <si>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</si>
  <si>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</si>
  <si>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</si>
  <si>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</si>
  <si>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</si>
  <si>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</si>
  <si>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</si>
  <si>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</si>
  <si>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</si>
  <si>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</si>
  <si>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</si>
  <si>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</si>
  <si>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</si>
  <si>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</si>
  <si>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</si>
  <si>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</si>
  <si>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</si>
  <si>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</si>
  <si>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</si>
  <si>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</si>
  <si>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</si>
  <si>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</si>
  <si>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</si>
  <si>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</si>
  <si>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</si>
  <si>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</si>
  <si>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</si>
  <si>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</si>
  <si>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</si>
  <si>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</si>
  <si>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</si>
  <si>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</si>
  <si>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</si>
  <si>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</si>
  <si>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</si>
  <si>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</si>
  <si>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</si>
  <si>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</si>
  <si>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</si>
  <si>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</si>
  <si>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</si>
  <si>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</si>
  <si>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</si>
  <si>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</si>
  <si>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</si>
  <si>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</si>
  <si>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</si>
  <si>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</si>
  <si>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</si>
  <si>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</si>
  <si>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</si>
  <si>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</si>
  <si>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</si>
  <si>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</si>
  <si>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</si>
  <si>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</si>
  <si>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</si>
  <si>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</si>
  <si>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</si>
  <si>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</si>
  <si>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</si>
  <si>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</si>
  <si>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</si>
  <si>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</si>
  <si>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</si>
  <si>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</si>
  <si>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</si>
  <si>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</si>
  <si>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</si>
  <si>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</si>
  <si>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</si>
  <si>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</si>
  <si>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</si>
  <si>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</si>
  <si>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</si>
  <si>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</si>
  <si>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</si>
  <si>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</si>
  <si>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</si>
  <si>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</si>
  <si>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</si>
  <si>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</si>
  <si>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</si>
  <si>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</si>
  <si>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</si>
  <si>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</si>
  <si>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</si>
  <si>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</si>
  <si>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</si>
  <si>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</si>
  <si>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</si>
  <si>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</si>
  <si>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</si>
  <si>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</si>
  <si>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</si>
  <si>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</si>
  <si>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</si>
  <si>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</si>
  <si>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</si>
  <si>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</si>
  <si>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</si>
  <si>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</si>
  <si>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</si>
  <si>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</si>
  <si>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</si>
  <si>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</si>
  <si>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</si>
  <si>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</si>
  <si>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</si>
  <si>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</si>
  <si>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</si>
  <si>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</si>
  <si>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</si>
  <si>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</si>
  <si>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</si>
  <si>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</si>
  <si>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</si>
  <si>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</si>
  <si>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</si>
  <si>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</si>
  <si>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</si>
  <si>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</si>
  <si>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</si>
  <si>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</si>
  <si>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</si>
  <si>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</si>
  <si>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</si>
  <si>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</si>
  <si>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</si>
  <si>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</si>
  <si>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</si>
  <si>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</si>
  <si>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</si>
  <si>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</si>
  <si>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</si>
  <si>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</si>
  <si>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</si>
  <si>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</si>
  <si>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</si>
  <si>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</si>
  <si>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</si>
  <si>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</si>
  <si>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</si>
  <si>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</si>
  <si>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</si>
  <si>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</si>
  <si>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</si>
  <si>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</si>
  <si>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</si>
  <si>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</si>
  <si>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</si>
  <si>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</si>
  <si>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</si>
  <si>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</si>
  <si>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</si>
  <si>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</si>
  <si>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</si>
  <si>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</si>
  <si>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</si>
  <si>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</si>
  <si>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</si>
  <si>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</si>
  <si>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</si>
  <si>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</si>
  <si>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</si>
  <si>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</si>
  <si>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</si>
  <si>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</si>
  <si>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</si>
  <si>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</si>
  <si>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</si>
  <si>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</si>
  <si>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</si>
  <si>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</si>
  <si>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</si>
  <si>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</si>
  <si>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</si>
  <si>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</si>
  <si>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</si>
  <si>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</si>
  <si>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</si>
  <si>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</si>
  <si>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</si>
  <si>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</si>
  <si>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</si>
  <si>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</si>
  <si>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</si>
  <si>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</si>
  <si>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</si>
  <si>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</si>
  <si>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</si>
  <si>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</si>
  <si>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</si>
  <si>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</si>
  <si>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</si>
  <si>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</si>
  <si>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</si>
  <si>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</si>
  <si>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</si>
  <si>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</si>
  <si>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</si>
  <si>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</si>
  <si>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</si>
  <si>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</si>
  <si>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</si>
  <si>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</si>
  <si>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</si>
  <si>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</si>
  <si>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</si>
  <si>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</si>
  <si>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</si>
  <si>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</si>
  <si>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</si>
  <si>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</si>
  <si>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</si>
  <si>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</si>
  <si>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</si>
  <si>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</si>
  <si>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</si>
  <si>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</si>
  <si>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</si>
  <si>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</si>
  <si>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</si>
  <si>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</si>
  <si>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</si>
  <si>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</si>
  <si>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</si>
  <si>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</si>
  <si>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</si>
  <si>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</si>
  <si>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</si>
  <si>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</si>
  <si>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</si>
  <si>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</si>
  <si>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</si>
  <si>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</si>
  <si>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</si>
  <si>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</si>
  <si>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</si>
  <si>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</si>
  <si>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</si>
  <si>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</si>
  <si>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</si>
  <si>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</si>
  <si>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</si>
  <si>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</si>
  <si>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</si>
  <si>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</si>
  <si>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</si>
  <si>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</si>
  <si>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</si>
  <si>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</si>
  <si>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</si>
  <si>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</si>
  <si>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</si>
  <si>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</si>
  <si>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</si>
  <si>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</si>
  <si>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</si>
  <si>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</si>
  <si>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</si>
  <si>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</si>
  <si>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</si>
  <si>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</si>
  <si>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</si>
  <si>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</si>
  <si>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</si>
  <si>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</si>
  <si>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</si>
  <si>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</si>
  <si>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</si>
  <si>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</si>
  <si>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</si>
  <si>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</si>
  <si>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</si>
  <si>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</si>
  <si>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</si>
  <si>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</si>
  <si>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</si>
  <si>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</si>
  <si>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</si>
  <si>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</si>
  <si>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</si>
  <si>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</si>
  <si>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</si>
  <si>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</si>
  <si>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</si>
  <si>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</si>
  <si>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</si>
  <si>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</si>
  <si>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</si>
  <si>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</si>
  <si>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</si>
  <si>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</si>
  <si>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</si>
  <si>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</si>
  <si>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</si>
  <si>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</si>
  <si>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</si>
  <si>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</si>
  <si>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</si>
  <si>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</si>
  <si>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</si>
  <si>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</si>
  <si>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</si>
  <si>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</si>
  <si>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</si>
  <si>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</si>
  <si>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</si>
  <si>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</si>
  <si>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</si>
  <si>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</si>
  <si>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</si>
  <si>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</si>
  <si>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</si>
  <si>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</si>
  <si>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</si>
  <si>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</si>
  <si>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</si>
  <si>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</si>
  <si>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</si>
  <si>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</si>
  <si>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</si>
  <si>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</si>
  <si>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</si>
  <si>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</si>
  <si>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</si>
  <si>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</si>
  <si>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</si>
  <si>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</si>
  <si>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</si>
  <si>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</si>
  <si>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</si>
  <si>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</si>
  <si>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</si>
  <si>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</si>
  <si>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</si>
  <si>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</si>
  <si>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</si>
  <si>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</si>
  <si>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</si>
  <si>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</si>
  <si>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</si>
  <si>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</si>
  <si>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</si>
  <si>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</si>
  <si>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</si>
  <si>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</si>
  <si>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</si>
  <si>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</si>
  <si>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</si>
  <si>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</si>
  <si>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</si>
  <si>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</si>
  <si>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</si>
  <si>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</si>
  <si>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</si>
  <si>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</si>
  <si>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</si>
  <si>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</si>
  <si>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</si>
  <si>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</si>
  <si>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</si>
  <si>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</si>
  <si>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</si>
  <si>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</si>
  <si>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</si>
  <si>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</si>
  <si>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</si>
  <si>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</si>
  <si>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</si>
  <si>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</si>
  <si>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</si>
  <si>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</si>
  <si>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</si>
  <si>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</si>
  <si>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</si>
  <si>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</si>
  <si>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</si>
  <si>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</si>
  <si>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</si>
  <si>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</si>
  <si>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</si>
  <si>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</si>
  <si>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</si>
  <si>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</si>
  <si>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</si>
  <si>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</si>
  <si>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</si>
  <si>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</si>
  <si>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</si>
  <si>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</si>
  <si>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</si>
  <si>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</si>
  <si>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</si>
  <si>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</si>
  <si>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</si>
  <si>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</si>
  <si>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</si>
  <si>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</si>
  <si>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</si>
  <si>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</si>
  <si>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</si>
  <si>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</si>
  <si>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</si>
  <si>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</si>
  <si>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</si>
  <si>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</si>
  <si>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</si>
  <si>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</si>
  <si>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</si>
  <si>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</si>
  <si>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</si>
  <si>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</si>
  <si>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</si>
  <si>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</si>
  <si>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</si>
  <si>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</si>
  <si>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</si>
  <si>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</si>
  <si>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</si>
  <si>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</si>
  <si>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</si>
  <si>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</si>
  <si>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</si>
  <si>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</si>
  <si>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</si>
  <si>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</si>
  <si>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</si>
  <si>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</si>
  <si>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</si>
  <si>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</si>
  <si>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</si>
  <si>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</si>
  <si>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</si>
  <si>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</si>
  <si>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</si>
  <si>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</si>
  <si>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</si>
  <si>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</si>
  <si>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</si>
  <si>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</si>
  <si>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</si>
  <si>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</si>
  <si>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</si>
  <si>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</si>
  <si>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</si>
  <si>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</si>
  <si>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</si>
  <si>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</si>
  <si>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</si>
  <si>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</si>
  <si>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</si>
  <si>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</si>
  <si>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</si>
  <si>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</si>
  <si>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</si>
  <si>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</si>
  <si>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</si>
  <si>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</si>
  <si>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</si>
  <si>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</si>
  <si>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</si>
  <si>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</si>
  <si>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</si>
  <si>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</si>
  <si>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</si>
  <si>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</si>
  <si>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</si>
  <si>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</si>
  <si>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</si>
  <si>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</si>
  <si>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</si>
  <si>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</si>
  <si>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</si>
  <si>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</si>
  <si>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</si>
  <si>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</si>
  <si>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</si>
  <si>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</si>
  <si>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</si>
  <si>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</si>
  <si>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</si>
  <si>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</si>
  <si>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</si>
  <si>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</si>
  <si>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</si>
  <si>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</si>
  <si>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</si>
  <si>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</si>
  <si>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</si>
  <si>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</si>
  <si>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</si>
  <si>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</si>
  <si>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</si>
  <si>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</si>
  <si>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</si>
  <si>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</si>
  <si>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</si>
  <si>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</si>
  <si>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</si>
  <si>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</si>
  <si>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</si>
  <si>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</si>
  <si>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</si>
  <si>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</si>
  <si>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</si>
  <si>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</si>
  <si>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</si>
  <si>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</si>
  <si>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</si>
  <si>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</si>
  <si>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</si>
  <si>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</si>
  <si>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</si>
  <si>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</si>
  <si>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</si>
  <si>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</si>
  <si>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</si>
  <si>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</si>
  <si>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</si>
  <si>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</si>
  <si>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</si>
  <si>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</si>
  <si>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</si>
  <si>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</si>
  <si>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</si>
  <si>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</si>
  <si>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</si>
  <si>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</si>
  <si>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</si>
  <si>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</si>
  <si>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</si>
  <si>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</si>
  <si>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</si>
  <si>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</si>
  <si>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</si>
  <si>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</si>
  <si>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</si>
  <si>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</si>
  <si>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</si>
  <si>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</si>
  <si>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</si>
  <si>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</si>
  <si>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</si>
  <si>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</si>
  <si>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</si>
  <si>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</si>
  <si>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</si>
  <si>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</si>
  <si>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</si>
  <si>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</si>
  <si>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</si>
  <si>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</si>
  <si>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</si>
  <si>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</si>
  <si>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</si>
  <si>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</si>
  <si>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</si>
  <si>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</si>
  <si>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</si>
  <si>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</si>
  <si>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</si>
  <si>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</si>
  <si>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</si>
  <si>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</si>
  <si>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</si>
  <si>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</si>
  <si>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</si>
  <si>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</si>
  <si>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</si>
  <si>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</si>
  <si>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</si>
  <si>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</si>
  <si>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</si>
  <si>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</si>
  <si>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</si>
  <si>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</si>
  <si>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</si>
  <si>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</si>
  <si>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</si>
  <si>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</si>
  <si>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</si>
  <si>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</si>
  <si>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</si>
  <si>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</si>
  <si>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</si>
  <si>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</si>
  <si>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</si>
  <si>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</si>
  <si>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</si>
  <si>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</si>
  <si>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</si>
  <si>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</si>
  <si>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</si>
  <si>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</si>
  <si>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</si>
  <si>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</si>
  <si>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</si>
  <si>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</si>
  <si>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</si>
  <si>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</si>
  <si>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</si>
  <si>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</si>
  <si>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</si>
  <si>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</si>
  <si>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</si>
  <si>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</si>
  <si>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</si>
  <si>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</si>
  <si>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</si>
  <si>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</si>
  <si>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</si>
  <si>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</si>
  <si>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</si>
  <si>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</si>
  <si>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</si>
  <si>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</si>
  <si>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</si>
  <si>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</si>
  <si>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</si>
  <si>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</si>
  <si>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</si>
  <si>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</si>
  <si>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</si>
  <si>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</si>
  <si>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</si>
  <si>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</si>
  <si>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</si>
  <si>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</si>
  <si>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</si>
  <si>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</si>
  <si>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</si>
  <si>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</si>
  <si>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</si>
  <si>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</si>
  <si>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</si>
  <si>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</si>
  <si>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</si>
  <si>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</si>
  <si>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</si>
  <si>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</si>
  <si>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</si>
  <si>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</si>
  <si>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</si>
  <si>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</si>
  <si>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</si>
  <si>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</si>
  <si>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</si>
  <si>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</si>
  <si>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</si>
  <si>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</si>
  <si>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</si>
  <si>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</si>
  <si>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</si>
  <si>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</si>
  <si>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</si>
  <si>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</si>
  <si>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</si>
  <si>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</si>
  <si>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</si>
  <si>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</si>
  <si>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</si>
  <si>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</si>
  <si>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</si>
  <si>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</si>
  <si>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</si>
  <si>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</si>
  <si>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</si>
  <si>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</si>
  <si>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</si>
  <si>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</si>
  <si>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</si>
  <si>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</si>
  <si>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</si>
  <si>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</si>
  <si>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</si>
  <si>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</si>
  <si>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</si>
  <si>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</si>
  <si>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</si>
  <si>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</si>
  <si>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</si>
  <si>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</si>
  <si>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</si>
  <si>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</si>
  <si>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</si>
  <si>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</si>
  <si>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</si>
  <si>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</si>
  <si>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</si>
  <si>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</si>
  <si>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</si>
  <si>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</si>
  <si>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</si>
  <si>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</si>
  <si>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</si>
  <si>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</si>
  <si>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</si>
  <si>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</si>
  <si>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</si>
  <si>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</si>
  <si>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</si>
  <si>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</si>
  <si>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</si>
  <si>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</si>
  <si>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</si>
  <si>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</si>
  <si>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</si>
  <si>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</si>
  <si>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</si>
  <si>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</si>
  <si>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</si>
  <si>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</si>
  <si>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</si>
  <si>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</si>
  <si>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</si>
  <si>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</si>
  <si>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</si>
  <si>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</si>
  <si>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</si>
  <si>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</si>
  <si>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</si>
  <si>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</si>
  <si>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</si>
  <si>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</si>
  <si>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</si>
  <si>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</si>
  <si>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</si>
  <si>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</si>
  <si>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</si>
  <si>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</si>
  <si>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</si>
  <si>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</si>
  <si>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</si>
  <si>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</si>
  <si>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</si>
  <si>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</si>
  <si>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</si>
  <si>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</si>
  <si>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</si>
  <si>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</si>
  <si>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</si>
  <si>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</si>
  <si>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</si>
  <si>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</si>
  <si>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</si>
  <si>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</si>
  <si>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</si>
  <si>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</si>
  <si>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</si>
  <si>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</si>
  <si>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</si>
  <si>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</si>
  <si>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</si>
  <si>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</si>
  <si>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</si>
  <si>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</si>
  <si>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</si>
  <si>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</si>
  <si>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</si>
  <si>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</si>
  <si>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</si>
  <si>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</si>
  <si>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</si>
  <si>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</si>
  <si>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</si>
  <si>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</si>
  <si>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</si>
  <si>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</si>
  <si>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</si>
  <si>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</si>
  <si>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</si>
  <si>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</si>
  <si>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</si>
  <si>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</si>
  <si>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</si>
  <si>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</si>
  <si>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</si>
  <si>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</si>
  <si>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</si>
  <si>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</si>
  <si>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</si>
  <si>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</si>
  <si>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</si>
  <si>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</si>
  <si>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</si>
  <si>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</si>
  <si>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</si>
  <si>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</si>
  <si>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</si>
  <si>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</si>
  <si>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</si>
  <si>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</si>
  <si>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</si>
  <si>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</si>
  <si>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</si>
  <si>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</si>
  <si>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</si>
  <si>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</si>
  <si>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</si>
  <si>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</si>
  <si>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</si>
  <si>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</si>
  <si>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</si>
  <si>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</si>
  <si>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</si>
  <si>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</si>
  <si>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</si>
  <si>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</si>
  <si>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</si>
  <si>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</si>
  <si>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</si>
  <si>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</si>
  <si>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</si>
  <si>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</si>
  <si>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</si>
  <si>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</si>
  <si>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</si>
  <si>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</si>
  <si>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</si>
  <si>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</si>
  <si>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</si>
  <si>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</si>
  <si>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</si>
  <si>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</si>
  <si>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</si>
  <si>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</si>
  <si>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</si>
  <si>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</si>
  <si>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</si>
  <si>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</si>
  <si>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</si>
  <si>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</si>
  <si>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</si>
  <si>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</si>
  <si>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</si>
  <si>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</si>
  <si>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</si>
  <si>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</si>
  <si>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</si>
  <si>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</si>
  <si>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</si>
  <si>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</si>
  <si>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</si>
  <si>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</si>
  <si>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</si>
  <si>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</si>
  <si>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</si>
  <si>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</si>
  <si>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</si>
  <si>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</si>
  <si>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</si>
  <si>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</si>
  <si>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</si>
  <si>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</si>
  <si>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</si>
  <si>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</si>
  <si>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</si>
  <si>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</si>
  <si>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</si>
  <si>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</si>
  <si>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</si>
  <si>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</si>
  <si>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</si>
  <si>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</si>
  <si>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</si>
  <si>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</si>
  <si>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</si>
  <si>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</si>
  <si>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</si>
  <si>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</si>
  <si>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</si>
  <si>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</si>
  <si>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</si>
  <si>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</si>
  <si>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</si>
  <si>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</si>
  <si>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</si>
  <si>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</si>
  <si>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</si>
  <si>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</si>
  <si>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</si>
  <si>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</si>
  <si>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</si>
  <si>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</si>
  <si>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</si>
  <si>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</si>
  <si>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</si>
  <si>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</si>
  <si>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</si>
  <si>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</si>
  <si>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</si>
  <si>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</si>
  <si>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</si>
  <si>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</si>
  <si>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</si>
  <si>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</si>
  <si>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</si>
  <si>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</si>
  <si>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</si>
  <si>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</si>
  <si>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</si>
  <si>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</si>
  <si>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</si>
  <si>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</si>
  <si>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</si>
  <si>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</si>
  <si>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</si>
  <si>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</si>
  <si>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</si>
  <si>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</si>
  <si>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</si>
  <si>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</si>
  <si>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</si>
  <si>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</si>
  <si>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</si>
  <si>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</si>
  <si>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</si>
  <si>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</si>
  <si>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</si>
  <si>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</si>
  <si>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</si>
  <si>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</si>
  <si>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</si>
  <si>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</si>
  <si>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</si>
  <si>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</si>
  <si>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</si>
  <si>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</si>
  <si>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</si>
  <si>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</si>
  <si>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</si>
  <si>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</si>
  <si>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</si>
  <si>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</si>
  <si>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</si>
  <si>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</si>
  <si>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</si>
  <si>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</si>
  <si>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</si>
  <si>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</si>
  <si>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</si>
  <si>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</si>
  <si>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</si>
  <si>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</si>
  <si>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</si>
  <si>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</si>
  <si>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</si>
  <si>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</si>
  <si>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</si>
  <si>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</si>
  <si>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</si>
  <si>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</si>
  <si>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</si>
  <si>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</si>
  <si>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</si>
  <si>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</si>
  <si>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</si>
  <si>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</si>
  <si>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</si>
  <si>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</si>
  <si>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</si>
  <si>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</si>
  <si>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</si>
  <si>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</si>
  <si>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</si>
  <si>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</si>
  <si>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</si>
  <si>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</si>
  <si>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</si>
  <si>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</si>
  <si>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</si>
  <si>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</si>
  <si>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</si>
  <si>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</si>
  <si>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</si>
  <si>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</si>
  <si>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</si>
  <si>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</si>
  <si>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</si>
  <si>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</si>
  <si>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</si>
  <si>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</si>
  <si>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</si>
  <si>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</si>
  <si>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</si>
  <si>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</si>
  <si>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</si>
  <si>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</si>
  <si>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</si>
  <si>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</si>
  <si>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</si>
  <si>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</si>
  <si>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</si>
  <si>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</si>
  <si>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</si>
  <si>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</si>
  <si>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</si>
  <si>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</si>
  <si>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</si>
  <si>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</si>
  <si>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</si>
  <si>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</si>
  <si>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</si>
  <si>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</si>
  <si>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</si>
  <si>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</si>
  <si>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</si>
  <si>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</si>
  <si>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</si>
  <si>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</si>
  <si>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</si>
  <si>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</si>
  <si>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</si>
  <si>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</si>
  <si>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</si>
  <si>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</si>
  <si>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</si>
  <si>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</si>
  <si>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</si>
  <si>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</si>
  <si>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</si>
  <si>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</si>
  <si>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</si>
  <si>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</si>
  <si>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</si>
  <si>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</si>
  <si>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</si>
  <si>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</si>
  <si>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</si>
  <si>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</si>
  <si>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</si>
  <si>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</si>
  <si>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</si>
  <si>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</si>
  <si>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</si>
  <si>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</si>
  <si>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</si>
  <si>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</si>
  <si>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</si>
  <si>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</si>
  <si>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</si>
  <si>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</si>
  <si>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</si>
  <si>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</si>
  <si>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</si>
  <si>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</si>
  <si>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</si>
  <si>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</si>
  <si>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</si>
  <si>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</si>
  <si>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</si>
  <si>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</si>
  <si>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</si>
  <si>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</si>
  <si>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</si>
  <si>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</si>
  <si>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</si>
  <si>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</si>
  <si>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</si>
  <si>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</si>
  <si>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</si>
  <si>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</si>
  <si>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</si>
  <si>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</si>
  <si>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</si>
  <si>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</si>
  <si>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</si>
  <si>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</si>
  <si>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</si>
  <si>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</si>
  <si>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</si>
  <si>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</si>
  <si>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</si>
  <si>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</si>
  <si>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</si>
  <si>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</si>
  <si>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</si>
  <si>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</si>
  <si>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</si>
  <si>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</si>
  <si>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</si>
  <si>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</si>
  <si>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</si>
  <si>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</si>
  <si>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</si>
  <si>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</si>
  <si>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</si>
  <si>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</si>
  <si>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</si>
  <si>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</si>
  <si>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</si>
  <si>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</si>
  <si>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</si>
  <si>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</si>
  <si>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</si>
  <si>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</si>
  <si>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</si>
  <si>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</si>
  <si>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</si>
  <si>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</si>
  <si>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</si>
  <si>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</si>
  <si>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</si>
  <si>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</si>
  <si>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</si>
  <si>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</si>
  <si>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</si>
  <si>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</si>
  <si>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</si>
  <si>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</si>
  <si>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</si>
  <si>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</si>
  <si>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</si>
  <si>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</si>
  <si>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</si>
  <si>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</si>
  <si>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</si>
  <si>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</si>
  <si>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</si>
  <si>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</si>
  <si>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</si>
  <si>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</si>
  <si>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</si>
  <si>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</si>
  <si>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</si>
  <si>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</si>
  <si>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</si>
  <si>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</si>
  <si>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</si>
  <si>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</si>
  <si>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</si>
  <si>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</si>
  <si>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</si>
  <si>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</si>
  <si>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</si>
  <si>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</si>
  <si>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</si>
  <si>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</si>
  <si>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</si>
  <si>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</si>
  <si>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</si>
  <si>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</si>
  <si>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</si>
  <si>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</si>
  <si>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</si>
  <si>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</si>
  <si>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</si>
  <si>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</si>
  <si>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</si>
  <si>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</si>
  <si>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</si>
  <si>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</si>
  <si>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</si>
  <si>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</si>
  <si>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</si>
  <si>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</si>
  <si>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</si>
  <si>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</si>
  <si>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</si>
  <si>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</si>
  <si>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</si>
  <si>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</si>
  <si>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</si>
  <si>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</si>
  <si>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</si>
  <si>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</si>
  <si>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</si>
  <si>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</si>
  <si>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</si>
  <si>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</si>
  <si>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</si>
  <si>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</si>
  <si>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</si>
  <si>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</si>
  <si>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</si>
  <si>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</si>
  <si>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</si>
  <si>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</si>
  <si>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</si>
  <si>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</si>
  <si>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</si>
  <si>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</si>
  <si>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</si>
  <si>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</si>
  <si>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</si>
  <si>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</si>
  <si>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</si>
  <si>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</si>
  <si>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</si>
  <si>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</si>
  <si>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</si>
  <si>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</si>
  <si>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</si>
  <si>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</si>
  <si>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</si>
  <si>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</si>
  <si>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</si>
  <si>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</si>
  <si>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</si>
  <si>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</si>
  <si>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</si>
  <si>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</si>
  <si>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</si>
  <si>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</si>
  <si>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</si>
  <si>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</si>
  <si>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</si>
  <si>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</si>
  <si>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</si>
  <si>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</si>
  <si>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</si>
  <si>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</si>
  <si>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</si>
  <si>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</si>
  <si>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</si>
  <si>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</si>
  <si>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</si>
  <si>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</si>
  <si>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</si>
  <si>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</si>
  <si>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</si>
  <si>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</si>
  <si>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</si>
  <si>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</si>
  <si>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</si>
  <si>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</si>
  <si>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</si>
  <si>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</si>
  <si>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</si>
  <si>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</si>
  <si>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</si>
  <si>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</si>
  <si>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</si>
  <si>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</si>
  <si>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</si>
  <si>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</si>
  <si>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</si>
  <si>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</si>
  <si>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</si>
  <si>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</si>
  <si>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</si>
  <si>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</si>
  <si>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</si>
  <si>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</si>
  <si>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</si>
  <si>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</si>
  <si>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</si>
  <si>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</si>
  <si>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</si>
  <si>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</si>
  <si>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</si>
  <si>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</si>
  <si>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</si>
  <si>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</si>
  <si>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</si>
  <si>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</si>
  <si>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</si>
  <si>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</si>
  <si>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</si>
  <si>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</si>
  <si>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</si>
  <si>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</si>
  <si>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</si>
  <si>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</si>
  <si>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</si>
  <si>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</si>
  <si>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</si>
  <si>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</si>
  <si>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</si>
  <si>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</si>
  <si>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</si>
  <si>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</si>
  <si>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</si>
  <si>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</si>
  <si>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</si>
  <si>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</si>
  <si>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</si>
  <si>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</si>
  <si>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</si>
  <si>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</si>
  <si>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</si>
  <si>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</si>
  <si>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</si>
  <si>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</si>
  <si>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</si>
  <si>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</si>
  <si>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</si>
  <si>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</si>
  <si>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</si>
  <si>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</si>
  <si>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</si>
  <si>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</si>
  <si>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</si>
  <si>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</si>
  <si>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</si>
  <si>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</si>
  <si>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</si>
  <si>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</si>
  <si>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</si>
  <si>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</si>
  <si>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</si>
  <si>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</si>
  <si>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</si>
  <si>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</si>
  <si>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</si>
  <si>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</si>
  <si>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</si>
  <si>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</si>
  <si>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</si>
  <si>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</si>
  <si>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</si>
  <si>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</si>
  <si>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</si>
  <si>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</si>
  <si>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</si>
  <si>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</si>
  <si>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</si>
  <si>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</si>
  <si>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</si>
  <si>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</si>
  <si>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</si>
  <si>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</si>
  <si>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</si>
  <si>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</si>
  <si>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</si>
  <si>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</si>
  <si>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</si>
  <si>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</si>
  <si>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</si>
  <si>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</si>
  <si>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</si>
  <si>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</si>
  <si>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</si>
  <si>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</si>
  <si>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</si>
  <si>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</si>
  <si>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</si>
  <si>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</si>
  <si>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</si>
  <si>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</si>
  <si>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</si>
  <si>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</si>
  <si>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</si>
  <si>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</si>
  <si>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</si>
  <si>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</si>
  <si>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</si>
  <si>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</si>
  <si>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</si>
  <si>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</si>
  <si>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</si>
  <si>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</si>
  <si>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</si>
  <si>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</si>
  <si>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</si>
  <si>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</si>
  <si>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</si>
  <si>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</si>
  <si>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</si>
  <si>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</si>
  <si>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</si>
  <si>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</si>
  <si>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</si>
  <si>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</si>
  <si>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</si>
  <si>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</si>
  <si>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</si>
  <si>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</si>
  <si>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</si>
  <si>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</si>
  <si>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</si>
  <si>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</si>
  <si>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</si>
  <si>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</si>
  <si>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</si>
  <si>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</si>
  <si>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</si>
  <si>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</si>
  <si>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</si>
  <si>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</si>
  <si>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</si>
  <si>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</si>
  <si>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</si>
  <si>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</si>
  <si>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</si>
  <si>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</si>
  <si>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</si>
  <si>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</si>
  <si>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</si>
  <si>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</si>
  <si>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</si>
  <si>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</si>
  <si>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</si>
  <si>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</si>
  <si>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</si>
  <si>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</si>
  <si>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</si>
  <si>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</si>
  <si>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</si>
  <si>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</si>
  <si>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</si>
  <si>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</si>
  <si>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</si>
  <si>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</si>
  <si>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</si>
  <si>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</si>
  <si>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</si>
  <si>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</si>
  <si>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</si>
  <si>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</si>
  <si>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</si>
  <si>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</si>
  <si>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</si>
  <si>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</si>
  <si>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</si>
  <si>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</si>
  <si>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</si>
  <si>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</si>
  <si>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</si>
  <si>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</si>
  <si>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</si>
  <si>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</si>
  <si>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</si>
  <si>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</si>
  <si>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</si>
  <si>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</si>
  <si>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</si>
  <si>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</si>
  <si>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</si>
  <si>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</si>
  <si>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</si>
  <si>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</si>
  <si>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</si>
  <si>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</si>
  <si>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</si>
  <si>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</si>
  <si>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</si>
  <si>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</si>
  <si>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</si>
  <si>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</si>
  <si>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</si>
  <si>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</si>
  <si>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</si>
  <si>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</si>
  <si>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</si>
  <si>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</si>
  <si>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</si>
  <si>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</si>
  <si>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</si>
  <si>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</si>
  <si>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</si>
  <si>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</si>
  <si>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</si>
  <si>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</si>
  <si>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</si>
  <si>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</si>
  <si>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</si>
  <si>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</si>
  <si>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</si>
  <si>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</si>
  <si>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</si>
  <si>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</si>
  <si>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</si>
  <si>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</si>
  <si>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</si>
  <si>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</si>
  <si>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</si>
  <si>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</si>
  <si>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</si>
  <si>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</si>
  <si>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</si>
  <si>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</si>
  <si>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</si>
  <si>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</si>
  <si>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</si>
  <si>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</si>
  <si>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</si>
  <si>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</si>
  <si>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</si>
  <si>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</si>
  <si>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</si>
  <si>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</si>
  <si>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</si>
  <si>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</si>
  <si>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</si>
  <si>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</si>
  <si>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</si>
  <si>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</si>
  <si>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</si>
  <si>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</si>
  <si>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</si>
  <si>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</si>
  <si>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</si>
  <si>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</si>
  <si>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</si>
  <si>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</si>
  <si>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</si>
  <si>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</si>
  <si>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</si>
  <si>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</si>
  <si>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</si>
  <si>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</si>
  <si>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</si>
  <si>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</si>
  <si>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</si>
  <si>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</si>
  <si>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</si>
  <si>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</si>
  <si>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</si>
  <si>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</si>
  <si>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</si>
  <si>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</si>
  <si>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</si>
  <si>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</si>
  <si>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</si>
  <si>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</si>
  <si>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</si>
  <si>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</si>
  <si>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</si>
  <si>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</si>
  <si>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</si>
  <si>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</si>
  <si>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</si>
  <si>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</si>
  <si>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</si>
  <si>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</si>
  <si>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</si>
  <si>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</si>
  <si>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</si>
  <si>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</si>
  <si>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</si>
  <si>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</si>
  <si>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</si>
  <si>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</si>
  <si>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</si>
  <si>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</si>
  <si>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</si>
  <si>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</si>
  <si>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</si>
  <si>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</si>
  <si>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</si>
  <si>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</si>
  <si>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</si>
  <si>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</si>
  <si>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</si>
  <si>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</si>
  <si>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</si>
  <si>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</si>
  <si>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</si>
  <si>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</si>
  <si>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</si>
  <si>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</si>
  <si>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</si>
  <si>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</si>
  <si>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</si>
  <si>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</si>
  <si>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</si>
  <si>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</si>
  <si>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</si>
  <si>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</si>
  <si>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</si>
  <si>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</si>
  <si>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</si>
  <si>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</si>
  <si>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</si>
  <si>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</si>
  <si>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</si>
  <si>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</si>
  <si>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</si>
  <si>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</si>
  <si>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</si>
  <si>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</si>
  <si>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</si>
  <si>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</si>
  <si>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</si>
  <si>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</si>
  <si>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</si>
  <si>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</si>
  <si>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</si>
  <si>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</si>
  <si>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</si>
  <si>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</si>
  <si>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</si>
  <si>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</si>
  <si>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</si>
  <si>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</si>
  <si>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</si>
  <si>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</si>
  <si>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</si>
  <si>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</si>
  <si>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</si>
  <si>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</si>
  <si>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</si>
  <si>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</si>
  <si>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</si>
  <si>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</si>
  <si>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</si>
  <si>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</si>
  <si>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</si>
  <si>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</si>
  <si>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</si>
  <si>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</si>
  <si>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</si>
  <si>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</si>
  <si>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</si>
  <si>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</si>
  <si>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</si>
  <si>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</si>
  <si>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</si>
  <si>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</si>
  <si>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</si>
  <si>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</si>
  <si>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</si>
  <si>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</si>
  <si>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</si>
  <si>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</si>
  <si>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</si>
  <si>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</si>
  <si>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</si>
  <si>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</si>
  <si>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</si>
  <si>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</si>
  <si>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</si>
  <si>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</si>
  <si>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</si>
  <si>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</si>
  <si>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</si>
  <si>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</si>
  <si>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</si>
  <si>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</si>
  <si>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</si>
  <si>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</si>
  <si>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</si>
  <si>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</si>
  <si>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</si>
  <si>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</si>
  <si>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</si>
  <si>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</si>
  <si>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</si>
  <si>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</si>
  <si>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</si>
  <si>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</si>
  <si>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</si>
  <si>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</si>
  <si>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</si>
  <si>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</si>
  <si>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</si>
  <si>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</si>
  <si>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</si>
  <si>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</si>
  <si>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</si>
  <si>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</si>
  <si>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</si>
  <si>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</si>
  <si>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</si>
  <si>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</si>
  <si>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</si>
  <si>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</si>
  <si>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</si>
  <si>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</si>
  <si>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</si>
  <si>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</si>
  <si>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</si>
  <si>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</si>
  <si>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</si>
  <si>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</si>
  <si>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</si>
  <si>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</si>
  <si>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</si>
  <si>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</si>
  <si>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</si>
  <si>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</si>
  <si>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</si>
  <si>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</si>
  <si>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</si>
  <si>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</si>
  <si>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</si>
  <si>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</si>
  <si>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</si>
  <si>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</si>
  <si>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</si>
  <si>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</si>
  <si>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</si>
  <si>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</si>
  <si>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</si>
  <si>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</si>
  <si>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</si>
  <si>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</si>
  <si>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</si>
  <si>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</si>
  <si>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</si>
  <si>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</si>
  <si>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</si>
  <si>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</si>
  <si>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</si>
  <si>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</si>
  <si>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</si>
  <si>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</si>
  <si>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</si>
  <si>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</si>
  <si>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</si>
  <si>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</si>
  <si>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</si>
  <si>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</si>
  <si>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</si>
  <si>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</si>
  <si>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</si>
  <si>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</si>
  <si>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</si>
  <si>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</si>
  <si>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</si>
  <si>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</si>
  <si>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</si>
  <si>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</si>
  <si>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</si>
  <si>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</si>
  <si>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</si>
  <si>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</si>
  <si>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</si>
  <si>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</si>
  <si>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</si>
  <si>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</si>
  <si>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</si>
  <si>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</si>
  <si>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</si>
  <si>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</si>
  <si>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</si>
  <si>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</si>
  <si>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</si>
  <si>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</si>
  <si>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</si>
  <si>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</si>
  <si>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</si>
  <si>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</si>
  <si>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</si>
  <si>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</si>
  <si>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</si>
  <si>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</si>
  <si>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</si>
  <si>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</si>
  <si>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</si>
  <si>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</si>
  <si>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</si>
  <si>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</si>
  <si>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</si>
  <si>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</si>
  <si>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</si>
  <si>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</si>
  <si>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</si>
  <si>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</si>
  <si>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</si>
  <si>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</si>
  <si>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</si>
  <si>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</si>
  <si>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</si>
  <si>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</si>
  <si>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</si>
  <si>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</si>
  <si>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</si>
  <si>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</si>
  <si>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</si>
  <si>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</si>
  <si>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</si>
  <si>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</si>
  <si>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</si>
  <si>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</si>
  <si>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</si>
  <si>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</si>
  <si>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</si>
  <si>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</si>
  <si>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</si>
  <si>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</si>
  <si>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</si>
  <si>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</si>
  <si>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</si>
  <si>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</si>
  <si>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</si>
  <si>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</si>
  <si>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</si>
  <si>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</si>
  <si>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</si>
  <si>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</si>
  <si>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</si>
  <si>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</si>
  <si>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</si>
  <si>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</si>
  <si>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</si>
  <si>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</si>
  <si>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</si>
  <si>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</si>
  <si>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</si>
  <si>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</si>
  <si>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</si>
  <si>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</si>
  <si>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</si>
  <si>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</si>
  <si>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</si>
  <si>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</si>
  <si>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</si>
  <si>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</si>
  <si>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</si>
  <si>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</si>
  <si>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</si>
  <si>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</si>
  <si>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</si>
  <si>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</si>
  <si>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</si>
  <si>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</si>
  <si>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</si>
  <si>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</si>
  <si>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</si>
  <si>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</si>
  <si>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</si>
  <si>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</si>
  <si>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</si>
  <si>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</si>
  <si>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</si>
  <si>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</si>
  <si>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</si>
  <si>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</si>
  <si>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</si>
  <si>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</si>
  <si>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</si>
  <si>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</si>
  <si>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</si>
  <si>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</si>
  <si>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</si>
  <si>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</si>
  <si>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</si>
  <si>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</si>
  <si>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</si>
  <si>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</si>
  <si>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</si>
  <si>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</si>
  <si>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</si>
  <si>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</si>
  <si>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</si>
  <si>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</si>
  <si>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</si>
  <si>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</si>
  <si>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</si>
  <si>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</si>
  <si>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</si>
  <si>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</si>
  <si>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</si>
  <si>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</si>
  <si>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</si>
  <si>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</si>
  <si>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</si>
  <si>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</si>
  <si>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</si>
  <si>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</si>
  <si>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</si>
  <si>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</si>
  <si>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</si>
  <si>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</si>
  <si>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</si>
  <si>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</si>
  <si>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</si>
  <si>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</si>
  <si>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</si>
  <si>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</si>
  <si>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</si>
  <si>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</si>
  <si>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</si>
  <si>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</si>
  <si>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</si>
  <si>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</si>
  <si>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</si>
  <si>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</si>
  <si>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</si>
  <si>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</si>
  <si>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</si>
  <si>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</si>
  <si>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</si>
  <si>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</si>
  <si>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</si>
  <si>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</si>
  <si>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</si>
  <si>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</si>
  <si>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</si>
  <si>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</si>
  <si>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</si>
  <si>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</si>
  <si>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</si>
  <si>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</si>
  <si>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</si>
  <si>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</si>
  <si>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</si>
  <si>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</si>
  <si>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</si>
  <si>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</si>
  <si>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</si>
  <si>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</si>
  <si>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</si>
  <si>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</si>
  <si>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</si>
  <si>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</si>
  <si>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</si>
  <si>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</si>
  <si>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</si>
  <si>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</si>
  <si>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</si>
  <si>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</si>
  <si>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</si>
  <si>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</si>
  <si>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</si>
  <si>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</si>
  <si>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</si>
  <si>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</si>
  <si>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</si>
  <si>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</si>
  <si>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</si>
  <si>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</si>
  <si>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</si>
  <si>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</si>
  <si>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</si>
  <si>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</si>
  <si>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</si>
  <si>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</si>
  <si>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</si>
  <si>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</si>
  <si>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</si>
  <si>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</si>
  <si>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</si>
  <si>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</si>
  <si>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</si>
  <si>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</si>
  <si>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</si>
  <si>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</si>
  <si>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</si>
  <si>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</si>
  <si>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</si>
  <si>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</si>
  <si>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</si>
  <si>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</si>
  <si>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</si>
  <si>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</si>
  <si>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</si>
  <si>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</si>
  <si>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</si>
  <si>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</si>
  <si>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</si>
  <si>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</si>
  <si>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</si>
  <si>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</si>
  <si>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</si>
  <si>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</si>
  <si>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</si>
  <si>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</si>
  <si>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</si>
  <si>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</si>
  <si>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</si>
  <si>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</si>
  <si>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</si>
  <si>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</si>
  <si>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</si>
  <si>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</si>
  <si>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</si>
  <si>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</si>
  <si>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</si>
  <si>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</si>
  <si>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</si>
  <si>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</si>
  <si>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</si>
  <si>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</si>
  <si>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</si>
  <si>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</si>
  <si>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</si>
  <si>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</si>
  <si>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</si>
  <si>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</si>
  <si>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</si>
  <si>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</si>
  <si>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</si>
  <si>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</si>
  <si>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</si>
  <si>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</si>
  <si>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</si>
  <si>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</si>
  <si>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</si>
  <si>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</si>
  <si>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</si>
  <si>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</si>
  <si>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</si>
  <si>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</si>
  <si>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</si>
  <si>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</si>
  <si>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</si>
  <si>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</si>
  <si>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</si>
  <si>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</si>
  <si>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</si>
  <si>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</si>
  <si>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</si>
  <si>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</si>
  <si>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</si>
  <si>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</si>
  <si>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</si>
  <si>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</si>
  <si>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</si>
  <si>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</si>
  <si>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</si>
  <si>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</si>
  <si>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</si>
  <si>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</si>
  <si>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</si>
  <si>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</si>
  <si>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</si>
  <si>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</si>
  <si>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</si>
  <si>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</si>
  <si>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</si>
  <si>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</si>
  <si>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</si>
  <si>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</si>
  <si>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</si>
  <si>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</si>
  <si>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</si>
  <si>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</si>
  <si>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</si>
  <si>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</si>
  <si>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</si>
  <si>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</si>
  <si>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</si>
  <si>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</si>
  <si>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</si>
  <si>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</si>
  <si>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</si>
  <si>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</si>
  <si>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</si>
  <si>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</si>
  <si>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</si>
  <si>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</si>
  <si>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</si>
  <si>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</si>
  <si>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</si>
  <si>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</si>
  <si>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</si>
  <si>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</si>
  <si>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</si>
  <si>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</si>
  <si>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</si>
  <si>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</si>
  <si>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</si>
  <si>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</si>
  <si>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</si>
  <si>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</si>
  <si>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</si>
  <si>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</si>
  <si>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</si>
  <si>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</si>
  <si>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</si>
  <si>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</si>
  <si>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</si>
  <si>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</si>
  <si>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</si>
  <si>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</si>
  <si>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</si>
  <si>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</si>
  <si>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</si>
  <si>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</si>
  <si>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</si>
  <si>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</si>
  <si>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</si>
  <si>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</si>
  <si>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</si>
  <si>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</si>
  <si>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</si>
  <si>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</si>
  <si>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</si>
  <si>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</si>
  <si>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</si>
  <si>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</si>
  <si>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</si>
  <si>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</si>
  <si>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</si>
  <si>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</si>
  <si>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</si>
  <si>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</si>
  <si>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</si>
  <si>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</si>
  <si>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</si>
  <si>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</si>
  <si>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</si>
  <si>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</si>
  <si>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</si>
  <si>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</si>
  <si>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</si>
  <si>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</si>
  <si>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</si>
  <si>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</si>
  <si>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</si>
  <si>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</si>
  <si>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</si>
  <si>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</si>
  <si>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</si>
  <si>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</si>
  <si>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</si>
  <si>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</si>
  <si>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</si>
  <si>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</si>
  <si>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</si>
  <si>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</si>
  <si>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</si>
  <si>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</si>
  <si>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</si>
  <si>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</si>
  <si>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</si>
  <si>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</si>
  <si>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</si>
  <si>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</si>
  <si>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</si>
  <si>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</si>
  <si>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</si>
  <si>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</si>
  <si>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</si>
  <si>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</si>
  <si>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</si>
  <si>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</si>
  <si>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</si>
  <si>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</si>
  <si>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</si>
  <si>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</si>
  <si>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</si>
  <si>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</si>
  <si>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</si>
  <si>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</si>
  <si>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</si>
  <si>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</si>
  <si>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</si>
  <si>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</si>
  <si>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</si>
  <si>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</si>
  <si>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</si>
  <si>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</si>
  <si>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</si>
  <si>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</si>
  <si>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</si>
  <si>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</si>
  <si>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</si>
  <si>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</si>
  <si>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</si>
  <si>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</si>
  <si>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</si>
  <si>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</si>
  <si>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</si>
  <si>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</si>
  <si>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</si>
  <si>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</si>
  <si>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</si>
  <si>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</si>
  <si>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</si>
  <si>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</si>
  <si>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</si>
  <si>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</si>
  <si>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</si>
  <si>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</si>
  <si>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</si>
  <si>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</si>
  <si>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</si>
  <si>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</si>
  <si>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</si>
  <si>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</si>
  <si>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</si>
  <si>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</si>
  <si>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</si>
  <si>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</si>
  <si>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</si>
  <si>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</si>
  <si>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</si>
  <si>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</si>
  <si>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</si>
  <si>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</si>
  <si>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</si>
  <si>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</si>
  <si>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</si>
  <si>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</si>
  <si>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</si>
  <si>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</si>
  <si>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</si>
  <si>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</si>
  <si>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</si>
  <si>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</si>
  <si>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</si>
  <si>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</si>
  <si>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</si>
  <si>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</si>
  <si>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</si>
  <si>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</si>
  <si>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</si>
  <si>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</si>
  <si>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</si>
  <si>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</si>
  <si>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</si>
  <si>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</si>
  <si>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</si>
  <si>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</si>
  <si>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</si>
  <si>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</si>
  <si>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</si>
  <si>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</si>
  <si>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</si>
  <si>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</si>
  <si>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</si>
  <si>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</si>
  <si>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</si>
  <si>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</si>
  <si>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</si>
  <si>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</si>
  <si>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</si>
  <si>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</si>
  <si>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</si>
  <si>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</si>
  <si>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</si>
  <si>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</si>
  <si>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</si>
  <si>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</si>
  <si>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</si>
  <si>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</si>
  <si>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</si>
  <si>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</si>
  <si>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</si>
  <si>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</si>
  <si>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</si>
  <si>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</si>
  <si>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</si>
  <si>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</si>
  <si>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</si>
  <si>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</si>
  <si>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</si>
  <si>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</si>
  <si>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</si>
  <si>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</si>
  <si>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</si>
  <si>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</si>
  <si>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</si>
  <si>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</si>
  <si>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</si>
  <si>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</si>
  <si>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</si>
  <si>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</si>
  <si>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</si>
  <si>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</si>
  <si>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</si>
  <si>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</si>
  <si>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</si>
  <si>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</si>
  <si>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</si>
  <si>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</si>
  <si>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</si>
  <si>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</si>
  <si>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</si>
  <si>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</si>
  <si>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</si>
  <si>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</si>
  <si>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</si>
  <si>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</si>
  <si>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</si>
  <si>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</si>
  <si>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</si>
  <si>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</si>
  <si>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</si>
  <si>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</si>
  <si>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</si>
  <si>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</si>
  <si>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</si>
  <si>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</si>
  <si>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</si>
  <si>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</si>
  <si>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</si>
  <si>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</si>
  <si>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</si>
  <si>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</si>
  <si>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</si>
  <si>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</si>
  <si>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</si>
  <si>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</si>
  <si>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</si>
  <si>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</si>
  <si>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</si>
  <si>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</si>
  <si>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</si>
  <si>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</si>
  <si>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</si>
  <si>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</si>
  <si>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</si>
  <si>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</si>
  <si>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</si>
  <si>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</si>
  <si>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</si>
  <si>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</si>
  <si>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</si>
  <si>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</si>
  <si>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</si>
  <si>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</si>
  <si>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</si>
  <si>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</si>
  <si>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</si>
  <si>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</si>
  <si>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</si>
  <si>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</si>
  <si>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</si>
  <si>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</si>
  <si>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</si>
  <si>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</si>
  <si>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</si>
  <si>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</si>
  <si>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</si>
  <si>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</si>
  <si>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</si>
  <si>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</si>
  <si>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</si>
  <si>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</si>
  <si>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</si>
  <si>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</si>
  <si>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</si>
  <si>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</si>
  <si>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</si>
  <si>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</si>
  <si>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</si>
  <si>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</si>
  <si>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</si>
  <si>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</si>
  <si>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</si>
  <si>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</si>
  <si>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</si>
  <si>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</si>
  <si>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</si>
  <si>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</si>
  <si>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</si>
  <si>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</si>
  <si>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</si>
  <si>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</si>
  <si>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</si>
  <si>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</si>
  <si>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</si>
  <si>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</si>
  <si>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</si>
  <si>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</si>
  <si>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</si>
  <si>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</si>
  <si>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</si>
  <si>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</si>
  <si>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</si>
  <si>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</si>
  <si>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</si>
  <si>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</si>
  <si>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</si>
  <si>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</si>
  <si>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</si>
  <si>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</si>
  <si>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</si>
  <si>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</si>
  <si>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</si>
  <si>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</si>
  <si>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</si>
  <si>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</si>
  <si>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</si>
  <si>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</si>
  <si>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</si>
  <si>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</si>
  <si>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</si>
  <si>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</si>
  <si>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</si>
  <si>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</si>
  <si>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</si>
  <si>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</si>
  <si>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</si>
  <si>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</si>
  <si>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</si>
  <si>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</si>
  <si>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</si>
  <si>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</si>
  <si>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</si>
  <si>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</si>
  <si>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</si>
  <si>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</si>
  <si>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</si>
  <si>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</si>
  <si>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</si>
  <si>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</si>
  <si>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</si>
  <si>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</si>
  <si>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</si>
  <si>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</si>
  <si>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</si>
  <si>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</si>
  <si>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</si>
  <si>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</si>
  <si>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</si>
  <si>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</si>
  <si>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</si>
  <si>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</si>
  <si>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</si>
  <si>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</si>
  <si>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</si>
  <si>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</si>
  <si>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</si>
  <si>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</si>
  <si>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</si>
  <si>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</si>
  <si>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</si>
  <si>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</si>
  <si>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</si>
  <si>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</si>
  <si>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</si>
  <si>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</si>
  <si>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</si>
  <si>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</si>
  <si>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</si>
  <si>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</si>
  <si>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</si>
  <si>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</si>
  <si>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</si>
  <si>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</si>
  <si>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</si>
  <si>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</si>
  <si>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</si>
  <si>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</si>
  <si>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</si>
  <si>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</si>
  <si>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</si>
  <si>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</si>
  <si>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</si>
  <si>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</si>
  <si>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</si>
  <si>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</si>
  <si>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</si>
  <si>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</si>
  <si>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</si>
  <si>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</si>
  <si>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</si>
  <si>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</si>
  <si>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</si>
  <si>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</si>
  <si>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</si>
  <si>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</si>
  <si>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</si>
  <si>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</si>
  <si>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</si>
  <si>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</si>
  <si>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</si>
  <si>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</si>
  <si>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</si>
  <si>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</si>
  <si>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</si>
  <si>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</si>
  <si>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</si>
  <si>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</si>
  <si>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</si>
  <si>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</si>
  <si>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</si>
  <si>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</si>
  <si>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</si>
  <si>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</si>
  <si>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</si>
  <si>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</si>
  <si>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</si>
  <si>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</si>
  <si>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</si>
  <si>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</si>
  <si>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</si>
  <si>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</si>
  <si>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</si>
  <si>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</si>
  <si>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</si>
  <si>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</si>
  <si>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</si>
  <si>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</si>
  <si>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</si>
  <si>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</si>
  <si>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</si>
  <si>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</si>
  <si>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</si>
  <si>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</si>
  <si>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</si>
  <si>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</si>
  <si>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</si>
  <si>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</si>
  <si>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</si>
  <si>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</si>
  <si>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</si>
  <si>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</si>
  <si>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</si>
  <si>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</si>
  <si>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</si>
  <si>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</si>
  <si>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</si>
  <si>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</si>
  <si>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</si>
  <si>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</si>
  <si>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</si>
  <si>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</si>
  <si>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</si>
  <si>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</si>
  <si>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</si>
  <si>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</si>
  <si>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</si>
  <si>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</si>
  <si>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</si>
  <si>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</si>
  <si>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</si>
  <si>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</si>
  <si>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</si>
  <si>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</si>
  <si>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</si>
  <si>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</si>
  <si>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</si>
  <si>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</si>
  <si>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</si>
  <si>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</si>
  <si>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</si>
  <si>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</si>
  <si>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</si>
  <si>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</si>
  <si>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</si>
  <si>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</si>
  <si>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</si>
  <si>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</si>
  <si>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</si>
  <si>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</si>
  <si>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</si>
  <si>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</si>
  <si>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</si>
  <si>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</si>
  <si>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</si>
  <si>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</si>
  <si>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</si>
  <si>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</si>
  <si>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</si>
  <si>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</si>
  <si>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</si>
  <si>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</si>
  <si>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</si>
  <si>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</si>
  <si>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</si>
  <si>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</si>
  <si>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</si>
  <si>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</si>
  <si>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</si>
  <si>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</si>
  <si>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</si>
  <si>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</si>
  <si>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</si>
  <si>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</si>
  <si>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</si>
  <si>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</si>
  <si>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</si>
  <si>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</si>
  <si>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</si>
  <si>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</si>
  <si>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</si>
  <si>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</si>
  <si>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</si>
  <si>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</si>
  <si>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</si>
  <si>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</si>
  <si>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</si>
  <si>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</si>
  <si>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</si>
  <si>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</si>
  <si>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</si>
  <si>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</si>
  <si>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</si>
  <si>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</si>
  <si>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</si>
  <si>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</si>
  <si>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</si>
  <si>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</si>
  <si>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</si>
  <si>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</si>
  <si>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</si>
  <si>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</si>
  <si>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</si>
  <si>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</si>
  <si>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</si>
  <si>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</si>
  <si>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</si>
  <si>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</si>
  <si>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</si>
  <si>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</si>
  <si>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</si>
  <si>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</si>
  <si>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</si>
  <si>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</si>
  <si>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</si>
  <si>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</si>
  <si>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</si>
  <si>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</si>
  <si>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</si>
  <si>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</si>
  <si>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</si>
  <si>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</si>
  <si>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</si>
  <si>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</si>
  <si>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</si>
  <si>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</si>
  <si>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</si>
  <si>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</si>
  <si>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</si>
  <si>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</si>
  <si>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</si>
  <si>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</si>
  <si>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</si>
  <si>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</si>
  <si>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</si>
  <si>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</si>
  <si>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</si>
  <si>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</si>
  <si>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</si>
  <si>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</si>
  <si>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</si>
  <si>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</si>
  <si>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</si>
  <si>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</si>
  <si>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</si>
  <si>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</si>
  <si>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</si>
  <si>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</si>
  <si>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</si>
  <si>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</si>
  <si>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</si>
  <si>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</si>
  <si>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</si>
  <si>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</si>
  <si>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</si>
  <si>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</si>
  <si>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</si>
  <si>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</si>
  <si>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</si>
  <si>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</si>
  <si>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</si>
  <si>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</si>
  <si>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</si>
  <si>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</si>
  <si>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</si>
  <si>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</si>
  <si>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</si>
  <si>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</si>
  <si>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</si>
  <si>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</si>
  <si>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</si>
  <si>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</si>
  <si>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</si>
  <si>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</si>
  <si>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</si>
  <si>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</si>
  <si>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</si>
  <si>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</si>
  <si>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</si>
  <si>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</si>
  <si>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</si>
  <si>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</si>
  <si>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</si>
  <si>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</si>
  <si>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</si>
  <si>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</si>
  <si>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</si>
  <si>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</si>
  <si>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</si>
  <si>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</si>
  <si>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</si>
  <si>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</si>
  <si>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</si>
  <si>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</si>
  <si>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</si>
  <si>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</si>
  <si>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</si>
  <si>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</si>
  <si>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</si>
  <si>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</si>
  <si>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</si>
  <si>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</si>
  <si>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</si>
  <si>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</si>
  <si>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</si>
  <si>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</si>
  <si>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</si>
  <si>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</si>
  <si>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</si>
  <si>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</si>
  <si>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</si>
  <si>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</si>
  <si>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</si>
  <si>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</si>
  <si>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</si>
  <si>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</si>
  <si>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</si>
  <si>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</si>
  <si>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</si>
  <si>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</si>
  <si>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</si>
  <si>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</si>
  <si>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</si>
  <si>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</si>
  <si>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</si>
  <si>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</si>
  <si>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</si>
  <si>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</si>
  <si>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</si>
  <si>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</si>
  <si>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</si>
  <si>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</si>
  <si>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</si>
  <si>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</si>
  <si>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</si>
  <si>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</si>
  <si>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</si>
  <si>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</si>
  <si>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</si>
  <si>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</si>
  <si>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</si>
  <si>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</si>
  <si>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</si>
  <si>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</si>
  <si>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</si>
  <si>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</si>
  <si>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</si>
  <si>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</si>
  <si>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</si>
  <si>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</si>
  <si>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</si>
  <si>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</si>
  <si>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</si>
  <si>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</si>
  <si>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</si>
  <si>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</si>
  <si>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</si>
  <si>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</si>
  <si>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</si>
  <si>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</si>
  <si>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</si>
  <si>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</si>
  <si>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</si>
  <si>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</si>
  <si>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</si>
  <si>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</si>
  <si>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</si>
  <si>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</si>
  <si>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</si>
  <si>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</si>
  <si>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</si>
  <si>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</si>
  <si>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</si>
  <si>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</si>
  <si>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</si>
  <si>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</si>
  <si>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</si>
  <si>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</si>
  <si>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</si>
  <si>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</si>
  <si>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</si>
  <si>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</si>
  <si>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</si>
  <si>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</si>
  <si>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</si>
  <si>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</si>
  <si>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</si>
  <si>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</si>
  <si>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</si>
  <si>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</si>
  <si>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</si>
  <si>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</si>
  <si>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</si>
  <si>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</si>
  <si>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</si>
  <si>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</si>
  <si>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</si>
  <si>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</si>
  <si>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</si>
  <si>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</si>
  <si>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</si>
  <si>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</si>
  <si>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</si>
  <si>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</si>
  <si>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</si>
  <si>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</si>
  <si>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</si>
  <si>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</si>
  <si>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</si>
  <si>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</si>
  <si>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</si>
  <si>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</si>
  <si>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</si>
  <si>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</si>
  <si>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</si>
  <si>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</si>
  <si>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</si>
  <si>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</si>
  <si>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</si>
  <si>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</si>
  <si>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</si>
  <si>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</si>
  <si>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</si>
  <si>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</si>
  <si>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</si>
  <si>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</si>
  <si>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</si>
  <si>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</si>
  <si>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</si>
  <si>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</si>
  <si>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</si>
  <si>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</si>
  <si>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</si>
  <si>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</si>
  <si>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</si>
  <si>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</si>
  <si>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</si>
  <si>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</si>
  <si>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</si>
  <si>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</si>
  <si>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</si>
  <si>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</si>
  <si>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</si>
  <si>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</si>
  <si>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</si>
  <si>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</si>
  <si>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</si>
  <si>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</si>
  <si>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</si>
  <si>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</si>
  <si>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</si>
  <si>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</si>
  <si>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</si>
  <si>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</si>
  <si>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</si>
  <si>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</si>
  <si>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</si>
  <si>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</si>
  <si>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</si>
  <si>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</si>
  <si>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</si>
  <si>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</si>
  <si>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</si>
  <si>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</si>
  <si>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</si>
  <si>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</si>
  <si>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</si>
  <si>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</si>
  <si>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</si>
  <si>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</si>
  <si>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</si>
  <si>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</si>
  <si>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</si>
  <si>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</si>
  <si>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</si>
  <si>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</si>
  <si>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</si>
  <si>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</si>
  <si>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</si>
  <si>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</si>
  <si>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</si>
  <si>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</si>
  <si>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</si>
  <si>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</si>
  <si>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</si>
  <si>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</si>
  <si>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</si>
  <si>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</si>
  <si>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</si>
  <si>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</si>
  <si>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</si>
  <si>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</si>
  <si>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</si>
  <si>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</si>
  <si>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</si>
  <si>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</si>
  <si>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</si>
  <si>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</si>
  <si>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</si>
  <si>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</si>
  <si>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</si>
  <si>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</si>
  <si>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</si>
  <si>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</si>
  <si>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</si>
  <si>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</si>
  <si>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</si>
  <si>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</si>
  <si>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</si>
  <si>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</si>
  <si>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</si>
  <si>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</si>
  <si>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</si>
  <si>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</si>
  <si>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</si>
  <si>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</si>
  <si>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</si>
  <si>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</si>
  <si>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</si>
  <si>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</si>
  <si>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</si>
  <si>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</si>
  <si>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</si>
  <si>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</si>
  <si>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</si>
  <si>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</si>
  <si>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</si>
  <si>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</si>
  <si>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</si>
  <si>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</si>
  <si>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</si>
  <si>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</si>
  <si>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</si>
  <si>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</si>
  <si>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</si>
  <si>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</si>
  <si>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</si>
  <si>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</si>
  <si>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</si>
  <si>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</si>
  <si>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</si>
  <si>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</si>
  <si>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</si>
  <si>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</si>
  <si>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</si>
  <si>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</si>
  <si>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</si>
  <si>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</si>
  <si>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</si>
  <si>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</si>
  <si>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</si>
  <si>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</si>
  <si>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</si>
  <si>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</si>
  <si>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</si>
  <si>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</si>
  <si>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</si>
  <si>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</si>
  <si>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</si>
  <si>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</si>
  <si>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</si>
  <si>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</si>
  <si>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</si>
  <si>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</si>
  <si>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</si>
  <si>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</si>
  <si>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</si>
  <si>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</si>
  <si>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</si>
  <si>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</si>
  <si>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</si>
  <si>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</si>
  <si>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</si>
  <si>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</si>
  <si>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</si>
  <si>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</si>
  <si>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</si>
  <si>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</si>
  <si>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</si>
  <si>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</si>
  <si>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</si>
  <si>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</si>
  <si>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</si>
  <si>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</si>
  <si>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</si>
  <si>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</si>
  <si>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</si>
  <si>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</si>
  <si>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</si>
  <si>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</si>
  <si>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</si>
  <si>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</si>
  <si>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</si>
  <si>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</si>
  <si>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</si>
  <si>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</si>
  <si>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</si>
  <si>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</si>
  <si>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</si>
  <si>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</si>
  <si>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</si>
  <si>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</si>
  <si>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</si>
  <si>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</si>
  <si>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</si>
  <si>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</si>
  <si>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</si>
  <si>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</si>
  <si>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</si>
  <si>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</si>
  <si>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</si>
  <si>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</si>
  <si>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</si>
  <si>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</si>
  <si>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</si>
  <si>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</si>
  <si>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</si>
  <si>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</si>
  <si>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</si>
  <si>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</si>
  <si>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</si>
  <si>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</si>
  <si>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</si>
  <si>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</si>
  <si>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</si>
  <si>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</si>
  <si>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</si>
  <si>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</si>
  <si>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</si>
  <si>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</si>
  <si>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</si>
  <si>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</si>
  <si>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</si>
  <si>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</si>
  <si>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</si>
  <si>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</si>
  <si>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</si>
  <si>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</si>
  <si>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</si>
  <si>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</si>
  <si>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</si>
  <si>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</si>
  <si>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</si>
  <si>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</si>
  <si>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</si>
  <si>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</si>
  <si>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</si>
  <si>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</si>
  <si>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</si>
  <si>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</si>
  <si>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</si>
  <si>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</si>
  <si>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</si>
  <si>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</si>
  <si>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</si>
  <si>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</si>
  <si>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</si>
  <si>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</si>
  <si>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</si>
  <si>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</si>
  <si>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</si>
  <si>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</si>
  <si>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</si>
  <si>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</si>
  <si>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</si>
  <si>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</si>
  <si>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</si>
  <si>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</si>
  <si>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</si>
  <si>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</si>
  <si>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</si>
  <si>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</si>
  <si>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</si>
  <si>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</si>
  <si>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</si>
  <si>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</si>
  <si>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</si>
  <si>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</si>
  <si>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</si>
  <si>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</si>
  <si>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</si>
  <si>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</si>
  <si>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</si>
  <si>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</si>
  <si>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</si>
  <si>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</si>
  <si>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</si>
  <si>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</si>
  <si>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</si>
  <si>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</si>
  <si>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</si>
  <si>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</si>
  <si>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</si>
  <si>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</si>
  <si>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</si>
  <si>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</si>
  <si>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</si>
  <si>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</si>
  <si>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</si>
  <si>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</si>
  <si>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</si>
  <si>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</si>
  <si>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</si>
  <si>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</si>
  <si>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</si>
  <si>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</si>
  <si>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</si>
  <si>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</si>
  <si>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</si>
  <si>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</si>
  <si>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</si>
  <si>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</si>
  <si>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</si>
  <si>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</si>
  <si>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</si>
  <si>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</si>
  <si>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</si>
  <si>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</si>
  <si>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</si>
  <si>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</si>
  <si>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</si>
  <si>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</si>
  <si>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</si>
  <si>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</si>
  <si>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</si>
  <si>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</si>
  <si>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</si>
  <si>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</si>
  <si>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</si>
  <si>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</si>
  <si>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</si>
  <si>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</si>
  <si>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</si>
  <si>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</si>
  <si>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</si>
  <si>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</si>
  <si>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</si>
  <si>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</si>
  <si>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</si>
  <si>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</si>
  <si>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</si>
  <si>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</si>
  <si>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</si>
  <si>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</si>
  <si>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</si>
  <si>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</si>
  <si>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</si>
  <si>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</si>
  <si>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</si>
  <si>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</si>
  <si>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</si>
  <si>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</si>
  <si>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</si>
  <si>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</si>
  <si>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</si>
  <si>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</si>
  <si>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</si>
  <si>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</si>
  <si>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</si>
  <si>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</si>
  <si>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</si>
  <si>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</si>
  <si>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</si>
  <si>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</si>
  <si>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</si>
  <si>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</si>
  <si>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</si>
  <si>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</si>
  <si>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</si>
  <si>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</si>
  <si>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</si>
  <si>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</si>
  <si>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</si>
  <si>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</si>
  <si>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</si>
  <si>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</si>
  <si>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</si>
  <si>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</si>
  <si>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</si>
  <si>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</si>
  <si>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</si>
  <si>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</si>
  <si>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</si>
  <si>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</si>
  <si>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</si>
  <si>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</si>
  <si>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</si>
  <si>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</si>
  <si>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</si>
  <si>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</si>
  <si>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</si>
  <si>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</si>
  <si>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</si>
  <si>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</si>
  <si>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</si>
  <si>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</si>
  <si>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</si>
  <si>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</si>
  <si>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</si>
  <si>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</si>
  <si>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</si>
  <si>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</si>
  <si>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</si>
  <si>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</si>
  <si>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</si>
  <si>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</si>
  <si>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</si>
  <si>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</si>
  <si>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</si>
  <si>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</si>
  <si>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</si>
  <si>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</si>
  <si>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</si>
  <si>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</si>
  <si>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</si>
  <si>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</si>
  <si>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</si>
  <si>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</si>
  <si>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</si>
  <si>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</si>
  <si>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</si>
  <si>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</si>
  <si>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</si>
  <si>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</si>
  <si>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</si>
  <si>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</si>
  <si>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</si>
  <si>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</si>
  <si>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</si>
  <si>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</si>
  <si>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</si>
  <si>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</si>
  <si>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</si>
  <si>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</si>
  <si>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</si>
  <si>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</si>
  <si>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</si>
  <si>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</si>
  <si>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</si>
  <si>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</si>
  <si>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</si>
  <si>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</si>
  <si>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</si>
  <si>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</si>
  <si>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</si>
  <si>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</si>
  <si>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</si>
  <si>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</si>
  <si>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</si>
  <si>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</si>
  <si>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</si>
  <si>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</si>
  <si>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</si>
  <si>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</si>
  <si>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</si>
  <si>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</si>
  <si>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</si>
  <si>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</si>
  <si>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</si>
  <si>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</si>
  <si>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</si>
  <si>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</si>
  <si>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</si>
  <si>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</si>
  <si>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</si>
  <si>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</si>
  <si>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</si>
  <si>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</si>
  <si>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</si>
  <si>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</si>
  <si>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</si>
  <si>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</si>
  <si>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</si>
  <si>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</si>
  <si>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</si>
  <si>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</si>
  <si>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</si>
  <si>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</si>
  <si>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</si>
  <si>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</si>
  <si>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</si>
  <si>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</si>
  <si>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</si>
  <si>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</si>
  <si>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</si>
  <si>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</si>
  <si>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</si>
  <si>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</si>
  <si>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</si>
  <si>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</si>
  <si>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</si>
  <si>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</si>
  <si>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</si>
  <si>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</si>
  <si>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</si>
  <si>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</si>
  <si>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</si>
  <si>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</si>
  <si>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</si>
  <si>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</si>
  <si>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</si>
  <si>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</si>
  <si>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</si>
  <si>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</si>
  <si>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</si>
  <si>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</si>
  <si>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</si>
  <si>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</si>
  <si>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</si>
  <si>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</si>
  <si>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</si>
  <si>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</si>
  <si>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</si>
  <si>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</si>
  <si>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</si>
  <si>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</si>
  <si>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</si>
  <si>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</si>
  <si>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</si>
  <si>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</si>
  <si>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</si>
  <si>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</si>
  <si>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</si>
  <si>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</si>
  <si>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</si>
  <si>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</si>
  <si>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</si>
  <si>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</si>
  <si>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</si>
  <si>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</si>
  <si>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</si>
  <si>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</si>
  <si>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</si>
  <si>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</si>
  <si>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</si>
  <si>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</si>
  <si>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</si>
  <si>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</si>
  <si>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</si>
  <si>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</si>
  <si>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</si>
  <si>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</si>
  <si>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</si>
  <si>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</si>
  <si>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</si>
  <si>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</si>
  <si>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</si>
  <si>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</si>
  <si>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</si>
  <si>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</si>
  <si>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</si>
  <si>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</si>
  <si>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</si>
  <si>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</si>
  <si>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</si>
  <si>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</si>
  <si>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</si>
  <si>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</si>
  <si>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</si>
  <si>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</si>
  <si>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</si>
  <si>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</si>
  <si>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</si>
  <si>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</si>
  <si>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</si>
  <si>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</si>
  <si>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</si>
  <si>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</si>
  <si>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</si>
  <si>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</si>
  <si>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</si>
  <si>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</si>
  <si>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</si>
  <si>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</si>
  <si>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</si>
  <si>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</si>
  <si>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</si>
  <si>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</si>
  <si>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</si>
  <si>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</si>
  <si>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</si>
  <si>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</si>
  <si>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</si>
  <si>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</si>
  <si>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</si>
  <si>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</si>
  <si>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</si>
  <si>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</si>
  <si>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</si>
  <si>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</si>
  <si>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</si>
  <si>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</si>
  <si>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</si>
  <si>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</si>
  <si>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</si>
  <si>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</si>
  <si>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</si>
  <si>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</si>
  <si>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</si>
  <si>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</si>
  <si>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</si>
  <si>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</si>
  <si>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</si>
  <si>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</si>
  <si>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</si>
  <si>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</si>
  <si>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</si>
  <si>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</si>
  <si>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</si>
  <si>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</si>
  <si>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</si>
  <si>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</si>
  <si>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</si>
  <si>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</si>
  <si>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</si>
  <si>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</si>
  <si>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</si>
  <si>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</si>
  <si>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</si>
  <si>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</si>
  <si>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</si>
  <si>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</si>
  <si>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</si>
  <si>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</si>
  <si>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</si>
  <si>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</si>
  <si>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</si>
  <si>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</si>
  <si>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</si>
  <si>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</si>
  <si>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</si>
  <si>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</si>
  <si>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</si>
  <si>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</si>
  <si>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</si>
  <si>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</si>
  <si>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</si>
  <si>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</si>
  <si>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</si>
  <si>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</si>
  <si>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</si>
  <si>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</si>
  <si>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</si>
  <si>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</si>
  <si>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</si>
  <si>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</si>
  <si>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</si>
  <si>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</si>
  <si>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</si>
  <si>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</si>
  <si>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</si>
  <si>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</si>
  <si>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</si>
  <si>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</si>
  <si>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</si>
  <si>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</si>
  <si>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</si>
  <si>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</si>
  <si>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</si>
  <si>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</si>
  <si>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</si>
  <si>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</si>
  <si>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</si>
  <si>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</si>
  <si>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</si>
  <si>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</si>
  <si>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</si>
  <si>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</si>
  <si>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</si>
  <si>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</si>
  <si>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</si>
  <si>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</si>
  <si>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</si>
  <si>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</si>
  <si>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</si>
  <si>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</si>
  <si>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</si>
  <si>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</si>
  <si>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</si>
  <si>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</si>
  <si>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</si>
  <si>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</si>
  <si>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</si>
  <si>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</si>
  <si>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</si>
  <si>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</si>
  <si>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</si>
  <si>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</si>
  <si>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</si>
  <si>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</si>
  <si>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</si>
  <si>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</si>
  <si>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</si>
  <si>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</si>
  <si>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</si>
  <si>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</si>
  <si>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</si>
  <si>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</si>
  <si>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</si>
  <si>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</si>
  <si>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</si>
  <si>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</si>
  <si>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</si>
  <si>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</si>
  <si>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</si>
  <si>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</si>
  <si>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</si>
  <si>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</si>
  <si>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</si>
  <si>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</si>
  <si>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</si>
  <si>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</si>
  <si>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</si>
  <si>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</si>
  <si>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</si>
  <si>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</si>
  <si>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</si>
  <si>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</si>
  <si>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</si>
  <si>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</si>
  <si>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</si>
  <si>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</si>
  <si>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</si>
  <si>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</si>
  <si>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</si>
  <si>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</si>
  <si>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</si>
  <si>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</si>
  <si>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</si>
  <si>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</si>
  <si>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</si>
  <si>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</si>
  <si>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</si>
  <si>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</si>
  <si>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</si>
  <si>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</si>
  <si>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</si>
  <si>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</si>
  <si>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</si>
  <si>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</si>
  <si>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</si>
  <si>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</si>
  <si>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</si>
  <si>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</si>
  <si>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</si>
  <si>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</si>
  <si>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</si>
  <si>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</si>
  <si>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</si>
  <si>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</si>
  <si>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</si>
  <si>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</si>
  <si>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</si>
  <si>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</si>
  <si>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</si>
  <si>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</si>
  <si>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</si>
  <si>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</si>
  <si>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</si>
  <si>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</si>
  <si>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</si>
  <si>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</si>
  <si>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</si>
  <si>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</si>
  <si>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</si>
  <si>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</si>
  <si>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</si>
  <si>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</si>
  <si>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</si>
  <si>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</si>
  <si>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</si>
  <si>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</si>
  <si>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</si>
  <si>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</si>
  <si>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</si>
  <si>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</si>
  <si>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</si>
  <si>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</si>
  <si>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</si>
  <si>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</si>
  <si>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</si>
  <si>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</si>
  <si>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</si>
  <si>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</si>
  <si>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</si>
  <si>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</si>
  <si>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</si>
  <si>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</si>
  <si>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</si>
  <si>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</si>
  <si>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</si>
  <si>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</si>
  <si>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</si>
  <si>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</si>
  <si>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</si>
  <si>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</si>
  <si>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</si>
  <si>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</si>
  <si>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</si>
  <si>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</si>
  <si>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</si>
  <si>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</si>
  <si>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</si>
  <si>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</si>
  <si>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</si>
  <si>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</si>
  <si>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</si>
  <si>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</si>
  <si>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</si>
  <si>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</si>
  <si>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</si>
  <si>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</si>
  <si>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</si>
  <si>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</si>
  <si>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</si>
  <si>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</si>
  <si>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</si>
  <si>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</si>
  <si>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</si>
  <si>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</si>
  <si>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</si>
  <si>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</si>
  <si>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</si>
  <si>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</si>
  <si>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</si>
  <si>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</si>
  <si>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</si>
  <si>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</si>
  <si>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</si>
  <si>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</si>
  <si>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</si>
  <si>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</si>
  <si>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</si>
  <si>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</si>
  <si>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</si>
  <si>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</si>
  <si>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</si>
  <si>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</si>
  <si>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</si>
  <si>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</si>
  <si>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</si>
  <si>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</si>
  <si>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</si>
  <si>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</si>
  <si>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</si>
  <si>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</si>
  <si>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</si>
  <si>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</si>
  <si>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</si>
  <si>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</si>
  <si>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</si>
  <si>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</si>
  <si>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</si>
  <si>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</si>
  <si>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</si>
  <si>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</si>
  <si>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</si>
  <si>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</si>
  <si>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</si>
  <si>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</si>
  <si>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</si>
  <si>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</si>
  <si>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</si>
  <si>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</si>
  <si>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</si>
  <si>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</si>
  <si>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</si>
  <si>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</si>
  <si>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</si>
  <si>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</si>
  <si>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</si>
  <si>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</si>
  <si>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</si>
  <si>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</si>
  <si>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</si>
  <si>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</si>
  <si>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</si>
  <si>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</si>
  <si>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</si>
  <si>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</si>
  <si>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</si>
  <si>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</si>
  <si>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</si>
  <si>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</si>
  <si>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</si>
  <si>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</si>
  <si>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</si>
  <si>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</si>
  <si>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</si>
  <si>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</si>
  <si>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</si>
  <si>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</si>
  <si>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</si>
  <si>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</si>
  <si>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</si>
  <si>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</si>
  <si>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</si>
  <si>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</si>
  <si>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</si>
  <si>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</si>
  <si>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</si>
  <si>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</si>
  <si>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</si>
  <si>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</si>
  <si>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</si>
  <si>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</si>
  <si>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</si>
  <si>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</si>
  <si>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</si>
  <si>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</si>
  <si>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</si>
  <si>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</si>
  <si>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</si>
  <si>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</si>
  <si>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</si>
  <si>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</si>
  <si>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</si>
  <si>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</si>
  <si>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</si>
  <si>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</si>
  <si>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</si>
  <si>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</si>
  <si>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</si>
  <si>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</si>
  <si>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</si>
  <si>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</si>
  <si>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</si>
  <si>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</si>
  <si>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</si>
  <si>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</si>
  <si>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</si>
  <si>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</si>
  <si>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</si>
  <si>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</si>
  <si>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</si>
  <si>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</si>
  <si>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</si>
  <si>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</si>
  <si>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</si>
  <si>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</si>
  <si>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</si>
  <si>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</si>
  <si>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</si>
  <si>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</si>
  <si>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</si>
  <si>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</si>
  <si>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</si>
  <si>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</si>
  <si>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</si>
  <si>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</si>
  <si>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</si>
  <si>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</si>
  <si>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</si>
  <si>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</si>
  <si>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</si>
  <si>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</si>
  <si>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</si>
  <si>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</si>
  <si>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</si>
  <si>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</si>
  <si>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</si>
  <si>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</si>
  <si>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</si>
  <si>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</si>
  <si>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</si>
  <si>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</si>
  <si>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</si>
  <si>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</si>
  <si>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</si>
  <si>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</si>
  <si>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</si>
  <si>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</si>
  <si>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</si>
  <si>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</si>
  <si>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</si>
  <si>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</si>
  <si>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</si>
  <si>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</si>
  <si>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</si>
  <si>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</si>
  <si>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</si>
  <si>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</si>
  <si>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</si>
  <si>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</si>
  <si>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</si>
  <si>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</si>
  <si>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</si>
  <si>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</si>
  <si>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</si>
  <si>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</si>
  <si>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</si>
  <si>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</si>
  <si>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</si>
  <si>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</si>
  <si>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</si>
  <si>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</si>
  <si>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</si>
  <si>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</si>
  <si>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</si>
  <si>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</si>
  <si>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</si>
  <si>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</si>
  <si>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</si>
  <si>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</si>
  <si>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</si>
  <si>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</si>
  <si>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</si>
  <si>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</si>
  <si>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</si>
  <si>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</si>
  <si>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</si>
  <si>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</si>
  <si>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</si>
  <si>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</si>
  <si>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</si>
  <si>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</si>
  <si>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</si>
  <si>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</si>
  <si>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</si>
  <si>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</si>
  <si>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</si>
  <si>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</si>
  <si>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</si>
  <si>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</si>
  <si>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</si>
  <si>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</si>
  <si>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</si>
  <si>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</si>
  <si>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</si>
  <si>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</si>
  <si>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</si>
  <si>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</si>
  <si>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</si>
  <si>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</si>
  <si>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</si>
  <si>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</si>
  <si>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</si>
  <si>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</si>
  <si>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</si>
  <si>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</si>
  <si>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</si>
  <si>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</si>
  <si>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</si>
  <si>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</si>
  <si>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</si>
  <si>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</si>
  <si>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</si>
  <si>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</si>
  <si>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</si>
  <si>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</si>
  <si>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</si>
  <si>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</si>
  <si>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</si>
  <si>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</si>
  <si>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</si>
  <si>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</si>
  <si>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</si>
  <si>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</si>
  <si>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</si>
  <si>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</si>
  <si>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</si>
  <si>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</si>
  <si>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</si>
  <si>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</si>
  <si>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</si>
  <si>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</si>
  <si>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</si>
  <si>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</si>
  <si>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</si>
  <si>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</si>
  <si>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</si>
  <si>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</si>
  <si>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</si>
  <si>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</si>
  <si>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</si>
  <si>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</si>
  <si>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</si>
  <si>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</si>
  <si>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</si>
  <si>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</si>
  <si>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</si>
  <si>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</si>
  <si>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</si>
  <si>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</si>
  <si>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</si>
  <si>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</si>
  <si>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</si>
  <si>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</si>
  <si>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</si>
  <si>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</si>
  <si>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</si>
  <si>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</si>
  <si>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</si>
  <si>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</si>
  <si>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</si>
  <si>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</si>
  <si>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</si>
  <si>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</si>
  <si>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</si>
  <si>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</si>
  <si>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</si>
  <si>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</si>
  <si>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</si>
  <si>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</si>
  <si>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</si>
  <si>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</si>
  <si>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</si>
  <si>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</si>
  <si>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</si>
  <si>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</si>
  <si>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</si>
  <si>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</si>
  <si>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</si>
  <si>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</si>
  <si>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</si>
  <si>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</si>
  <si>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</si>
  <si>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</si>
  <si>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</si>
  <si>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</si>
  <si>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</si>
  <si>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</si>
  <si>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</si>
  <si>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</si>
  <si>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</si>
  <si>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</si>
  <si>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</si>
  <si>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</si>
  <si>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</si>
  <si>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</si>
  <si>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</si>
  <si>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</si>
  <si>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</si>
  <si>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</si>
  <si>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</si>
  <si>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</si>
  <si>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</si>
  <si>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</si>
  <si>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</si>
  <si>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</si>
  <si>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</si>
  <si>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</si>
  <si>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</si>
  <si>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</si>
  <si>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</si>
  <si>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</si>
  <si>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</si>
  <si>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</si>
  <si>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</si>
  <si>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</si>
  <si>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</si>
  <si>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</si>
  <si>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</si>
  <si>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</si>
  <si>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</si>
  <si>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</si>
  <si>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</si>
  <si>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</si>
  <si>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</si>
  <si>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</si>
  <si>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</si>
  <si>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</si>
  <si>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</si>
  <si>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</si>
  <si>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</si>
  <si>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</si>
  <si>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</si>
  <si>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</si>
  <si>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</si>
  <si>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</si>
  <si>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</si>
  <si>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</si>
  <si>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</si>
  <si>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</si>
  <si>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</si>
  <si>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</si>
  <si>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</si>
  <si>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</si>
  <si>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</si>
  <si>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</si>
  <si>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</si>
  <si>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</si>
  <si>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</si>
  <si>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</si>
  <si>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</si>
  <si>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</si>
  <si>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</si>
  <si>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</si>
  <si>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</si>
  <si>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</si>
  <si>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</si>
  <si>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</si>
  <si>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</si>
  <si>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</si>
  <si>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</si>
  <si>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</si>
  <si>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</si>
  <si>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</si>
  <si>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</si>
  <si>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</si>
  <si>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</si>
  <si>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</si>
  <si>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</si>
  <si>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</si>
  <si>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</si>
  <si>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</si>
  <si>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</si>
  <si>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</si>
  <si>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</si>
  <si>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</si>
  <si>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</si>
  <si>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</si>
  <si>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</si>
  <si>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</si>
  <si>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</si>
  <si>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</si>
  <si>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</si>
  <si>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</si>
  <si>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</si>
  <si>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</si>
  <si>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</si>
  <si>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</si>
  <si>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</si>
  <si>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</si>
  <si>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</si>
  <si>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</si>
  <si>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</si>
  <si>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</si>
  <si>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</si>
  <si>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</si>
  <si>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</si>
  <si>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</si>
  <si>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</si>
  <si>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</si>
  <si>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</si>
  <si>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</si>
  <si>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</si>
  <si>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</si>
  <si>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</si>
  <si>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</si>
  <si>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</si>
  <si>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</si>
  <si>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</si>
  <si>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</si>
  <si>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</si>
  <si>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</si>
  <si>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</si>
  <si>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</si>
  <si>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</si>
  <si>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</si>
  <si>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</si>
  <si>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</si>
  <si>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</si>
  <si>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</si>
  <si>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</si>
  <si>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</si>
  <si>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</si>
  <si>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</si>
  <si>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</si>
  <si>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</si>
  <si>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</si>
  <si>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</si>
  <si>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</si>
  <si>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</si>
  <si>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</si>
  <si>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</si>
  <si>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</si>
  <si>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</si>
  <si>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</si>
  <si>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</si>
  <si>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</si>
  <si>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</si>
  <si>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</si>
  <si>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</si>
  <si>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</si>
  <si>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</si>
  <si>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</si>
  <si>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</si>
  <si>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</si>
  <si>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</si>
  <si>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</si>
  <si>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</si>
  <si>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</si>
  <si>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</si>
  <si>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</si>
  <si>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</si>
  <si>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</si>
  <si>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</si>
  <si>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</si>
  <si>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</si>
  <si>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</si>
  <si>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</si>
  <si>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</si>
  <si>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</si>
  <si>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</si>
  <si>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</si>
  <si>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</si>
  <si>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</si>
  <si>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</si>
  <si>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</si>
  <si>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</si>
  <si>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</si>
  <si>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</si>
  <si>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</si>
  <si>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</si>
  <si>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</si>
  <si>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</si>
  <si>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</si>
  <si>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</si>
  <si>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</si>
  <si>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</si>
  <si>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</si>
  <si>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</si>
  <si>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</si>
  <si>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</si>
  <si>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</si>
  <si>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</si>
  <si>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</si>
  <si>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</si>
  <si>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</si>
  <si>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</si>
  <si>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</si>
  <si>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</si>
  <si>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</si>
  <si>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</si>
  <si>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</si>
  <si>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</si>
  <si>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</si>
  <si>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</si>
  <si>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</si>
  <si>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</si>
  <si>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</si>
  <si>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</si>
  <si>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</si>
  <si>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</si>
  <si>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</si>
  <si>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</si>
  <si>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</si>
  <si>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</si>
  <si>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</si>
  <si>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</si>
  <si>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</si>
  <si>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</si>
  <si>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</si>
  <si>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</si>
  <si>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</si>
  <si>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</si>
  <si>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</si>
  <si>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</si>
  <si>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</si>
  <si>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</si>
  <si>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</si>
  <si>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</si>
  <si>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</si>
  <si>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</si>
  <si>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</si>
  <si>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</si>
  <si>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</si>
  <si>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</si>
  <si>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</si>
  <si>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</si>
  <si>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</si>
  <si>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</si>
  <si>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</si>
  <si>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</si>
  <si>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</si>
  <si>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</si>
  <si>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</si>
  <si>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</si>
  <si>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</si>
  <si>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</si>
  <si>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</si>
  <si>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</si>
  <si>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</si>
  <si>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</si>
  <si>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</si>
  <si>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</si>
  <si>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</si>
  <si>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</si>
  <si>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</si>
  <si>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</si>
  <si>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</si>
  <si>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</si>
  <si>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</si>
  <si>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</si>
  <si>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</si>
  <si>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</si>
  <si>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</si>
  <si>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</si>
  <si>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</si>
  <si>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</si>
  <si>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</si>
  <si>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</si>
  <si>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</si>
  <si>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</si>
  <si>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</si>
  <si>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</si>
  <si>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</si>
  <si>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</si>
  <si>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</si>
  <si>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</si>
  <si>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</si>
  <si>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</si>
  <si>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</si>
  <si>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</si>
  <si>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</si>
  <si>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</si>
  <si>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</si>
  <si>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</si>
  <si>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</si>
  <si>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</si>
  <si>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</si>
  <si>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</si>
  <si>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</si>
  <si>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</si>
  <si>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</si>
  <si>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</si>
  <si>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</si>
  <si>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</si>
  <si>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</si>
  <si>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</si>
  <si>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</si>
  <si>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</si>
  <si>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</si>
  <si>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</si>
  <si>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</si>
  <si>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</si>
  <si>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</si>
  <si>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</si>
  <si>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</si>
  <si>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</si>
  <si>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</si>
  <si>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</si>
  <si>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</si>
  <si>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</si>
  <si>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</si>
  <si>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</si>
  <si>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</si>
  <si>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</si>
  <si>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</si>
  <si>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</si>
  <si>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</si>
  <si>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</si>
  <si>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</si>
  <si>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</si>
  <si>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</si>
  <si>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</si>
  <si>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</si>
  <si>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</si>
  <si>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</si>
  <si>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</si>
  <si>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</si>
  <si>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</si>
  <si>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</si>
  <si>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</si>
  <si>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</si>
  <si>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</si>
  <si>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</si>
  <si>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</si>
  <si>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</si>
  <si>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</si>
  <si>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</si>
  <si>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</si>
  <si>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</si>
  <si>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</si>
  <si>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</si>
  <si>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</si>
  <si>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</si>
  <si>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</si>
  <si>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</si>
  <si>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</si>
  <si>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</si>
  <si>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</si>
  <si>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</si>
  <si>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</si>
  <si>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</si>
  <si>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</si>
  <si>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</si>
  <si>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</si>
  <si>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</si>
  <si>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</si>
  <si>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</si>
  <si>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</si>
  <si>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</si>
  <si>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</si>
  <si>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</si>
  <si>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</si>
  <si>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</si>
  <si>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</si>
  <si>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</si>
  <si>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</si>
  <si>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</si>
  <si>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</si>
  <si>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</si>
  <si>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</si>
  <si>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</si>
  <si>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</si>
  <si>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</si>
  <si>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</si>
  <si>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</si>
  <si>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</si>
  <si>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</si>
  <si>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</si>
  <si>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</si>
  <si>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</si>
  <si>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</si>
  <si>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</si>
  <si>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</si>
  <si>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</si>
  <si>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</si>
  <si>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</si>
  <si>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</si>
  <si>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</si>
  <si>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</si>
  <si>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</si>
  <si>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</si>
  <si>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</si>
  <si>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</si>
  <si>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</si>
  <si>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</si>
  <si>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</si>
  <si>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</si>
  <si>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</si>
  <si>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</si>
  <si>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</si>
  <si>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</si>
  <si>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</si>
  <si>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</si>
  <si>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</si>
  <si>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</si>
  <si>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</si>
  <si>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</si>
  <si>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</si>
  <si>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</si>
  <si>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</si>
  <si>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</si>
  <si>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</si>
  <si>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</si>
  <si>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</si>
  <si>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</si>
  <si>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</si>
  <si>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</si>
  <si>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</si>
  <si>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</si>
  <si>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</si>
  <si>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</si>
  <si>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</si>
  <si>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</si>
  <si>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</si>
  <si>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</si>
  <si>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</si>
  <si>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</si>
  <si>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</si>
  <si>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</si>
  <si>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</si>
  <si>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</si>
  <si>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</si>
  <si>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</si>
  <si>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</si>
  <si>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</si>
  <si>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</si>
  <si>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</si>
  <si>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</si>
  <si>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</si>
  <si>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</si>
  <si>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</si>
  <si>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</si>
  <si>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</si>
  <si>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</si>
  <si>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</si>
  <si>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</si>
  <si>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</si>
  <si>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</si>
  <si>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</si>
  <si>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</si>
  <si>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</si>
  <si>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</si>
  <si>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</si>
  <si>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</si>
  <si>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</si>
  <si>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</si>
  <si>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</si>
  <si>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</si>
  <si>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</si>
  <si>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</si>
  <si>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</si>
  <si>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</si>
  <si>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</si>
  <si>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</si>
  <si>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</si>
  <si>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</si>
  <si>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</si>
  <si>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</si>
  <si>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</si>
  <si>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</si>
  <si>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</si>
  <si>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</si>
  <si>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</si>
  <si>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</si>
  <si>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</si>
  <si>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</si>
  <si>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</si>
  <si>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</si>
  <si>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</si>
  <si>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</si>
  <si>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</si>
  <si>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</si>
  <si>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</si>
  <si>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</si>
  <si>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</si>
  <si>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</si>
  <si>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</si>
  <si>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</si>
  <si>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</si>
  <si>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</si>
  <si>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</si>
  <si>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</si>
  <si>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</si>
  <si>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</si>
  <si>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</si>
  <si>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</si>
  <si>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</si>
  <si>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</si>
  <si>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</si>
  <si>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</si>
  <si>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</si>
  <si>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</si>
  <si>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</si>
  <si>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</si>
  <si>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</si>
  <si>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</si>
  <si>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</si>
  <si>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</si>
  <si>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</si>
  <si>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</si>
  <si>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</si>
  <si>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</si>
  <si>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</si>
  <si>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</si>
  <si>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</si>
  <si>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</si>
  <si>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</si>
  <si>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</si>
  <si>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</si>
  <si>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</si>
  <si>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</si>
  <si>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</si>
  <si>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</si>
  <si>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</si>
  <si>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</si>
  <si>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</si>
  <si>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</si>
  <si>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</si>
  <si>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</si>
  <si>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</si>
  <si>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</si>
  <si>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</si>
  <si>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</si>
  <si>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</si>
  <si>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</si>
  <si>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</si>
  <si>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</si>
  <si>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</si>
  <si>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</si>
  <si>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</si>
  <si>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</si>
  <si>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</si>
  <si>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</si>
  <si>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</si>
  <si>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</si>
  <si>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</si>
  <si>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</si>
  <si>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</si>
  <si>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</si>
  <si>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</si>
  <si>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</si>
  <si>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</si>
  <si>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</si>
  <si>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</si>
  <si>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</si>
  <si>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</si>
  <si>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</si>
  <si>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</si>
  <si>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</si>
  <si>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</si>
  <si>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</si>
  <si>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</si>
  <si>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</si>
  <si>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</si>
  <si>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</si>
  <si>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</si>
  <si>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</si>
  <si>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</si>
  <si>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</si>
  <si>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</si>
  <si>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</si>
  <si>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</si>
  <si>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</si>
  <si>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</si>
  <si>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</si>
  <si>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</si>
  <si>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</si>
  <si>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</si>
  <si>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</si>
  <si>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</si>
  <si>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</si>
  <si>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</si>
  <si>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</si>
  <si>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</si>
  <si>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</si>
  <si>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</si>
  <si>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</si>
  <si>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</si>
  <si>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</si>
  <si>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</si>
  <si>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</si>
  <si>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</si>
  <si>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</si>
  <si>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</si>
  <si>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</si>
  <si>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</si>
  <si>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</si>
  <si>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</si>
  <si>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</si>
  <si>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</si>
  <si>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</si>
  <si>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</si>
  <si>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</si>
  <si>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</si>
  <si>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</si>
  <si>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</si>
  <si>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</si>
  <si>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</si>
  <si>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</si>
  <si>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</si>
  <si>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</si>
  <si>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</si>
  <si>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</si>
  <si>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</si>
  <si>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</si>
  <si>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</si>
  <si>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</si>
  <si>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</si>
  <si>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</si>
  <si>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</si>
  <si>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</si>
  <si>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</si>
  <si>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</si>
  <si>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</si>
  <si>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</si>
  <si>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</si>
  <si>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</si>
  <si>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</si>
  <si>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</si>
  <si>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</si>
  <si>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</si>
  <si>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</si>
  <si>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</si>
  <si>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</si>
  <si>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</si>
  <si>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</si>
  <si>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</si>
  <si>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</si>
  <si>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</si>
  <si>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</si>
  <si>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</si>
  <si>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</si>
  <si>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</si>
  <si>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</si>
  <si>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</si>
  <si>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</si>
  <si>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</si>
  <si>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</si>
  <si>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</si>
  <si>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</si>
  <si>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</si>
  <si>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</si>
  <si>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</si>
  <si>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</si>
  <si>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</si>
  <si>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</si>
  <si>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</si>
  <si>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</si>
  <si>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</si>
  <si>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</si>
  <si>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</si>
  <si>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</si>
  <si>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</si>
  <si>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</si>
  <si>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</si>
  <si>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</si>
  <si>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</si>
  <si>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</si>
  <si>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</si>
  <si>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</si>
  <si>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</si>
  <si>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</si>
  <si>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</si>
  <si>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</si>
  <si>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</si>
  <si>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</si>
  <si>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</si>
  <si>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</si>
  <si>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</si>
  <si>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</si>
  <si>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</si>
  <si>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</si>
  <si>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</si>
  <si>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</si>
  <si>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</si>
  <si>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</si>
  <si>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</si>
  <si>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</si>
  <si>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</si>
  <si>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</si>
  <si>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</si>
  <si>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</si>
  <si>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</si>
  <si>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</si>
  <si>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</si>
  <si>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</si>
  <si>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</si>
  <si>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</si>
  <si>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</si>
  <si>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</si>
  <si>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</si>
  <si>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</si>
  <si>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</si>
  <si>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</si>
  <si>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</si>
  <si>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</si>
  <si>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</si>
  <si>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</si>
  <si>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</si>
  <si>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</si>
  <si>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</si>
  <si>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</si>
  <si>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</si>
  <si>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</si>
  <si>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</si>
  <si>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</si>
  <si>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</si>
  <si>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</si>
  <si>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</si>
  <si>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</si>
  <si>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</si>
  <si>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</si>
  <si>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</si>
  <si>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</si>
  <si>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</si>
  <si>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</si>
  <si>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</si>
  <si>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</si>
  <si>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</si>
  <si>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</si>
  <si>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</si>
  <si>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</si>
  <si>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</si>
  <si>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</si>
  <si>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</si>
  <si>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</si>
  <si>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</si>
  <si>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</si>
  <si>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</si>
  <si>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</si>
  <si>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</si>
  <si>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</si>
  <si>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</si>
  <si>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</si>
  <si>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</si>
  <si>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</si>
  <si>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</si>
  <si>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</si>
  <si>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</si>
  <si>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</si>
  <si>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</si>
  <si>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</si>
  <si>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</si>
  <si>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</si>
  <si>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</si>
  <si>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</si>
  <si>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</si>
  <si>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</si>
  <si>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</si>
  <si>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</si>
  <si>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</si>
  <si>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</si>
  <si>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</si>
  <si>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</si>
  <si>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</si>
  <si>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</si>
  <si>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</si>
  <si>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</si>
  <si>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</si>
  <si>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</si>
  <si>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</si>
  <si>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</si>
  <si>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</si>
  <si>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</si>
  <si>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</si>
  <si>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</si>
  <si>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</si>
  <si>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</si>
  <si>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</si>
  <si>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</si>
  <si>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</si>
  <si>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</si>
  <si>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</si>
  <si>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</si>
  <si>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</si>
  <si>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</si>
  <si>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</si>
  <si>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</si>
  <si>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</si>
  <si>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</si>
  <si>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</si>
  <si>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</si>
  <si>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</si>
  <si>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</si>
  <si>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</si>
  <si>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</si>
  <si>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</si>
  <si>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</si>
  <si>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</si>
  <si>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</si>
  <si>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</si>
  <si>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</si>
  <si>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</si>
  <si>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</si>
  <si>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</si>
  <si>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</si>
  <si>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</si>
  <si>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</si>
  <si>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</si>
  <si>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</si>
  <si>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</si>
  <si>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</si>
  <si>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</si>
  <si>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</si>
  <si>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</si>
  <si>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</si>
  <si>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</si>
  <si>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</si>
  <si>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</si>
  <si>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</si>
  <si>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</si>
  <si>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</si>
  <si>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</si>
  <si>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</si>
  <si>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</si>
  <si>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</si>
  <si>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</si>
  <si>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</si>
  <si>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</si>
  <si>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</si>
  <si>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</si>
  <si>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</si>
  <si>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</si>
  <si>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</si>
  <si>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</si>
  <si>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</si>
  <si>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</si>
  <si>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</si>
  <si>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</si>
  <si>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</si>
  <si>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</si>
  <si>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</si>
  <si>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</si>
  <si>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</si>
  <si>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</si>
  <si>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</si>
  <si>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</si>
  <si>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</si>
  <si>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</si>
  <si>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</si>
  <si>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</si>
  <si>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</si>
  <si>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</si>
  <si>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</si>
  <si>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</si>
  <si>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</si>
  <si>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</si>
  <si>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</si>
  <si>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</si>
  <si>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</si>
  <si>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</si>
  <si>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</si>
  <si>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</si>
  <si>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</si>
  <si>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</si>
  <si>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</si>
  <si>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</si>
  <si>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</si>
  <si>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</si>
  <si>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</si>
  <si>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</si>
  <si>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</si>
  <si>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</si>
  <si>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</si>
  <si>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</si>
  <si>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</si>
  <si>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</si>
  <si>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</si>
  <si>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</si>
  <si>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</si>
  <si>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</si>
  <si>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</si>
  <si>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</si>
  <si>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</si>
  <si>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</si>
  <si>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</si>
  <si>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</si>
  <si>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</si>
  <si>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</si>
  <si>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</si>
  <si>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</si>
  <si>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</si>
  <si>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</si>
  <si>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</si>
  <si>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</si>
  <si>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</si>
  <si>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</si>
  <si>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</si>
  <si>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</si>
  <si>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</si>
  <si>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</si>
  <si>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</si>
  <si>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</si>
  <si>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</si>
  <si>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</si>
  <si>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</si>
  <si>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</si>
  <si>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</si>
  <si>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</si>
  <si>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</si>
  <si>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</si>
  <si>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</si>
  <si>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</si>
  <si>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</si>
  <si>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</si>
  <si>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</si>
  <si>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</si>
  <si>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</si>
  <si>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</si>
  <si>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</si>
  <si>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</si>
  <si>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</si>
  <si>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</si>
  <si>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</si>
  <si>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</si>
  <si>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</si>
  <si>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</si>
  <si>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</si>
  <si>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</si>
  <si>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</si>
  <si>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</si>
  <si>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</si>
  <si>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</si>
  <si>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</si>
  <si>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</si>
  <si>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</si>
  <si>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</si>
  <si>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</si>
  <si>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</si>
  <si>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</si>
  <si>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</si>
  <si>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</si>
  <si>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</si>
  <si>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</si>
  <si>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</si>
  <si>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</si>
  <si>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</si>
  <si>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</si>
  <si>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</si>
  <si>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</si>
  <si>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</si>
  <si>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</si>
  <si>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</si>
  <si>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</si>
  <si>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</si>
  <si>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</si>
  <si>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</si>
  <si>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</si>
  <si>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</si>
  <si>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</si>
  <si>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</si>
  <si>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</si>
  <si>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</si>
  <si>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</si>
  <si>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</si>
  <si>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</si>
  <si>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</si>
  <si>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</si>
  <si>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</si>
  <si>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</si>
  <si>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</si>
  <si>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</si>
  <si>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</si>
  <si>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</si>
  <si>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</si>
  <si>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</si>
  <si>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</si>
  <si>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</si>
  <si>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</si>
  <si>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</si>
  <si>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</si>
  <si>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</si>
  <si>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</si>
  <si>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</si>
  <si>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</si>
  <si>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</si>
  <si>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</si>
  <si>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</si>
  <si>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</si>
  <si>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</si>
  <si>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</si>
  <si>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</si>
  <si>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</si>
  <si>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</si>
  <si>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</si>
  <si>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</si>
  <si>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</si>
  <si>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</si>
  <si>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</si>
  <si>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</si>
  <si>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</si>
  <si>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</si>
  <si>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</si>
  <si>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</si>
  <si>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</si>
  <si>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</si>
  <si>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</si>
  <si>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</si>
  <si>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</si>
  <si>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</si>
  <si>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</si>
  <si>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</si>
  <si>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</si>
  <si>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</si>
  <si>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</si>
  <si>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</si>
  <si>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</si>
  <si>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</si>
  <si>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</si>
  <si>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</si>
  <si>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</si>
  <si>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</si>
  <si>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</si>
  <si>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</si>
  <si>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</si>
  <si>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</si>
  <si>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</si>
  <si>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</si>
  <si>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</si>
  <si>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</si>
  <si>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</si>
  <si>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</si>
  <si>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</si>
  <si>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</si>
  <si>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</si>
  <si>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</si>
  <si>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</si>
  <si>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</si>
  <si>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</si>
  <si>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</si>
  <si>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</si>
  <si>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</si>
  <si>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</si>
  <si>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</si>
  <si>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</si>
  <si>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</si>
  <si>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</si>
  <si>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</si>
  <si>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</si>
  <si>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</si>
  <si>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</si>
  <si>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</si>
  <si>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</si>
  <si>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</si>
  <si>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</si>
  <si>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</si>
  <si>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</si>
  <si>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</si>
  <si>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</si>
  <si>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</si>
  <si>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</si>
  <si>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</si>
  <si>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</si>
  <si>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</si>
  <si>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</si>
  <si>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</si>
  <si>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</si>
  <si>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</si>
  <si>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</si>
  <si>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</si>
  <si>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</si>
  <si>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</si>
  <si>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</si>
  <si>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</si>
  <si>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</si>
  <si>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</si>
  <si>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</si>
  <si>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</si>
  <si>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</si>
  <si>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</si>
  <si>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</si>
  <si>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</si>
  <si>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</si>
  <si>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</si>
  <si>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</si>
  <si>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</si>
  <si>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</si>
  <si>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</si>
  <si>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</si>
  <si>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</si>
  <si>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</si>
  <si>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</si>
  <si>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</si>
  <si>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</si>
  <si>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</si>
  <si>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</si>
  <si>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</si>
  <si>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</si>
  <si>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</si>
  <si>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</si>
  <si>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</si>
  <si>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</si>
  <si>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</si>
  <si>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</si>
  <si>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</si>
  <si>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</si>
  <si>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</si>
  <si>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</si>
  <si>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</si>
  <si>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</si>
  <si>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</si>
  <si>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</si>
  <si>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</si>
  <si>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</si>
  <si>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</si>
  <si>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</si>
  <si>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</si>
  <si>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</si>
  <si>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</si>
  <si>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</si>
  <si>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</si>
  <si>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</si>
  <si>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</si>
  <si>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</si>
  <si>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</si>
  <si>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</si>
  <si>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</si>
  <si>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</si>
  <si>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</si>
  <si>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</si>
  <si>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</si>
  <si>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</si>
  <si>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</si>
  <si>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</si>
  <si>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</si>
  <si>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</si>
  <si>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</si>
  <si>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</si>
  <si>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</si>
  <si>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</si>
  <si>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</si>
  <si>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</si>
  <si>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</si>
  <si>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</si>
  <si>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</si>
  <si>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</si>
  <si>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</si>
  <si>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</si>
  <si>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</si>
  <si>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</si>
  <si>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</si>
  <si>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</si>
  <si>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</si>
  <si>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</si>
  <si>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</si>
  <si>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</si>
  <si>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</si>
  <si>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</si>
  <si>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</si>
  <si>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</si>
  <si>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</si>
  <si>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</si>
  <si>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</si>
  <si>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</si>
  <si>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</si>
  <si>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</si>
  <si>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</si>
  <si>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</si>
  <si>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</si>
  <si>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</si>
  <si>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</si>
  <si>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</si>
  <si>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</si>
  <si>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</si>
  <si>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</si>
  <si>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</si>
  <si>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</si>
  <si>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</si>
  <si>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</si>
  <si>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</si>
  <si>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</si>
  <si>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</si>
  <si>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</si>
  <si>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</si>
  <si>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</si>
  <si>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</si>
  <si>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</si>
  <si>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</si>
  <si>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</si>
  <si>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</si>
  <si>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</si>
  <si>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</si>
  <si>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</si>
  <si>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</si>
  <si>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</si>
  <si>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</si>
  <si>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</si>
  <si>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</si>
  <si>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</si>
  <si>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</si>
  <si>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</si>
  <si>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</si>
  <si>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</si>
  <si>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</si>
  <si>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</si>
  <si>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</si>
  <si>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</si>
  <si>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</si>
  <si>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</si>
  <si>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</si>
  <si>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</si>
  <si>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</si>
  <si>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</si>
  <si>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</si>
  <si>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</si>
  <si>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</si>
  <si>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</si>
  <si>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</si>
  <si>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</si>
  <si>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</si>
  <si>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</si>
  <si>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</si>
  <si>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</si>
  <si>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</si>
  <si>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</si>
  <si>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</si>
  <si>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</si>
  <si>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</si>
  <si>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</si>
  <si>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</si>
  <si>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</si>
  <si>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</si>
  <si>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</si>
  <si>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</si>
  <si>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</si>
  <si>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</si>
  <si>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</si>
  <si>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</si>
  <si>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</si>
  <si>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</si>
  <si>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</si>
  <si>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</si>
  <si>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</si>
  <si>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</si>
  <si>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</si>
  <si>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</si>
  <si>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</si>
  <si>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</si>
  <si>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</si>
  <si>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</si>
  <si>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</si>
  <si>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</si>
  <si>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</si>
  <si>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</si>
  <si>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</si>
  <si>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</si>
  <si>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</si>
  <si>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</si>
  <si>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</si>
  <si>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</si>
  <si>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</si>
  <si>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</si>
  <si>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</si>
  <si>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</si>
  <si>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</si>
  <si>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</si>
  <si>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</si>
  <si>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</si>
  <si>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</si>
  <si>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</si>
  <si>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</si>
  <si>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</si>
  <si>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</si>
  <si>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</si>
  <si>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</si>
  <si>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</si>
  <si>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</si>
  <si>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</si>
  <si>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</si>
  <si>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</si>
  <si>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</si>
  <si>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</si>
  <si>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</si>
  <si>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</si>
  <si>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</si>
  <si>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</si>
  <si>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</si>
  <si>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</si>
  <si>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</si>
  <si>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</si>
  <si>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</si>
  <si>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</si>
  <si>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</si>
  <si>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</si>
  <si>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</si>
  <si>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</si>
  <si>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</si>
  <si>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</si>
  <si>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</si>
  <si>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</si>
  <si>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</si>
  <si>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</si>
  <si>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</si>
  <si>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</si>
  <si>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</si>
  <si>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</si>
  <si>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</si>
  <si>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</si>
  <si>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</si>
  <si>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</si>
  <si>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</si>
  <si>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</si>
  <si>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</si>
  <si>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</si>
  <si>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</si>
  <si>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</si>
  <si>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</si>
  <si>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</si>
  <si>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</si>
  <si>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</si>
  <si>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</si>
  <si>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</si>
  <si>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</si>
  <si>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</si>
  <si>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</si>
  <si>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</si>
  <si>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</si>
  <si>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</si>
  <si>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</si>
  <si>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</si>
  <si>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</si>
  <si>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</si>
  <si>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</si>
  <si>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</si>
  <si>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</si>
  <si>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</si>
  <si>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</si>
  <si>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</si>
  <si>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</si>
  <si>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</si>
  <si>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</si>
  <si>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</si>
  <si>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</si>
  <si>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</si>
  <si>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</si>
  <si>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</si>
  <si>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</si>
  <si>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</si>
  <si>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</si>
  <si>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</si>
  <si>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</si>
  <si>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</si>
  <si>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</si>
  <si>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</si>
  <si>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</si>
  <si>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</si>
  <si>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</si>
  <si>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</si>
  <si>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</si>
  <si>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</si>
  <si>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</si>
  <si>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</si>
  <si>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</si>
  <si>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</si>
  <si>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</si>
  <si>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</si>
  <si>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</si>
  <si>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</si>
  <si>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</si>
  <si>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</si>
  <si>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</si>
  <si>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</si>
  <si>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</si>
  <si>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</si>
  <si>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</si>
  <si>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</si>
  <si>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</si>
  <si>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</si>
  <si>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</si>
  <si>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</si>
  <si>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</si>
  <si>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</si>
  <si>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</si>
  <si>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</si>
  <si>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</si>
  <si>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</si>
  <si>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</si>
  <si>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</si>
  <si>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</si>
  <si>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</si>
  <si>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</si>
  <si>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</si>
  <si>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</si>
  <si>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</si>
  <si>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</si>
  <si>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</si>
  <si>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</si>
  <si>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</si>
  <si>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</si>
  <si>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</si>
  <si>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</si>
  <si>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</si>
  <si>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</si>
  <si>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</si>
  <si>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</si>
  <si>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</si>
  <si>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</si>
  <si>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</si>
  <si>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</si>
  <si>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</si>
  <si>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</si>
  <si>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</si>
  <si>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</si>
  <si>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</si>
  <si>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</si>
  <si>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</si>
  <si>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</si>
  <si>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</si>
  <si>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</si>
  <si>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</si>
  <si>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</si>
  <si>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</si>
  <si>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</si>
  <si>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</si>
  <si>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</si>
  <si>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</si>
  <si>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</si>
  <si>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</si>
  <si>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</si>
  <si>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</si>
  <si>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</si>
  <si>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</si>
  <si>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</si>
  <si>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</si>
  <si>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</si>
  <si>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</si>
  <si>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</si>
  <si>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</si>
  <si>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</si>
  <si>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</si>
  <si>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</si>
  <si>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</si>
  <si>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</si>
  <si>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</si>
  <si>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</si>
  <si>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</si>
  <si>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</si>
  <si>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</si>
  <si>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</si>
  <si>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</si>
  <si>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</si>
  <si>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</si>
  <si>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</si>
  <si>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</si>
  <si>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</si>
  <si>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</si>
  <si>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</si>
  <si>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</si>
  <si>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</si>
  <si>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</si>
  <si>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</si>
  <si>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</si>
  <si>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</si>
  <si>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</si>
  <si>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</si>
  <si>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 xml:space="preserve">outcome </t>
  </si>
  <si>
    <t>mean</t>
  </si>
  <si>
    <t>median</t>
  </si>
  <si>
    <t>min</t>
  </si>
  <si>
    <t>max</t>
  </si>
  <si>
    <t>var</t>
  </si>
  <si>
    <t>standard dev</t>
  </si>
  <si>
    <t>susccessful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</si>
</sst>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8">
    <dxf>
      <fill>
        <patternFill>
          <bgColor rgb="FFBCE292"/>
        </patternFill>
      </fill>
    </dxf>
    <dxf>
      <fill>
        <patternFill>
          <bgColor rgb="FFFF7171"/>
        </patternFill>
      </fill>
    </dxf>
    <dxf>
      <fill>
        <patternFill>
          <bgColor rgb="FFFFFF89"/>
        </patternFill>
      </fill>
    </dxf>
    <dxf>
      <fill>
        <patternFill>
          <bgColor rgb="FF71DAFF"/>
        </patternFill>
      </fill>
    </dxf>
    <dxf>
      <fill>
        <patternFill>
          <bgColor rgb="FFBCE292"/>
        </patternFill>
      </fill>
    </dxf>
    <dxf>
      <fill>
        <patternFill>
          <bgColor rgb="FFFF7171"/>
        </patternFill>
      </fill>
    </dxf>
    <dxf>
      <fill>
        <patternFill>
          <bgColor rgb="FFFFFF89"/>
        </patternFill>
      </fill>
    </dxf>
    <dxf>
      <fill>
        <patternFill>
          <bgColor rgb="FF71DAFF"/>
        </patternFill>
      </fill>
    </dxf>
  </dxfs>
  <tableStyles count="0" defaultTableStyle="TableStyleMedium2" defaultPivotStyle="PivotStyleLight16"/>
  <colors>
    <mruColors>
      <color rgb="FFFF9B9B"/>
      <color rgb="FFFFFF89"/>
      <color rgb="FFFF7171"/>
      <color rgb="FF71DAFF"/>
      <color rgb="FFBCE2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[02-Homework_01-Excel_Instructions_StarterBook.xlsx]Category Pivot!PivotTable1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4-4747-9D2F-8914676E0446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4-4747-9D2F-8914676E0446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94-4747-9D2F-8914676E0446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94-4747-9D2F-8914676E0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6788712"/>
        <c:axId val="646789040"/>
      </c:barChart>
      <c:catAx>
        <c:axId val="646788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789040"/>
        <c:crosses val="autoZero"/>
        <c:auto val="1"/>
        <c:lblAlgn val="ctr"/>
        <c:lblOffset val="100"/>
        <c:noMultiLvlLbl val="0"/>
      </c:catAx>
      <c:valAx>
        <c:axId val="64678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788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[02-Homework_01-Excel_Instructions_StarterBook.xlsx]Sub 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3-41B5-9310-4D43C123F1CB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3-41B5-9310-4D43C123F1CB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23-41B5-9310-4D43C123F1CB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23-41B5-9310-4D43C123F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7579128"/>
        <c:axId val="827578144"/>
      </c:barChart>
      <c:catAx>
        <c:axId val="82757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578144"/>
        <c:crosses val="autoZero"/>
        <c:auto val="1"/>
        <c:lblAlgn val="ctr"/>
        <c:lblOffset val="100"/>
        <c:noMultiLvlLbl val="0"/>
      </c:catAx>
      <c:valAx>
        <c:axId val="82757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57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[02-Homework_01-Excel_Instructions_StarterBook.xlsx]Time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C-4C35-B4A8-942DFD19A935}"/>
            </c:ext>
          </c:extLst>
        </c:ser>
        <c:ser>
          <c:idx val="1"/>
          <c:order val="1"/>
          <c:tx>
            <c:strRef>
              <c:f>'Time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'Time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6C-4C35-B4A8-942DFD19A935}"/>
            </c:ext>
          </c:extLst>
        </c:ser>
        <c:ser>
          <c:idx val="2"/>
          <c:order val="2"/>
          <c:tx>
            <c:strRef>
              <c:f>'Time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'Time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6C-4C35-B4A8-942DFD19A935}"/>
            </c:ext>
          </c:extLst>
        </c:ser>
        <c:ser>
          <c:idx val="3"/>
          <c:order val="3"/>
          <c:tx>
            <c:strRef>
              <c:f>'Time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'Time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6C-4C35-B4A8-942DFD19A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576600"/>
        <c:axId val="824573976"/>
      </c:lineChart>
      <c:catAx>
        <c:axId val="824576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573976"/>
        <c:crosses val="autoZero"/>
        <c:auto val="1"/>
        <c:lblAlgn val="ctr"/>
        <c:lblOffset val="100"/>
        <c:noMultiLvlLbl val="0"/>
      </c:catAx>
      <c:valAx>
        <c:axId val="82457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576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B-41C4-9521-741BFC34876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CB-41C4-9521-741BFC34876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CB-41C4-9521-741BFC348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6948048"/>
        <c:axId val="876947392"/>
      </c:lineChart>
      <c:catAx>
        <c:axId val="87694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47392"/>
        <c:crosses val="autoZero"/>
        <c:auto val="1"/>
        <c:lblAlgn val="ctr"/>
        <c:lblOffset val="100"/>
        <c:noMultiLvlLbl val="0"/>
      </c:catAx>
      <c:valAx>
        <c:axId val="87694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4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266699</xdr:colOff>
      <xdr:row>8</xdr:row>
      <xdr:rowOff>90487</xdr:rowOff>
    </xdr:from>
    <xdr:to>
      <xdr:col>16</xdr:col>
      <xdr:colOff>409574</xdr:colOff>
      <xdr:row>29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A937B-44F2-47FB-BBA1-F1835CEBB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5</xdr:row>
      <xdr:rowOff>109536</xdr:rowOff>
    </xdr:from>
    <xdr:to>
      <xdr:col>18</xdr:col>
      <xdr:colOff>209550</xdr:colOff>
      <xdr:row>32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41849A-6DBD-4FE7-97CB-4890DB9BA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25</xdr:row>
      <xdr:rowOff>14287</xdr:rowOff>
    </xdr:from>
    <xdr:to>
      <xdr:col>11</xdr:col>
      <xdr:colOff>428625</xdr:colOff>
      <xdr:row>39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DF7FA8-4C85-4B87-88DF-A267A7BEA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376237</xdr:colOff>
      <xdr:row>14</xdr:row>
      <xdr:rowOff>157161</xdr:rowOff>
    </xdr:from>
    <xdr:to>
      <xdr:col>8</xdr:col>
      <xdr:colOff>247650</xdr:colOff>
      <xdr:row>46</xdr:row>
      <xdr:rowOff>123824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B8E78D-9557-49F3-80D3-672B7B7FE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Connell" refreshedDate="44268.819068865741" createdVersion="6" refreshedVersion="6" minRefreshableVersion="3" recordCount="4114" xr:uid="{9CC5952E-450E-4E38-B652-CFED7E0E452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Connell" refreshedDate="44268.829807870374" createdVersion="6" refreshedVersion="6" minRefreshableVersion="3" recordCount="4114" xr:uid="{86FABBF3-242E-4423-AF22-C1EACF4F3EE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C38199-02E2-4806-856E-0731335BE1C9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5D227-3D51-4F0C-BE75-8261BF218B43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3C83F-23F1-4E82-9529-729306EA3A21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DF44C-86C1-4393-A47E-32B556EEF9DC}">
  <dimension ref="A1:F14"/>
  <sheetViews>
    <sheetView workbookViewId="0">
      <selection activeCell="A3" sqref="A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8365</v>
      </c>
      <c r="B3" s="9" t="s">
        <v>8321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0" t="s">
        <v>8311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10" t="s">
        <v>8312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10" t="s">
        <v>8313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10" t="s">
        <v>8314</v>
      </c>
      <c r="B8" s="6">
        <v>24</v>
      </c>
      <c r="C8" s="6"/>
      <c r="D8" s="6"/>
      <c r="E8" s="6"/>
      <c r="F8" s="6">
        <v>24</v>
      </c>
    </row>
    <row r="9" spans="1:6" x14ac:dyDescent="0.25">
      <c r="A9" s="10" t="s">
        <v>8315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10" t="s">
        <v>8316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10" t="s">
        <v>8317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10" t="s">
        <v>8318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10" t="s">
        <v>8319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10" t="s">
        <v>8320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AFA49-0EC9-4C6C-9679-28F3BDA256CF}">
  <dimension ref="A1:F47"/>
  <sheetViews>
    <sheetView workbookViewId="0">
      <selection activeCell="Q52" sqref="C52:Q5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2" spans="1:6" x14ac:dyDescent="0.25">
      <c r="A2" s="9" t="s">
        <v>8308</v>
      </c>
      <c r="B2" t="s">
        <v>8323</v>
      </c>
    </row>
    <row r="4" spans="1:6" x14ac:dyDescent="0.25">
      <c r="A4" s="9" t="s">
        <v>8365</v>
      </c>
      <c r="B4" s="9" t="s">
        <v>8321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8324</v>
      </c>
      <c r="B6" s="6"/>
      <c r="C6" s="6">
        <v>100</v>
      </c>
      <c r="D6" s="6"/>
      <c r="E6" s="6"/>
      <c r="F6" s="6">
        <v>100</v>
      </c>
    </row>
    <row r="7" spans="1:6" x14ac:dyDescent="0.25">
      <c r="A7" s="10" t="s">
        <v>8325</v>
      </c>
      <c r="B7" s="6">
        <v>20</v>
      </c>
      <c r="C7" s="6"/>
      <c r="D7" s="6"/>
      <c r="E7" s="6"/>
      <c r="F7" s="6">
        <v>20</v>
      </c>
    </row>
    <row r="8" spans="1:6" x14ac:dyDescent="0.25">
      <c r="A8" s="10" t="s">
        <v>8326</v>
      </c>
      <c r="B8" s="6">
        <v>24</v>
      </c>
      <c r="C8" s="6"/>
      <c r="D8" s="6"/>
      <c r="E8" s="6"/>
      <c r="F8" s="6">
        <v>24</v>
      </c>
    </row>
    <row r="9" spans="1:6" x14ac:dyDescent="0.25">
      <c r="A9" s="10" t="s">
        <v>8327</v>
      </c>
      <c r="B9" s="6"/>
      <c r="C9" s="6">
        <v>40</v>
      </c>
      <c r="D9" s="6"/>
      <c r="E9" s="6"/>
      <c r="F9" s="6">
        <v>40</v>
      </c>
    </row>
    <row r="10" spans="1:6" x14ac:dyDescent="0.25">
      <c r="A10" s="10" t="s">
        <v>8328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10" t="s">
        <v>8329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10" t="s">
        <v>8330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10" t="s">
        <v>8331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10" t="s">
        <v>8332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10" t="s">
        <v>8333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10" t="s">
        <v>8334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10" t="s">
        <v>8335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10" t="s">
        <v>8336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10" t="s">
        <v>8337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10" t="s">
        <v>8338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10" t="s">
        <v>8339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10" t="s">
        <v>8340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10" t="s">
        <v>8341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10" t="s">
        <v>8342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10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10" t="s">
        <v>8344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10" t="s">
        <v>8345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10" t="s">
        <v>8346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10" t="s">
        <v>8347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10" t="s">
        <v>8348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10" t="s">
        <v>8349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10" t="s">
        <v>8350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10" t="s">
        <v>8351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10" t="s">
        <v>8352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10" t="s">
        <v>8353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10" t="s">
        <v>8354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10" t="s">
        <v>8355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10" t="s">
        <v>8356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10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10" t="s">
        <v>8358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10" t="s">
        <v>8359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10" t="s">
        <v>8360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10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10" t="s">
        <v>8362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10" t="s">
        <v>8363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10" t="s">
        <v>8364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10" t="s">
        <v>8320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AFE4F-201A-4EDF-BFD8-B8E13BE8C762}">
  <dimension ref="A1:F18"/>
  <sheetViews>
    <sheetView workbookViewId="0">
      <selection activeCell="A2" sqref="A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8381</v>
      </c>
      <c r="B1" t="s">
        <v>8323</v>
      </c>
    </row>
    <row r="2" spans="1:6" x14ac:dyDescent="0.25">
      <c r="A2" s="9" t="s">
        <v>8380</v>
      </c>
      <c r="B2" t="s">
        <v>8323</v>
      </c>
    </row>
    <row r="4" spans="1:6" x14ac:dyDescent="0.25">
      <c r="A4" s="9" t="s">
        <v>8322</v>
      </c>
      <c r="B4" s="9" t="s">
        <v>8321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3" t="s">
        <v>8374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5">
      <c r="A7" s="13" t="s">
        <v>8375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5">
      <c r="A8" s="13" t="s">
        <v>8376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5">
      <c r="A9" s="13" t="s">
        <v>8377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5">
      <c r="A10" s="13" t="s">
        <v>8368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5">
      <c r="A11" s="13" t="s">
        <v>8378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5">
      <c r="A12" s="13" t="s">
        <v>8369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5">
      <c r="A13" s="13" t="s">
        <v>8370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5">
      <c r="A14" s="13" t="s">
        <v>8371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5">
      <c r="A15" s="13" t="s">
        <v>8372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5">
      <c r="A16" s="13" t="s">
        <v>8373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5">
      <c r="A17" s="13" t="s">
        <v>8379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5">
      <c r="A18" s="13" t="s">
        <v>8320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80" zoomScaleNormal="80" workbookViewId="0">
      <selection activeCell="L1" activeCellId="1" sqref="F1:F1048576 L1:L1048576"/>
    </sheetView>
  </sheetViews>
  <sheetFormatPr defaultRowHeight="15" x14ac:dyDescent="0.25"/>
  <cols>
    <col min="1" max="1" width="8.5703125" bestFit="1" customWidth="1"/>
    <col min="2" max="2" width="43" style="3" bestFit="1" customWidth="1"/>
    <col min="3" max="3" width="45.85546875" style="3" bestFit="1" customWidth="1"/>
    <col min="4" max="4" width="10.85546875" bestFit="1" customWidth="1"/>
    <col min="5" max="5" width="13.85546875" bestFit="1" customWidth="1"/>
    <col min="6" max="6" width="11.42578125" bestFit="1" customWidth="1"/>
    <col min="7" max="7" width="13.5703125" bestFit="1" customWidth="1"/>
    <col min="8" max="9" width="14.42578125" bestFit="1" customWidth="1"/>
    <col min="10" max="10" width="17.7109375" bestFit="1" customWidth="1"/>
    <col min="11" max="11" width="15.7109375" bestFit="1" customWidth="1"/>
    <col min="12" max="12" width="19.5703125" bestFit="1" customWidth="1"/>
    <col min="13" max="13" width="14.5703125" bestFit="1" customWidth="1"/>
    <col min="14" max="14" width="31.42578125" bestFit="1" customWidth="1"/>
    <col min="15" max="15" width="23.85546875" style="6" customWidth="1"/>
    <col min="16" max="16" width="23" style="8" bestFit="1" customWidth="1"/>
    <col min="17" max="17" width="14.85546875" bestFit="1" customWidth="1"/>
    <col min="18" max="18" width="19.140625" bestFit="1" customWidth="1"/>
    <col min="19" max="19" width="23.5703125" bestFit="1" customWidth="1"/>
    <col min="20" max="20" width="22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7" t="s">
        <v>8308</v>
      </c>
      <c r="R1" s="7" t="s">
        <v>8309</v>
      </c>
      <c r="S1" s="1" t="s">
        <v>8366</v>
      </c>
      <c r="T1" s="12" t="s">
        <v>8367</v>
      </c>
    </row>
    <row r="2" spans="1:20" ht="45" x14ac:dyDescent="0.25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6">
        <f>ROUND(E2/D2*100, 0)</f>
        <v>930250</v>
      </c>
      <c r="P2" s="8">
        <f>E2/L2</f>
        <v>4.5712530712530715</v>
      </c>
      <c r="Q2" t="str">
        <f>LEFT(N2, SEARCH("/", N2, 1) - 1)</f>
        <v>games</v>
      </c>
      <c r="R2" t="str">
        <f>RIGHT(N2, LEN(N2)-SEARCH("/", N2, 1))</f>
        <v>tabletop games</v>
      </c>
      <c r="S2" s="11">
        <f>(((J2/60)/60)/24)+DATE(1970,1,1)</f>
        <v>42800.751041666663</v>
      </c>
      <c r="T2" s="11">
        <f>(((I2/60)/60)/24)+DATE(1970,1,1)</f>
        <v>42807.125</v>
      </c>
    </row>
    <row r="3" spans="1:20" ht="45" x14ac:dyDescent="0.25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6">
        <f>ROUND(E3/D3*100, 0)</f>
        <v>2260300</v>
      </c>
      <c r="P3" s="8">
        <f>E3/L3</f>
        <v>138.66871165644173</v>
      </c>
      <c r="Q3" t="str">
        <f>LEFT(N3, SEARCH("/", N3, 1) - 1)</f>
        <v>technology</v>
      </c>
      <c r="R3" t="str">
        <f>RIGHT(N3, LEN(N3)-SEARCH("/", N3, 1))</f>
        <v>hardware</v>
      </c>
      <c r="S3" s="11">
        <f>(((J3/60)/60)/24)+DATE(1970,1,1)</f>
        <v>42626.668888888889</v>
      </c>
      <c r="T3" s="11">
        <f>(((I3/60)/60)/24)+DATE(1970,1,1)</f>
        <v>42656.915972222225</v>
      </c>
    </row>
    <row r="4" spans="1:20" ht="45" x14ac:dyDescent="0.25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6">
        <f>ROUND(E4/D4*100, 0)</f>
        <v>6500</v>
      </c>
      <c r="P4" s="8">
        <f>E4/L4</f>
        <v>21.666666666666668</v>
      </c>
      <c r="Q4" t="str">
        <f>LEFT(N4, SEARCH("/", N4, 1) - 1)</f>
        <v>theater</v>
      </c>
      <c r="R4" t="str">
        <f>RIGHT(N4, LEN(N4)-SEARCH("/", N4, 1))</f>
        <v>plays</v>
      </c>
      <c r="S4" s="11">
        <f>(((J4/60)/60)/24)+DATE(1970,1,1)</f>
        <v>42432.701724537037</v>
      </c>
      <c r="T4" s="11">
        <f>(((I4/60)/60)/24)+DATE(1970,1,1)</f>
        <v>42457.660057870366</v>
      </c>
    </row>
    <row r="5" spans="1:20" ht="45" x14ac:dyDescent="0.25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6">
        <f>ROUND(E5/D5*100, 0)</f>
        <v>0</v>
      </c>
      <c r="P5" s="8" t="e">
        <f>E5/L5</f>
        <v>#DIV/0!</v>
      </c>
      <c r="Q5" t="str">
        <f>LEFT(N5, SEARCH("/", N5, 1) - 1)</f>
        <v>food</v>
      </c>
      <c r="R5" t="str">
        <f>RIGHT(N5, LEN(N5)-SEARCH("/", N5, 1))</f>
        <v>food trucks</v>
      </c>
      <c r="S5" s="11">
        <f>(((J5/60)/60)/24)+DATE(1970,1,1)</f>
        <v>41829.896562499998</v>
      </c>
      <c r="T5" s="11">
        <f>(((I5/60)/60)/24)+DATE(1970,1,1)</f>
        <v>41859.896562499998</v>
      </c>
    </row>
    <row r="6" spans="1:20" ht="45" x14ac:dyDescent="0.25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6">
        <f>ROUND(E6/D6*100, 0)</f>
        <v>200</v>
      </c>
      <c r="P6" s="8">
        <f>E6/L6</f>
        <v>10</v>
      </c>
      <c r="Q6" t="str">
        <f>LEFT(N6, SEARCH("/", N6, 1) - 1)</f>
        <v>music</v>
      </c>
      <c r="R6" t="str">
        <f>RIGHT(N6, LEN(N6)-SEARCH("/", N6, 1))</f>
        <v>electronic music</v>
      </c>
      <c r="S6" s="11">
        <f>(((J6/60)/60)/24)+DATE(1970,1,1)</f>
        <v>42109.826145833329</v>
      </c>
      <c r="T6" s="11">
        <f>(((I6/60)/60)/24)+DATE(1970,1,1)</f>
        <v>42139.826145833329</v>
      </c>
    </row>
    <row r="7" spans="1:20" x14ac:dyDescent="0.25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6">
        <f>ROUND(E7/D7*100, 0)</f>
        <v>100</v>
      </c>
      <c r="P7" s="8">
        <f>E7/L7</f>
        <v>10</v>
      </c>
      <c r="Q7" t="str">
        <f>LEFT(N7, SEARCH("/", N7, 1) - 1)</f>
        <v>music</v>
      </c>
      <c r="R7" t="str">
        <f>RIGHT(N7, LEN(N7)-SEARCH("/", N7, 1))</f>
        <v>metal</v>
      </c>
      <c r="S7" s="11">
        <f>(((J7/60)/60)/24)+DATE(1970,1,1)</f>
        <v>42165.79833333334</v>
      </c>
      <c r="T7" s="11">
        <f>(((I7/60)/60)/24)+DATE(1970,1,1)</f>
        <v>42195.79833333334</v>
      </c>
    </row>
    <row r="8" spans="1:20" ht="45" x14ac:dyDescent="0.25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 s="6">
        <f>ROUND(E8/D8*100, 0)</f>
        <v>303833</v>
      </c>
      <c r="P8" s="8">
        <f>E8/L8</f>
        <v>42.73322081575246</v>
      </c>
      <c r="Q8" t="str">
        <f>LEFT(N8, SEARCH("/", N8, 1) - 1)</f>
        <v>music</v>
      </c>
      <c r="R8" t="str">
        <f>RIGHT(N8, LEN(N8)-SEARCH("/", N8, 1))</f>
        <v>rock</v>
      </c>
      <c r="S8" s="11">
        <f>(((J8/60)/60)/24)+DATE(1970,1,1)</f>
        <v>41855.783645833333</v>
      </c>
      <c r="T8" s="11">
        <f>(((I8/60)/60)/24)+DATE(1970,1,1)</f>
        <v>41885.783645833333</v>
      </c>
    </row>
    <row r="9" spans="1:20" ht="30" x14ac:dyDescent="0.25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 s="6">
        <f>ROUND(E9/D9*100, 0)</f>
        <v>130</v>
      </c>
      <c r="P9" s="8">
        <f>E9/L9</f>
        <v>3.25</v>
      </c>
      <c r="Q9" t="str">
        <f>LEFT(N9, SEARCH("/", N9, 1) - 1)</f>
        <v>theater</v>
      </c>
      <c r="R9" t="str">
        <f>RIGHT(N9, LEN(N9)-SEARCH("/", N9, 1))</f>
        <v>plays</v>
      </c>
      <c r="S9" s="11">
        <f>(((J9/60)/60)/24)+DATE(1970,1,1)</f>
        <v>42628.849120370374</v>
      </c>
      <c r="T9" s="11">
        <f>(((I9/60)/60)/24)+DATE(1970,1,1)</f>
        <v>42656.849120370374</v>
      </c>
    </row>
    <row r="10" spans="1:20" ht="45" x14ac:dyDescent="0.25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6">
        <f>ROUND(E10/D10*100, 0)</f>
        <v>100</v>
      </c>
      <c r="P10" s="8">
        <f>E10/L10</f>
        <v>13</v>
      </c>
      <c r="Q10" t="str">
        <f>LEFT(N10, SEARCH("/", N10, 1) - 1)</f>
        <v>film &amp; video</v>
      </c>
      <c r="R10" t="str">
        <f>RIGHT(N10, LEN(N10)-SEARCH("/", N10, 1))</f>
        <v>television</v>
      </c>
      <c r="S10" s="11">
        <f>(((J10/60)/60)/24)+DATE(1970,1,1)</f>
        <v>42376.79206018518</v>
      </c>
      <c r="T10" s="11">
        <f>(((I10/60)/60)/24)+DATE(1970,1,1)</f>
        <v>42394.79206018518</v>
      </c>
    </row>
    <row r="11" spans="1:20" ht="45" x14ac:dyDescent="0.25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6">
        <f>ROUND(E11/D11*100, 0)</f>
        <v>0</v>
      </c>
      <c r="P11" s="8" t="e">
        <f>E11/L11</f>
        <v>#DIV/0!</v>
      </c>
      <c r="Q11" t="str">
        <f>LEFT(N11, SEARCH("/", N11, 1) - 1)</f>
        <v>photography</v>
      </c>
      <c r="R11" t="str">
        <f>RIGHT(N11, LEN(N11)-SEARCH("/", N11, 1))</f>
        <v>nature</v>
      </c>
      <c r="S11" s="11">
        <f>(((J11/60)/60)/24)+DATE(1970,1,1)</f>
        <v>42782.426875000005</v>
      </c>
      <c r="T11" s="11">
        <f>(((I11/60)/60)/24)+DATE(1970,1,1)</f>
        <v>42789.426875000005</v>
      </c>
    </row>
    <row r="12" spans="1:20" ht="30" x14ac:dyDescent="0.25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6">
        <f>ROUND(E12/D12*100, 0)</f>
        <v>424</v>
      </c>
      <c r="P12" s="8">
        <f>E12/L12</f>
        <v>21.2</v>
      </c>
      <c r="Q12" t="str">
        <f>LEFT(N12, SEARCH("/", N12, 1) - 1)</f>
        <v>music</v>
      </c>
      <c r="R12" t="str">
        <f>RIGHT(N12, LEN(N12)-SEARCH("/", N12, 1))</f>
        <v>rock</v>
      </c>
      <c r="S12" s="11">
        <f>(((J12/60)/60)/24)+DATE(1970,1,1)</f>
        <v>42141.762800925921</v>
      </c>
      <c r="T12" s="11">
        <f>(((I12/60)/60)/24)+DATE(1970,1,1)</f>
        <v>42164.083333333328</v>
      </c>
    </row>
    <row r="13" spans="1:20" ht="30" x14ac:dyDescent="0.25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 s="6">
        <f>ROUND(E13/D13*100, 0)</f>
        <v>0</v>
      </c>
      <c r="P13" s="8" t="e">
        <f>E13/L13</f>
        <v>#DIV/0!</v>
      </c>
      <c r="Q13" t="str">
        <f>LEFT(N13, SEARCH("/", N13, 1) - 1)</f>
        <v>photography</v>
      </c>
      <c r="R13" t="str">
        <f>RIGHT(N13, LEN(N13)-SEARCH("/", N13, 1))</f>
        <v>places</v>
      </c>
      <c r="S13" s="11">
        <f>(((J13/60)/60)/24)+DATE(1970,1,1)</f>
        <v>42046.072743055556</v>
      </c>
      <c r="T13" s="11">
        <f>(((I13/60)/60)/24)+DATE(1970,1,1)</f>
        <v>42091.031076388885</v>
      </c>
    </row>
    <row r="14" spans="1:20" ht="45" x14ac:dyDescent="0.25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6">
        <f>ROUND(E14/D14*100, 0)</f>
        <v>120</v>
      </c>
      <c r="P14" s="8">
        <f>E14/L14</f>
        <v>7.5</v>
      </c>
      <c r="Q14" t="str">
        <f>LEFT(N14, SEARCH("/", N14, 1) - 1)</f>
        <v>photography</v>
      </c>
      <c r="R14" t="str">
        <f>RIGHT(N14, LEN(N14)-SEARCH("/", N14, 1))</f>
        <v>photobooks</v>
      </c>
      <c r="S14" s="11">
        <f>(((J14/60)/60)/24)+DATE(1970,1,1)</f>
        <v>42252.788900462961</v>
      </c>
      <c r="T14" s="11">
        <f>(((I14/60)/60)/24)+DATE(1970,1,1)</f>
        <v>42282.788900462961</v>
      </c>
    </row>
    <row r="15" spans="1:20" ht="45" x14ac:dyDescent="0.25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 s="6">
        <f>ROUND(E15/D15*100, 0)</f>
        <v>116</v>
      </c>
      <c r="P15" s="8">
        <f>E15/L15</f>
        <v>7.25</v>
      </c>
      <c r="Q15" t="str">
        <f>LEFT(N15, SEARCH("/", N15, 1) - 1)</f>
        <v>music</v>
      </c>
      <c r="R15" t="str">
        <f>RIGHT(N15, LEN(N15)-SEARCH("/", N15, 1))</f>
        <v>classical music</v>
      </c>
      <c r="S15" s="11">
        <f>(((J15/60)/60)/24)+DATE(1970,1,1)</f>
        <v>41464.106087962966</v>
      </c>
      <c r="T15" s="11">
        <f>(((I15/60)/60)/24)+DATE(1970,1,1)</f>
        <v>41485.106087962966</v>
      </c>
    </row>
    <row r="16" spans="1:20" ht="45" x14ac:dyDescent="0.25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6">
        <f>ROUND(E16/D16*100, 0)</f>
        <v>160</v>
      </c>
      <c r="P16" s="8">
        <f>E16/L16</f>
        <v>4.9230769230769234</v>
      </c>
      <c r="Q16" t="str">
        <f>LEFT(N16, SEARCH("/", N16, 1) - 1)</f>
        <v>publishing</v>
      </c>
      <c r="R16" t="str">
        <f>RIGHT(N16, LEN(N16)-SEARCH("/", N16, 1))</f>
        <v>nonfiction</v>
      </c>
      <c r="S16" s="11">
        <f>(((J16/60)/60)/24)+DATE(1970,1,1)</f>
        <v>41486.424317129626</v>
      </c>
      <c r="T16" s="11">
        <f>(((I16/60)/60)/24)+DATE(1970,1,1)</f>
        <v>41546.424317129626</v>
      </c>
    </row>
    <row r="17" spans="1:20" ht="90" x14ac:dyDescent="0.25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6">
        <f>ROUND(E17/D17*100, 0)</f>
        <v>2702</v>
      </c>
      <c r="P17" s="8">
        <f>E17/L17</f>
        <v>38.6</v>
      </c>
      <c r="Q17" t="str">
        <f>LEFT(N17, SEARCH("/", N17, 1) - 1)</f>
        <v>film &amp; video</v>
      </c>
      <c r="R17" t="str">
        <f>RIGHT(N17, LEN(N17)-SEARCH("/", N17, 1))</f>
        <v>shorts</v>
      </c>
      <c r="S17" s="11">
        <f>(((J17/60)/60)/24)+DATE(1970,1,1)</f>
        <v>42604.730567129634</v>
      </c>
      <c r="T17" s="11">
        <f>(((I17/60)/60)/24)+DATE(1970,1,1)</f>
        <v>42614.730567129634</v>
      </c>
    </row>
    <row r="18" spans="1:20" ht="45" x14ac:dyDescent="0.25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8281</v>
      </c>
      <c r="O18" s="6">
        <f>ROUND(E18/D18*100, 0)</f>
        <v>0</v>
      </c>
      <c r="P18" s="8" t="e">
        <f>E18/L18</f>
        <v>#DIV/0!</v>
      </c>
      <c r="Q18" t="str">
        <f>LEFT(N18, SEARCH("/", N18, 1) - 1)</f>
        <v>journalism</v>
      </c>
      <c r="R18" t="str">
        <f>RIGHT(N18, LEN(N18)-SEARCH("/", N18, 1))</f>
        <v>audio</v>
      </c>
      <c r="S18" s="11">
        <f>(((J18/60)/60)/24)+DATE(1970,1,1)</f>
        <v>41831.060092592597</v>
      </c>
      <c r="T18" s="11">
        <f>(((I18/60)/60)/24)+DATE(1970,1,1)</f>
        <v>41851.060092592597</v>
      </c>
    </row>
    <row r="19" spans="1:20" ht="60" x14ac:dyDescent="0.25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6">
        <f>ROUND(E19/D19*100, 0)</f>
        <v>150</v>
      </c>
      <c r="P19" s="8">
        <f>E19/L19</f>
        <v>25</v>
      </c>
      <c r="Q19" t="str">
        <f>LEFT(N19, SEARCH("/", N19, 1) - 1)</f>
        <v>theater</v>
      </c>
      <c r="R19" t="str">
        <f>RIGHT(N19, LEN(N19)-SEARCH("/", N19, 1))</f>
        <v>plays</v>
      </c>
      <c r="S19" s="11">
        <f>(((J19/60)/60)/24)+DATE(1970,1,1)</f>
        <v>42416.691655092596</v>
      </c>
      <c r="T19" s="11">
        <f>(((I19/60)/60)/24)+DATE(1970,1,1)</f>
        <v>42432.791666666672</v>
      </c>
    </row>
    <row r="20" spans="1:20" ht="45" x14ac:dyDescent="0.25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 s="6">
        <f>ROUND(E20/D20*100, 0)</f>
        <v>140</v>
      </c>
      <c r="P20" s="8">
        <f>E20/L20</f>
        <v>23.333333333333332</v>
      </c>
      <c r="Q20" t="str">
        <f>LEFT(N20, SEARCH("/", N20, 1) - 1)</f>
        <v>theater</v>
      </c>
      <c r="R20" t="str">
        <f>RIGHT(N20, LEN(N20)-SEARCH("/", N20, 1))</f>
        <v>plays</v>
      </c>
      <c r="S20" s="11">
        <f>(((J20/60)/60)/24)+DATE(1970,1,1)</f>
        <v>42493.597013888888</v>
      </c>
      <c r="T20" s="11">
        <f>(((I20/60)/60)/24)+DATE(1970,1,1)</f>
        <v>42505.958333333328</v>
      </c>
    </row>
    <row r="21" spans="1:20" ht="30" x14ac:dyDescent="0.25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6">
        <f>ROUND(E21/D21*100, 0)</f>
        <v>0</v>
      </c>
      <c r="P21" s="8" t="e">
        <f>E21/L21</f>
        <v>#DIV/0!</v>
      </c>
      <c r="Q21" t="str">
        <f>LEFT(N21, SEARCH("/", N21, 1) - 1)</f>
        <v>games</v>
      </c>
      <c r="R21" t="str">
        <f>RIGHT(N21, LEN(N21)-SEARCH("/", N21, 1))</f>
        <v>mobile games</v>
      </c>
      <c r="S21" s="11">
        <f>(((J21/60)/60)/24)+DATE(1970,1,1)</f>
        <v>42035.029224537036</v>
      </c>
      <c r="T21" s="11">
        <f>(((I21/60)/60)/24)+DATE(1970,1,1)</f>
        <v>42064.029224537036</v>
      </c>
    </row>
    <row r="22" spans="1:20" ht="45" x14ac:dyDescent="0.25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6">
        <f>ROUND(E22/D22*100, 0)</f>
        <v>144</v>
      </c>
      <c r="P22" s="8">
        <f>E22/L22</f>
        <v>50.5</v>
      </c>
      <c r="Q22" t="str">
        <f>LEFT(N22, SEARCH("/", N22, 1) - 1)</f>
        <v>technology</v>
      </c>
      <c r="R22" t="str">
        <f>RIGHT(N22, LEN(N22)-SEARCH("/", N22, 1))</f>
        <v>wearables</v>
      </c>
      <c r="S22" s="11">
        <f>(((J22/60)/60)/24)+DATE(1970,1,1)</f>
        <v>42683.420312500006</v>
      </c>
      <c r="T22" s="11">
        <f>(((I22/60)/60)/24)+DATE(1970,1,1)</f>
        <v>42698.958333333328</v>
      </c>
    </row>
    <row r="23" spans="1:20" ht="45" x14ac:dyDescent="0.25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6">
        <f>ROUND(E23/D23*100, 0)</f>
        <v>171</v>
      </c>
      <c r="P23" s="8">
        <f>E23/L23</f>
        <v>8.5714285714285712</v>
      </c>
      <c r="Q23" t="str">
        <f>LEFT(N23, SEARCH("/", N23, 1) - 1)</f>
        <v>theater</v>
      </c>
      <c r="R23" t="str">
        <f>RIGHT(N23, LEN(N23)-SEARCH("/", N23, 1))</f>
        <v>plays</v>
      </c>
      <c r="S23" s="11">
        <f>(((J23/60)/60)/24)+DATE(1970,1,1)</f>
        <v>42425.730671296296</v>
      </c>
      <c r="T23" s="11">
        <f>(((I23/60)/60)/24)+DATE(1970,1,1)</f>
        <v>42442.5</v>
      </c>
    </row>
    <row r="24" spans="1:20" ht="45" x14ac:dyDescent="0.25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6">
        <f>ROUND(E24/D24*100, 0)</f>
        <v>1254</v>
      </c>
      <c r="P24" s="8">
        <f>E24/L24</f>
        <v>27.861111111111111</v>
      </c>
      <c r="Q24" t="str">
        <f>LEFT(N24, SEARCH("/", N24, 1) - 1)</f>
        <v>music</v>
      </c>
      <c r="R24" t="str">
        <f>RIGHT(N24, LEN(N24)-SEARCH("/", N24, 1))</f>
        <v>pop</v>
      </c>
      <c r="S24" s="11">
        <f>(((J24/60)/60)/24)+DATE(1970,1,1)</f>
        <v>42459.693865740745</v>
      </c>
      <c r="T24" s="11">
        <f>(((I24/60)/60)/24)+DATE(1970,1,1)</f>
        <v>42490.915972222225</v>
      </c>
    </row>
    <row r="25" spans="1:20" ht="45" x14ac:dyDescent="0.25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6">
        <f>ROUND(E25/D25*100, 0)</f>
        <v>0</v>
      </c>
      <c r="P25" s="8" t="e">
        <f>E25/L25</f>
        <v>#DIV/0!</v>
      </c>
      <c r="Q25" t="str">
        <f>LEFT(N25, SEARCH("/", N25, 1) - 1)</f>
        <v>games</v>
      </c>
      <c r="R25" t="str">
        <f>RIGHT(N25, LEN(N25)-SEARCH("/", N25, 1))</f>
        <v>video games</v>
      </c>
      <c r="S25" s="11">
        <f>(((J25/60)/60)/24)+DATE(1970,1,1)</f>
        <v>42295.753391203703</v>
      </c>
      <c r="T25" s="11">
        <f>(((I25/60)/60)/24)+DATE(1970,1,1)</f>
        <v>42325.795057870375</v>
      </c>
    </row>
    <row r="26" spans="1:20" ht="30" x14ac:dyDescent="0.25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8285</v>
      </c>
      <c r="O26" s="6">
        <f>ROUND(E26/D26*100, 0)</f>
        <v>290</v>
      </c>
      <c r="P26" s="8">
        <f>E26/L26</f>
        <v>19.333333333333332</v>
      </c>
      <c r="Q26" t="str">
        <f>LEFT(N26, SEARCH("/", N26, 1) - 1)</f>
        <v>photography</v>
      </c>
      <c r="R26" t="str">
        <f>RIGHT(N26, LEN(N26)-SEARCH("/", N26, 1))</f>
        <v>photobooks</v>
      </c>
      <c r="S26" s="11">
        <f>(((J26/60)/60)/24)+DATE(1970,1,1)</f>
        <v>42747.506689814814</v>
      </c>
      <c r="T26" s="11">
        <f>(((I26/60)/60)/24)+DATE(1970,1,1)</f>
        <v>42777.506689814814</v>
      </c>
    </row>
    <row r="27" spans="1:20" ht="30" x14ac:dyDescent="0.25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8285</v>
      </c>
      <c r="O27" s="6">
        <f>ROUND(E27/D27*100, 0)</f>
        <v>155</v>
      </c>
      <c r="P27" s="8">
        <f>E27/L27</f>
        <v>51.666666666666664</v>
      </c>
      <c r="Q27" t="str">
        <f>LEFT(N27, SEARCH("/", N27, 1) - 1)</f>
        <v>photography</v>
      </c>
      <c r="R27" t="str">
        <f>RIGHT(N27, LEN(N27)-SEARCH("/", N27, 1))</f>
        <v>photobooks</v>
      </c>
      <c r="S27" s="11">
        <f>(((J27/60)/60)/24)+DATE(1970,1,1)</f>
        <v>42209.567824074074</v>
      </c>
      <c r="T27" s="11">
        <f>(((I27/60)/60)/24)+DATE(1970,1,1)</f>
        <v>42259.567824074074</v>
      </c>
    </row>
    <row r="28" spans="1:20" x14ac:dyDescent="0.25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8285</v>
      </c>
      <c r="O28" s="6">
        <f>ROUND(E28/D28*100, 0)</f>
        <v>885</v>
      </c>
      <c r="P28" s="8">
        <f>E28/L28</f>
        <v>35.4</v>
      </c>
      <c r="Q28" t="str">
        <f>LEFT(N28, SEARCH("/", N28, 1) - 1)</f>
        <v>photography</v>
      </c>
      <c r="R28" t="str">
        <f>RIGHT(N28, LEN(N28)-SEARCH("/", N28, 1))</f>
        <v>photobooks</v>
      </c>
      <c r="S28" s="11">
        <f>(((J28/60)/60)/24)+DATE(1970,1,1)</f>
        <v>42410.982002314813</v>
      </c>
      <c r="T28" s="11">
        <f>(((I28/60)/60)/24)+DATE(1970,1,1)</f>
        <v>42440.982002314813</v>
      </c>
    </row>
    <row r="29" spans="1:20" ht="45" x14ac:dyDescent="0.25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8282</v>
      </c>
      <c r="O29" s="6">
        <f>ROUND(E29/D29*100, 0)</f>
        <v>2</v>
      </c>
      <c r="P29" s="8">
        <f>E29/L29</f>
        <v>1</v>
      </c>
      <c r="Q29" t="str">
        <f>LEFT(N29, SEARCH("/", N29, 1) - 1)</f>
        <v>games</v>
      </c>
      <c r="R29" t="str">
        <f>RIGHT(N29, LEN(N29)-SEARCH("/", N29, 1))</f>
        <v>video games</v>
      </c>
      <c r="S29" s="11">
        <f>(((J29/60)/60)/24)+DATE(1970,1,1)</f>
        <v>42066.733587962968</v>
      </c>
      <c r="T29" s="11">
        <f>(((I29/60)/60)/24)+DATE(1970,1,1)</f>
        <v>42096.691921296297</v>
      </c>
    </row>
    <row r="30" spans="1:20" ht="45" x14ac:dyDescent="0.25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 s="6">
        <f>ROUND(E30/D30*100, 0)</f>
        <v>1165</v>
      </c>
      <c r="P30" s="8">
        <f>E30/L30</f>
        <v>41.607142857142854</v>
      </c>
      <c r="Q30" t="str">
        <f>LEFT(N30, SEARCH("/", N30, 1) - 1)</f>
        <v>games</v>
      </c>
      <c r="R30" t="str">
        <f>RIGHT(N30, LEN(N30)-SEARCH("/", N30, 1))</f>
        <v>tabletop games</v>
      </c>
      <c r="S30" s="11">
        <f>(((J30/60)/60)/24)+DATE(1970,1,1)</f>
        <v>42710.824618055558</v>
      </c>
      <c r="T30" s="11">
        <f>(((I30/60)/60)/24)+DATE(1970,1,1)</f>
        <v>42740.824618055558</v>
      </c>
    </row>
    <row r="31" spans="1:20" ht="45" x14ac:dyDescent="0.25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8271</v>
      </c>
      <c r="O31" s="6">
        <f>ROUND(E31/D31*100, 0)</f>
        <v>124</v>
      </c>
      <c r="P31" s="8">
        <f>E31/L31</f>
        <v>8.8571428571428577</v>
      </c>
      <c r="Q31" t="str">
        <f>LEFT(N31, SEARCH("/", N31, 1) - 1)</f>
        <v>theater</v>
      </c>
      <c r="R31" t="str">
        <f>RIGHT(N31, LEN(N31)-SEARCH("/", N31, 1))</f>
        <v>plays</v>
      </c>
      <c r="S31" s="11">
        <f>(((J31/60)/60)/24)+DATE(1970,1,1)</f>
        <v>42067.011643518519</v>
      </c>
      <c r="T31" s="11">
        <f>(((I31/60)/60)/24)+DATE(1970,1,1)</f>
        <v>42094.957638888889</v>
      </c>
    </row>
    <row r="32" spans="1:20" ht="30" x14ac:dyDescent="0.25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8305</v>
      </c>
      <c r="O32" s="6">
        <f>ROUND(E32/D32*100, 0)</f>
        <v>129</v>
      </c>
      <c r="P32" s="8">
        <f>E32/L32</f>
        <v>43</v>
      </c>
      <c r="Q32" t="str">
        <f>LEFT(N32, SEARCH("/", N32, 1) - 1)</f>
        <v>theater</v>
      </c>
      <c r="R32" t="str">
        <f>RIGHT(N32, LEN(N32)-SEARCH("/", N32, 1))</f>
        <v>musical</v>
      </c>
      <c r="S32" s="11">
        <f>(((J32/60)/60)/24)+DATE(1970,1,1)</f>
        <v>41877.886620370373</v>
      </c>
      <c r="T32" s="11">
        <f>(((I32/60)/60)/24)+DATE(1970,1,1)</f>
        <v>41907.886620370373</v>
      </c>
    </row>
    <row r="33" spans="1:20" ht="45" x14ac:dyDescent="0.25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8271</v>
      </c>
      <c r="O33" s="6">
        <f>ROUND(E33/D33*100, 0)</f>
        <v>180</v>
      </c>
      <c r="P33" s="8">
        <f>E33/L33</f>
        <v>12</v>
      </c>
      <c r="Q33" t="str">
        <f>LEFT(N33, SEARCH("/", N33, 1) - 1)</f>
        <v>theater</v>
      </c>
      <c r="R33" t="str">
        <f>RIGHT(N33, LEN(N33)-SEARCH("/", N33, 1))</f>
        <v>plays</v>
      </c>
      <c r="S33" s="11">
        <f>(((J33/60)/60)/24)+DATE(1970,1,1)</f>
        <v>42477.729780092588</v>
      </c>
      <c r="T33" s="11">
        <f>(((I33/60)/60)/24)+DATE(1970,1,1)</f>
        <v>42500.875</v>
      </c>
    </row>
    <row r="34" spans="1:20" ht="45" x14ac:dyDescent="0.25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 s="6">
        <f>ROUND(E34/D34*100, 0)</f>
        <v>100</v>
      </c>
      <c r="P34" s="8">
        <f>E34/L34</f>
        <v>20</v>
      </c>
      <c r="Q34" t="str">
        <f>LEFT(N34, SEARCH("/", N34, 1) - 1)</f>
        <v>theater</v>
      </c>
      <c r="R34" t="str">
        <f>RIGHT(N34, LEN(N34)-SEARCH("/", N34, 1))</f>
        <v>plays</v>
      </c>
      <c r="S34" s="11">
        <f>(((J34/60)/60)/24)+DATE(1970,1,1)</f>
        <v>42649.54923611111</v>
      </c>
      <c r="T34" s="11">
        <f>(((I34/60)/60)/24)+DATE(1970,1,1)</f>
        <v>42709.590902777782</v>
      </c>
    </row>
    <row r="35" spans="1:20" ht="45" x14ac:dyDescent="0.25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 s="6">
        <f>ROUND(E35/D35*100, 0)</f>
        <v>10</v>
      </c>
      <c r="P35" s="8">
        <f>E35/L35</f>
        <v>10</v>
      </c>
      <c r="Q35" t="str">
        <f>LEFT(N35, SEARCH("/", N35, 1) - 1)</f>
        <v>theater</v>
      </c>
      <c r="R35" t="str">
        <f>RIGHT(N35, LEN(N35)-SEARCH("/", N35, 1))</f>
        <v>plays</v>
      </c>
      <c r="S35" s="11">
        <f>(((J35/60)/60)/24)+DATE(1970,1,1)</f>
        <v>41831.697939814818</v>
      </c>
      <c r="T35" s="11">
        <f>(((I35/60)/60)/24)+DATE(1970,1,1)</f>
        <v>41861.697939814818</v>
      </c>
    </row>
    <row r="36" spans="1:20" ht="45" x14ac:dyDescent="0.25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 s="6">
        <f>ROUND(E36/D36*100, 0)</f>
        <v>225</v>
      </c>
      <c r="P36" s="8">
        <f>E36/L36</f>
        <v>75</v>
      </c>
      <c r="Q36" t="str">
        <f>LEFT(N36, SEARCH("/", N36, 1) - 1)</f>
        <v>theater</v>
      </c>
      <c r="R36" t="str">
        <f>RIGHT(N36, LEN(N36)-SEARCH("/", N36, 1))</f>
        <v>plays</v>
      </c>
      <c r="S36" s="11">
        <f>(((J36/60)/60)/24)+DATE(1970,1,1)</f>
        <v>42503.740868055553</v>
      </c>
      <c r="T36" s="11">
        <f>(((I36/60)/60)/24)+DATE(1970,1,1)</f>
        <v>42517.740868055553</v>
      </c>
    </row>
    <row r="37" spans="1:20" ht="45" x14ac:dyDescent="0.25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6">
        <f>ROUND(E37/D37*100, 0)</f>
        <v>286</v>
      </c>
      <c r="P37" s="8">
        <f>E37/L37</f>
        <v>19.266666666666666</v>
      </c>
      <c r="Q37" t="str">
        <f>LEFT(N37, SEARCH("/", N37, 1) - 1)</f>
        <v>theater</v>
      </c>
      <c r="R37" t="str">
        <f>RIGHT(N37, LEN(N37)-SEARCH("/", N37, 1))</f>
        <v>plays</v>
      </c>
      <c r="S37" s="11">
        <f>(((J37/60)/60)/24)+DATE(1970,1,1)</f>
        <v>42282.770231481481</v>
      </c>
      <c r="T37" s="11">
        <f>(((I37/60)/60)/24)+DATE(1970,1,1)</f>
        <v>42342.811898148153</v>
      </c>
    </row>
    <row r="38" spans="1:20" ht="30" x14ac:dyDescent="0.25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6">
        <f>ROUND(E38/D38*100, 0)</f>
        <v>3</v>
      </c>
      <c r="P38" s="8">
        <f>E38/L38</f>
        <v>1</v>
      </c>
      <c r="Q38" t="str">
        <f>LEFT(N38, SEARCH("/", N38, 1) - 1)</f>
        <v>publishing</v>
      </c>
      <c r="R38" t="str">
        <f>RIGHT(N38, LEN(N38)-SEARCH("/", N38, 1))</f>
        <v>translations</v>
      </c>
      <c r="S38" s="11">
        <f>(((J38/60)/60)/24)+DATE(1970,1,1)</f>
        <v>42524.667662037042</v>
      </c>
      <c r="T38" s="11">
        <f>(((I38/60)/60)/24)+DATE(1970,1,1)</f>
        <v>42549.667662037042</v>
      </c>
    </row>
    <row r="39" spans="1:20" ht="45" x14ac:dyDescent="0.25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6">
        <f>ROUND(E39/D39*100, 0)</f>
        <v>383</v>
      </c>
      <c r="P39" s="8">
        <f>E39/L39</f>
        <v>15.035357142857142</v>
      </c>
      <c r="Q39" t="str">
        <f>LEFT(N39, SEARCH("/", N39, 1) - 1)</f>
        <v>music</v>
      </c>
      <c r="R39" t="str">
        <f>RIGHT(N39, LEN(N39)-SEARCH("/", N39, 1))</f>
        <v>electronic music</v>
      </c>
      <c r="S39" s="11">
        <f>(((J39/60)/60)/24)+DATE(1970,1,1)</f>
        <v>41276.846817129634</v>
      </c>
      <c r="T39" s="11">
        <f>(((I39/60)/60)/24)+DATE(1970,1,1)</f>
        <v>41290.846817129634</v>
      </c>
    </row>
    <row r="40" spans="1:20" ht="45" x14ac:dyDescent="0.25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6">
        <f>ROUND(E40/D40*100, 0)</f>
        <v>241</v>
      </c>
      <c r="P40" s="8">
        <f>E40/L40</f>
        <v>23.153846153846153</v>
      </c>
      <c r="Q40" t="str">
        <f>LEFT(N40, SEARCH("/", N40, 1) - 1)</f>
        <v>music</v>
      </c>
      <c r="R40" t="str">
        <f>RIGHT(N40, LEN(N40)-SEARCH("/", N40, 1))</f>
        <v>indie rock</v>
      </c>
      <c r="S40" s="11">
        <f>(((J40/60)/60)/24)+DATE(1970,1,1)</f>
        <v>40772.848749999997</v>
      </c>
      <c r="T40" s="11">
        <f>(((I40/60)/60)/24)+DATE(1970,1,1)</f>
        <v>40813.207638888889</v>
      </c>
    </row>
    <row r="41" spans="1:20" ht="30" x14ac:dyDescent="0.25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6">
        <f>ROUND(E41/D41*100, 0)</f>
        <v>0</v>
      </c>
      <c r="P41" s="8" t="e">
        <f>E41/L41</f>
        <v>#DIV/0!</v>
      </c>
      <c r="Q41" t="str">
        <f>LEFT(N41, SEARCH("/", N41, 1) - 1)</f>
        <v>technology</v>
      </c>
      <c r="R41" t="str">
        <f>RIGHT(N41, LEN(N41)-SEARCH("/", N41, 1))</f>
        <v>web</v>
      </c>
      <c r="S41" s="11">
        <f>(((J41/60)/60)/24)+DATE(1970,1,1)</f>
        <v>42248.934675925921</v>
      </c>
      <c r="T41" s="11">
        <f>(((I41/60)/60)/24)+DATE(1970,1,1)</f>
        <v>42303.934675925921</v>
      </c>
    </row>
    <row r="42" spans="1:20" ht="30" x14ac:dyDescent="0.25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 s="6">
        <f>ROUND(E42/D42*100, 0)</f>
        <v>120</v>
      </c>
      <c r="P42" s="8">
        <f>E42/L42</f>
        <v>22.5</v>
      </c>
      <c r="Q42" t="str">
        <f>LEFT(N42, SEARCH("/", N42, 1) - 1)</f>
        <v>music</v>
      </c>
      <c r="R42" t="str">
        <f>RIGHT(N42, LEN(N42)-SEARCH("/", N42, 1))</f>
        <v>rock</v>
      </c>
      <c r="S42" s="11">
        <f>(((J42/60)/60)/24)+DATE(1970,1,1)</f>
        <v>41153.066400462965</v>
      </c>
      <c r="T42" s="11">
        <f>(((I42/60)/60)/24)+DATE(1970,1,1)</f>
        <v>41167.066400462965</v>
      </c>
    </row>
    <row r="43" spans="1:20" ht="60" x14ac:dyDescent="0.25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 s="6">
        <f>ROUND(E43/D43*100, 0)</f>
        <v>956</v>
      </c>
      <c r="P43" s="8">
        <f>E43/L43</f>
        <v>27.576923076923077</v>
      </c>
      <c r="Q43" t="str">
        <f>LEFT(N43, SEARCH("/", N43, 1) - 1)</f>
        <v>technology</v>
      </c>
      <c r="R43" t="str">
        <f>RIGHT(N43, LEN(N43)-SEARCH("/", N43, 1))</f>
        <v>space exploration</v>
      </c>
      <c r="S43" s="11">
        <f>(((J43/60)/60)/24)+DATE(1970,1,1)</f>
        <v>42658.810277777782</v>
      </c>
      <c r="T43" s="11">
        <f>(((I43/60)/60)/24)+DATE(1970,1,1)</f>
        <v>42683.851944444439</v>
      </c>
    </row>
    <row r="44" spans="1:20" ht="45" x14ac:dyDescent="0.25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8301</v>
      </c>
      <c r="O44" s="6">
        <f>ROUND(E44/D44*100, 0)</f>
        <v>647</v>
      </c>
      <c r="P44" s="8">
        <f>E44/L44</f>
        <v>21.555555555555557</v>
      </c>
      <c r="Q44" t="str">
        <f>LEFT(N44, SEARCH("/", N44, 1) - 1)</f>
        <v>technology</v>
      </c>
      <c r="R44" t="str">
        <f>RIGHT(N44, LEN(N44)-SEARCH("/", N44, 1))</f>
        <v>space exploration</v>
      </c>
      <c r="S44" s="11">
        <f>(((J44/60)/60)/24)+DATE(1970,1,1)</f>
        <v>42304.829409722224</v>
      </c>
      <c r="T44" s="11">
        <f>(((I44/60)/60)/24)+DATE(1970,1,1)</f>
        <v>42334.871076388896</v>
      </c>
    </row>
    <row r="45" spans="1:20" ht="45" x14ac:dyDescent="0.25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6">
        <f>ROUND(E45/D45*100, 0)</f>
        <v>130</v>
      </c>
      <c r="P45" s="8">
        <f>E45/L45</f>
        <v>16.25</v>
      </c>
      <c r="Q45" t="str">
        <f>LEFT(N45, SEARCH("/", N45, 1) - 1)</f>
        <v>theater</v>
      </c>
      <c r="R45" t="str">
        <f>RIGHT(N45, LEN(N45)-SEARCH("/", N45, 1))</f>
        <v>plays</v>
      </c>
      <c r="S45" s="11">
        <f>(((J45/60)/60)/24)+DATE(1970,1,1)</f>
        <v>42662.021539351852</v>
      </c>
      <c r="T45" s="11">
        <f>(((I45/60)/60)/24)+DATE(1970,1,1)</f>
        <v>42676.021539351852</v>
      </c>
    </row>
    <row r="46" spans="1:20" ht="45" x14ac:dyDescent="0.25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8271</v>
      </c>
      <c r="O46" s="6">
        <f>ROUND(E46/D46*100, 0)</f>
        <v>153</v>
      </c>
      <c r="P46" s="8">
        <f>E46/L46</f>
        <v>13.529411764705882</v>
      </c>
      <c r="Q46" t="str">
        <f>LEFT(N46, SEARCH("/", N46, 1) - 1)</f>
        <v>theater</v>
      </c>
      <c r="R46" t="str">
        <f>RIGHT(N46, LEN(N46)-SEARCH("/", N46, 1))</f>
        <v>plays</v>
      </c>
      <c r="S46" s="11">
        <f>(((J46/60)/60)/24)+DATE(1970,1,1)</f>
        <v>42328.727141203708</v>
      </c>
      <c r="T46" s="11">
        <f>(((I46/60)/60)/24)+DATE(1970,1,1)</f>
        <v>42358.499305555553</v>
      </c>
    </row>
    <row r="47" spans="1:20" ht="30" x14ac:dyDescent="0.25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6">
        <f>ROUND(E47/D47*100, 0)</f>
        <v>13</v>
      </c>
      <c r="P47" s="8">
        <f>E47/L47</f>
        <v>10</v>
      </c>
      <c r="Q47" t="str">
        <f>LEFT(N47, SEARCH("/", N47, 1) - 1)</f>
        <v>theater</v>
      </c>
      <c r="R47" t="str">
        <f>RIGHT(N47, LEN(N47)-SEARCH("/", N47, 1))</f>
        <v>plays</v>
      </c>
      <c r="S47" s="11">
        <f>(((J47/60)/60)/24)+DATE(1970,1,1)</f>
        <v>42122.693159722221</v>
      </c>
      <c r="T47" s="11">
        <f>(((I47/60)/60)/24)+DATE(1970,1,1)</f>
        <v>42152.693159722221</v>
      </c>
    </row>
    <row r="48" spans="1:20" ht="45" x14ac:dyDescent="0.25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6">
        <f>ROUND(E48/D48*100, 0)</f>
        <v>10</v>
      </c>
      <c r="P48" s="8">
        <f>E48/L48</f>
        <v>5</v>
      </c>
      <c r="Q48" t="str">
        <f>LEFT(N48, SEARCH("/", N48, 1) - 1)</f>
        <v>theater</v>
      </c>
      <c r="R48" t="str">
        <f>RIGHT(N48, LEN(N48)-SEARCH("/", N48, 1))</f>
        <v>plays</v>
      </c>
      <c r="S48" s="11">
        <f>(((J48/60)/60)/24)+DATE(1970,1,1)</f>
        <v>41820.870821759258</v>
      </c>
      <c r="T48" s="11">
        <f>(((I48/60)/60)/24)+DATE(1970,1,1)</f>
        <v>41850.870821759258</v>
      </c>
    </row>
    <row r="49" spans="1:20" ht="45" x14ac:dyDescent="0.25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6">
        <f>ROUND(E49/D49*100, 0)</f>
        <v>2</v>
      </c>
      <c r="P49" s="8">
        <f>E49/L49</f>
        <v>1.5</v>
      </c>
      <c r="Q49" t="str">
        <f>LEFT(N49, SEARCH("/", N49, 1) - 1)</f>
        <v>theater</v>
      </c>
      <c r="R49" t="str">
        <f>RIGHT(N49, LEN(N49)-SEARCH("/", N49, 1))</f>
        <v>plays</v>
      </c>
      <c r="S49" s="11">
        <f>(((J49/60)/60)/24)+DATE(1970,1,1)</f>
        <v>42307.189270833333</v>
      </c>
      <c r="T49" s="11">
        <f>(((I49/60)/60)/24)+DATE(1970,1,1)</f>
        <v>42322.958333333328</v>
      </c>
    </row>
    <row r="50" spans="1:20" ht="45" x14ac:dyDescent="0.25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6">
        <f>ROUND(E50/D50*100, 0)</f>
        <v>100</v>
      </c>
      <c r="P50" s="8">
        <f>E50/L50</f>
        <v>21.857142857142858</v>
      </c>
      <c r="Q50" t="str">
        <f>LEFT(N50, SEARCH("/", N50, 1) - 1)</f>
        <v>music</v>
      </c>
      <c r="R50" t="str">
        <f>RIGHT(N50, LEN(N50)-SEARCH("/", N50, 1))</f>
        <v>rock</v>
      </c>
      <c r="S50" s="11">
        <f>(((J50/60)/60)/24)+DATE(1970,1,1)</f>
        <v>42793.700821759259</v>
      </c>
      <c r="T50" s="11">
        <f>(((I50/60)/60)/24)+DATE(1970,1,1)</f>
        <v>42796.700821759259</v>
      </c>
    </row>
    <row r="51" spans="1:20" x14ac:dyDescent="0.25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6">
        <f>ROUND(E51/D51*100, 0)</f>
        <v>95</v>
      </c>
      <c r="P51" s="8">
        <f>E51/L51</f>
        <v>47.5</v>
      </c>
      <c r="Q51" t="str">
        <f>LEFT(N51, SEARCH("/", N51, 1) - 1)</f>
        <v>journalism</v>
      </c>
      <c r="R51" t="str">
        <f>RIGHT(N51, LEN(N51)-SEARCH("/", N51, 1))</f>
        <v>audio</v>
      </c>
      <c r="S51" s="11">
        <f>(((J51/60)/60)/24)+DATE(1970,1,1)</f>
        <v>42556.807187500002</v>
      </c>
      <c r="T51" s="11">
        <f>(((I51/60)/60)/24)+DATE(1970,1,1)</f>
        <v>42563.807187500002</v>
      </c>
    </row>
    <row r="52" spans="1:20" x14ac:dyDescent="0.25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6">
        <f>ROUND(E52/D52*100, 0)</f>
        <v>58</v>
      </c>
      <c r="P52" s="8">
        <f>E52/L52</f>
        <v>58</v>
      </c>
      <c r="Q52" t="str">
        <f>LEFT(N52, SEARCH("/", N52, 1) - 1)</f>
        <v>theater</v>
      </c>
      <c r="R52" t="str">
        <f>RIGHT(N52, LEN(N52)-SEARCH("/", N52, 1))</f>
        <v>spaces</v>
      </c>
      <c r="S52" s="11">
        <f>(((J52/60)/60)/24)+DATE(1970,1,1)</f>
        <v>42678.932083333333</v>
      </c>
      <c r="T52" s="11">
        <f>(((I52/60)/60)/24)+DATE(1970,1,1)</f>
        <v>42683.973750000005</v>
      </c>
    </row>
    <row r="53" spans="1:20" ht="45" x14ac:dyDescent="0.25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 s="6">
        <f>ROUND(E53/D53*100, 0)</f>
        <v>103</v>
      </c>
      <c r="P53" s="8">
        <f>E53/L53</f>
        <v>15.76923076923077</v>
      </c>
      <c r="Q53" t="str">
        <f>LEFT(N53, SEARCH("/", N53, 1) - 1)</f>
        <v>film &amp; video</v>
      </c>
      <c r="R53" t="str">
        <f>RIGHT(N53, LEN(N53)-SEARCH("/", N53, 1))</f>
        <v>shorts</v>
      </c>
      <c r="S53" s="11">
        <f>(((J53/60)/60)/24)+DATE(1970,1,1)</f>
        <v>42042.615613425922</v>
      </c>
      <c r="T53" s="11">
        <f>(((I53/60)/60)/24)+DATE(1970,1,1)</f>
        <v>42057.479166666672</v>
      </c>
    </row>
    <row r="54" spans="1:20" ht="45" x14ac:dyDescent="0.25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8268</v>
      </c>
      <c r="O54" s="6">
        <f>ROUND(E54/D54*100, 0)</f>
        <v>0</v>
      </c>
      <c r="P54" s="8" t="e">
        <f>E54/L54</f>
        <v>#DIV/0!</v>
      </c>
      <c r="Q54" t="str">
        <f>LEFT(N54, SEARCH("/", N54, 1) - 1)</f>
        <v>film &amp; video</v>
      </c>
      <c r="R54" t="str">
        <f>RIGHT(N54, LEN(N54)-SEARCH("/", N54, 1))</f>
        <v>drama</v>
      </c>
      <c r="S54" s="11">
        <f>(((J54/60)/60)/24)+DATE(1970,1,1)</f>
        <v>42438.961273148147</v>
      </c>
      <c r="T54" s="11">
        <f>(((I54/60)/60)/24)+DATE(1970,1,1)</f>
        <v>42468.919606481482</v>
      </c>
    </row>
    <row r="55" spans="1:20" ht="45" x14ac:dyDescent="0.25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8282</v>
      </c>
      <c r="O55" s="6">
        <f>ROUND(E55/D55*100, 0)</f>
        <v>13</v>
      </c>
      <c r="P55" s="8">
        <f>E55/L55</f>
        <v>12.5</v>
      </c>
      <c r="Q55" t="str">
        <f>LEFT(N55, SEARCH("/", N55, 1) - 1)</f>
        <v>games</v>
      </c>
      <c r="R55" t="str">
        <f>RIGHT(N55, LEN(N55)-SEARCH("/", N55, 1))</f>
        <v>video games</v>
      </c>
      <c r="S55" s="11">
        <f>(((J55/60)/60)/24)+DATE(1970,1,1)</f>
        <v>42440.820277777777</v>
      </c>
      <c r="T55" s="11">
        <f>(((I55/60)/60)/24)+DATE(1970,1,1)</f>
        <v>42470.778611111105</v>
      </c>
    </row>
    <row r="56" spans="1:20" ht="45" x14ac:dyDescent="0.25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8274</v>
      </c>
      <c r="O56" s="6">
        <f>ROUND(E56/D56*100, 0)</f>
        <v>100</v>
      </c>
      <c r="P56" s="8">
        <f>E56/L56</f>
        <v>40</v>
      </c>
      <c r="Q56" t="str">
        <f>LEFT(N56, SEARCH("/", N56, 1) - 1)</f>
        <v>publishing</v>
      </c>
      <c r="R56" t="str">
        <f>RIGHT(N56, LEN(N56)-SEARCH("/", N56, 1))</f>
        <v>nonfiction</v>
      </c>
      <c r="S56" s="11">
        <f>(((J56/60)/60)/24)+DATE(1970,1,1)</f>
        <v>42396.8440625</v>
      </c>
      <c r="T56" s="11">
        <f>(((I56/60)/60)/24)+DATE(1970,1,1)</f>
        <v>42415.332638888889</v>
      </c>
    </row>
    <row r="57" spans="1:20" ht="45" x14ac:dyDescent="0.25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8297</v>
      </c>
      <c r="O57" s="6">
        <f>ROUND(E57/D57*100, 0)</f>
        <v>299</v>
      </c>
      <c r="P57" s="8">
        <f>E57/L57</f>
        <v>35.117647058823529</v>
      </c>
      <c r="Q57" t="str">
        <f>LEFT(N57, SEARCH("/", N57, 1) - 1)</f>
        <v>games</v>
      </c>
      <c r="R57" t="str">
        <f>RIGHT(N57, LEN(N57)-SEARCH("/", N57, 1))</f>
        <v>tabletop games</v>
      </c>
      <c r="S57" s="11">
        <f>(((J57/60)/60)/24)+DATE(1970,1,1)</f>
        <v>42689.853090277778</v>
      </c>
      <c r="T57" s="11">
        <f>(((I57/60)/60)/24)+DATE(1970,1,1)</f>
        <v>42696.853090277778</v>
      </c>
    </row>
    <row r="58" spans="1:20" ht="45" x14ac:dyDescent="0.25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8272</v>
      </c>
      <c r="O58" s="6">
        <f>ROUND(E58/D58*100, 0)</f>
        <v>0</v>
      </c>
      <c r="P58" s="8" t="e">
        <f>E58/L58</f>
        <v>#DIV/0!</v>
      </c>
      <c r="Q58" t="str">
        <f>LEFT(N58, SEARCH("/", N58, 1) - 1)</f>
        <v>technology</v>
      </c>
      <c r="R58" t="str">
        <f>RIGHT(N58, LEN(N58)-SEARCH("/", N58, 1))</f>
        <v>web</v>
      </c>
      <c r="S58" s="11">
        <f>(((J58/60)/60)/24)+DATE(1970,1,1)</f>
        <v>42466.858888888892</v>
      </c>
      <c r="T58" s="11">
        <f>(((I58/60)/60)/24)+DATE(1970,1,1)</f>
        <v>42490.916666666672</v>
      </c>
    </row>
    <row r="59" spans="1:20" ht="45" x14ac:dyDescent="0.25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8271</v>
      </c>
      <c r="O59" s="6">
        <f>ROUND(E59/D59*100, 0)</f>
        <v>136</v>
      </c>
      <c r="P59" s="8">
        <f>E59/L59</f>
        <v>13.6</v>
      </c>
      <c r="Q59" t="str">
        <f>LEFT(N59, SEARCH("/", N59, 1) - 1)</f>
        <v>theater</v>
      </c>
      <c r="R59" t="str">
        <f>RIGHT(N59, LEN(N59)-SEARCH("/", N59, 1))</f>
        <v>plays</v>
      </c>
      <c r="S59" s="11">
        <f>(((J59/60)/60)/24)+DATE(1970,1,1)</f>
        <v>42401.610983796301</v>
      </c>
      <c r="T59" s="11">
        <f>(((I59/60)/60)/24)+DATE(1970,1,1)</f>
        <v>42426</v>
      </c>
    </row>
    <row r="60" spans="1:20" ht="45" x14ac:dyDescent="0.25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8271</v>
      </c>
      <c r="O60" s="6">
        <f>ROUND(E60/D60*100, 0)</f>
        <v>5</v>
      </c>
      <c r="P60" s="8">
        <f>E60/L60</f>
        <v>10</v>
      </c>
      <c r="Q60" t="str">
        <f>LEFT(N60, SEARCH("/", N60, 1) - 1)</f>
        <v>theater</v>
      </c>
      <c r="R60" t="str">
        <f>RIGHT(N60, LEN(N60)-SEARCH("/", N60, 1))</f>
        <v>plays</v>
      </c>
      <c r="S60" s="11">
        <f>(((J60/60)/60)/24)+DATE(1970,1,1)</f>
        <v>42261.632916666669</v>
      </c>
      <c r="T60" s="11">
        <f>(((I60/60)/60)/24)+DATE(1970,1,1)</f>
        <v>42266.165972222225</v>
      </c>
    </row>
    <row r="61" spans="1:20" ht="60" x14ac:dyDescent="0.25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8271</v>
      </c>
      <c r="O61" s="6">
        <f>ROUND(E61/D61*100, 0)</f>
        <v>0</v>
      </c>
      <c r="P61" s="8" t="e">
        <f>E61/L61</f>
        <v>#DIV/0!</v>
      </c>
      <c r="Q61" t="str">
        <f>LEFT(N61, SEARCH("/", N61, 1) - 1)</f>
        <v>theater</v>
      </c>
      <c r="R61" t="str">
        <f>RIGHT(N61, LEN(N61)-SEARCH("/", N61, 1))</f>
        <v>plays</v>
      </c>
      <c r="S61" s="11">
        <f>(((J61/60)/60)/24)+DATE(1970,1,1)</f>
        <v>42809.645914351851</v>
      </c>
      <c r="T61" s="11">
        <f>(((I61/60)/60)/24)+DATE(1970,1,1)</f>
        <v>42828.645914351851</v>
      </c>
    </row>
    <row r="62" spans="1:20" ht="45" x14ac:dyDescent="0.25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6">
        <f>ROUND(E62/D62*100, 0)</f>
        <v>65</v>
      </c>
      <c r="P62" s="8">
        <f>E62/L62</f>
        <v>14.444444444444445</v>
      </c>
      <c r="Q62" t="str">
        <f>LEFT(N62, SEARCH("/", N62, 1) - 1)</f>
        <v>theater</v>
      </c>
      <c r="R62" t="str">
        <f>RIGHT(N62, LEN(N62)-SEARCH("/", N62, 1))</f>
        <v>musical</v>
      </c>
      <c r="S62" s="11">
        <f>(((J62/60)/60)/24)+DATE(1970,1,1)</f>
        <v>42144.415532407409</v>
      </c>
      <c r="T62" s="11">
        <f>(((I62/60)/60)/24)+DATE(1970,1,1)</f>
        <v>42165.415532407409</v>
      </c>
    </row>
    <row r="63" spans="1:20" ht="30" x14ac:dyDescent="0.25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8271</v>
      </c>
      <c r="O63" s="6">
        <f>ROUND(E63/D63*100, 0)</f>
        <v>139</v>
      </c>
      <c r="P63" s="8">
        <f>E63/L63</f>
        <v>30.777777777777779</v>
      </c>
      <c r="Q63" t="str">
        <f>LEFT(N63, SEARCH("/", N63, 1) - 1)</f>
        <v>theater</v>
      </c>
      <c r="R63" t="str">
        <f>RIGHT(N63, LEN(N63)-SEARCH("/", N63, 1))</f>
        <v>plays</v>
      </c>
      <c r="S63" s="11">
        <f>(((J63/60)/60)/24)+DATE(1970,1,1)</f>
        <v>42312.874594907407</v>
      </c>
      <c r="T63" s="11">
        <f>(((I63/60)/60)/24)+DATE(1970,1,1)</f>
        <v>42340.874594907407</v>
      </c>
    </row>
    <row r="64" spans="1:20" ht="45" x14ac:dyDescent="0.25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8271</v>
      </c>
      <c r="O64" s="6">
        <f>ROUND(E64/D64*100, 0)</f>
        <v>100</v>
      </c>
      <c r="P64" s="8">
        <f>E64/L64</f>
        <v>22.222222222222221</v>
      </c>
      <c r="Q64" t="str">
        <f>LEFT(N64, SEARCH("/", N64, 1) - 1)</f>
        <v>theater</v>
      </c>
      <c r="R64" t="str">
        <f>RIGHT(N64, LEN(N64)-SEARCH("/", N64, 1))</f>
        <v>plays</v>
      </c>
      <c r="S64" s="11">
        <f>(((J64/60)/60)/24)+DATE(1970,1,1)</f>
        <v>42467.144166666665</v>
      </c>
      <c r="T64" s="11">
        <f>(((I64/60)/60)/24)+DATE(1970,1,1)</f>
        <v>42477.979166666672</v>
      </c>
    </row>
    <row r="65" spans="1:20" ht="45" x14ac:dyDescent="0.25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 s="6">
        <f>ROUND(E65/D65*100, 0)</f>
        <v>101</v>
      </c>
      <c r="P65" s="8">
        <f>E65/L65</f>
        <v>18.272727272727273</v>
      </c>
      <c r="Q65" t="str">
        <f>LEFT(N65, SEARCH("/", N65, 1) - 1)</f>
        <v>theater</v>
      </c>
      <c r="R65" t="str">
        <f>RIGHT(N65, LEN(N65)-SEARCH("/", N65, 1))</f>
        <v>plays</v>
      </c>
      <c r="S65" s="11">
        <f>(((J65/60)/60)/24)+DATE(1970,1,1)</f>
        <v>42101.828819444447</v>
      </c>
      <c r="T65" s="11">
        <f>(((I65/60)/60)/24)+DATE(1970,1,1)</f>
        <v>42123.958333333328</v>
      </c>
    </row>
    <row r="66" spans="1:20" ht="30" x14ac:dyDescent="0.25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8271</v>
      </c>
      <c r="O66" s="6">
        <f>ROUND(E66/D66*100, 0)</f>
        <v>210</v>
      </c>
      <c r="P66" s="8">
        <f>E66/L66</f>
        <v>105</v>
      </c>
      <c r="Q66" t="str">
        <f>LEFT(N66, SEARCH("/", N66, 1) - 1)</f>
        <v>theater</v>
      </c>
      <c r="R66" t="str">
        <f>RIGHT(N66, LEN(N66)-SEARCH("/", N66, 1))</f>
        <v>plays</v>
      </c>
      <c r="S66" s="11">
        <f>(((J66/60)/60)/24)+DATE(1970,1,1)</f>
        <v>42147.729930555557</v>
      </c>
      <c r="T66" s="11">
        <f>(((I66/60)/60)/24)+DATE(1970,1,1)</f>
        <v>42177.729930555557</v>
      </c>
    </row>
    <row r="67" spans="1:20" ht="45" x14ac:dyDescent="0.25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8271</v>
      </c>
      <c r="O67" s="6">
        <f>ROUND(E67/D67*100, 0)</f>
        <v>160</v>
      </c>
      <c r="P67" s="8">
        <f>E67/L67</f>
        <v>40</v>
      </c>
      <c r="Q67" t="str">
        <f>LEFT(N67, SEARCH("/", N67, 1) - 1)</f>
        <v>theater</v>
      </c>
      <c r="R67" t="str">
        <f>RIGHT(N67, LEN(N67)-SEARCH("/", N67, 1))</f>
        <v>plays</v>
      </c>
      <c r="S67" s="11">
        <f>(((J67/60)/60)/24)+DATE(1970,1,1)</f>
        <v>42460.94222222222</v>
      </c>
      <c r="T67" s="11">
        <f>(((I67/60)/60)/24)+DATE(1970,1,1)</f>
        <v>42481.94222222222</v>
      </c>
    </row>
    <row r="68" spans="1:20" ht="45" x14ac:dyDescent="0.25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 s="6">
        <f>ROUND(E68/D68*100, 0)</f>
        <v>35</v>
      </c>
      <c r="P68" s="8">
        <f>E68/L68</f>
        <v>17.5</v>
      </c>
      <c r="Q68" t="str">
        <f>LEFT(N68, SEARCH("/", N68, 1) - 1)</f>
        <v>theater</v>
      </c>
      <c r="R68" t="str">
        <f>RIGHT(N68, LEN(N68)-SEARCH("/", N68, 1))</f>
        <v>plays</v>
      </c>
      <c r="S68" s="11">
        <f>(((J68/60)/60)/24)+DATE(1970,1,1)</f>
        <v>42019.683761574073</v>
      </c>
      <c r="T68" s="11">
        <f>(((I68/60)/60)/24)+DATE(1970,1,1)</f>
        <v>42049.477083333331</v>
      </c>
    </row>
    <row r="69" spans="1:20" ht="45" x14ac:dyDescent="0.25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6">
        <f>ROUND(E69/D69*100, 0)</f>
        <v>110</v>
      </c>
      <c r="P69" s="8">
        <f>E69/L69</f>
        <v>20.083333333333332</v>
      </c>
      <c r="Q69" t="str">
        <f>LEFT(N69, SEARCH("/", N69, 1) - 1)</f>
        <v>theater</v>
      </c>
      <c r="R69" t="str">
        <f>RIGHT(N69, LEN(N69)-SEARCH("/", N69, 1))</f>
        <v>plays</v>
      </c>
      <c r="S69" s="11">
        <f>(((J69/60)/60)/24)+DATE(1970,1,1)</f>
        <v>42142.514016203699</v>
      </c>
      <c r="T69" s="11">
        <f>(((I69/60)/60)/24)+DATE(1970,1,1)</f>
        <v>42155.958333333328</v>
      </c>
    </row>
    <row r="70" spans="1:20" ht="45" x14ac:dyDescent="0.25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6">
        <f>ROUND(E70/D70*100, 0)</f>
        <v>104</v>
      </c>
      <c r="P70" s="8">
        <f>E70/L70</f>
        <v>26</v>
      </c>
      <c r="Q70" t="str">
        <f>LEFT(N70, SEARCH("/", N70, 1) - 1)</f>
        <v>theater</v>
      </c>
      <c r="R70" t="str">
        <f>RIGHT(N70, LEN(N70)-SEARCH("/", N70, 1))</f>
        <v>plays</v>
      </c>
      <c r="S70" s="11">
        <f>(((J70/60)/60)/24)+DATE(1970,1,1)</f>
        <v>42665.451736111107</v>
      </c>
      <c r="T70" s="11">
        <f>(((I70/60)/60)/24)+DATE(1970,1,1)</f>
        <v>42725.493402777778</v>
      </c>
    </row>
    <row r="71" spans="1:20" ht="45" x14ac:dyDescent="0.25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 s="6">
        <f>ROUND(E71/D71*100, 0)</f>
        <v>104</v>
      </c>
      <c r="P71" s="8">
        <f>E71/L71</f>
        <v>21.666666666666668</v>
      </c>
      <c r="Q71" t="str">
        <f>LEFT(N71, SEARCH("/", N71, 1) - 1)</f>
        <v>film &amp; video</v>
      </c>
      <c r="R71" t="str">
        <f>RIGHT(N71, LEN(N71)-SEARCH("/", N71, 1))</f>
        <v>shorts</v>
      </c>
      <c r="S71" s="11">
        <f>(((J71/60)/60)/24)+DATE(1970,1,1)</f>
        <v>41716.717847222222</v>
      </c>
      <c r="T71" s="11">
        <f>(((I71/60)/60)/24)+DATE(1970,1,1)</f>
        <v>41736.717847222222</v>
      </c>
    </row>
    <row r="72" spans="1:20" ht="45" x14ac:dyDescent="0.25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 s="6">
        <f>ROUND(E72/D72*100, 0)</f>
        <v>0</v>
      </c>
      <c r="P72" s="8" t="e">
        <f>E72/L72</f>
        <v>#DIV/0!</v>
      </c>
      <c r="Q72" t="str">
        <f>LEFT(N72, SEARCH("/", N72, 1) - 1)</f>
        <v>technology</v>
      </c>
      <c r="R72" t="str">
        <f>RIGHT(N72, LEN(N72)-SEARCH("/", N72, 1))</f>
        <v>web</v>
      </c>
      <c r="S72" s="11">
        <f>(((J72/60)/60)/24)+DATE(1970,1,1)</f>
        <v>42300.825648148151</v>
      </c>
      <c r="T72" s="11">
        <f>(((I72/60)/60)/24)+DATE(1970,1,1)</f>
        <v>42330.867314814815</v>
      </c>
    </row>
    <row r="73" spans="1:20" ht="45" x14ac:dyDescent="0.25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8274</v>
      </c>
      <c r="O73" s="6">
        <f>ROUND(E73/D73*100, 0)</f>
        <v>238</v>
      </c>
      <c r="P73" s="8">
        <f>E73/L73</f>
        <v>33.055555555555557</v>
      </c>
      <c r="Q73" t="str">
        <f>LEFT(N73, SEARCH("/", N73, 1) - 1)</f>
        <v>publishing</v>
      </c>
      <c r="R73" t="str">
        <f>RIGHT(N73, LEN(N73)-SEARCH("/", N73, 1))</f>
        <v>nonfiction</v>
      </c>
      <c r="S73" s="11">
        <f>(((J73/60)/60)/24)+DATE(1970,1,1)</f>
        <v>41235.054560185185</v>
      </c>
      <c r="T73" s="11">
        <f>(((I73/60)/60)/24)+DATE(1970,1,1)</f>
        <v>41249.054560185185</v>
      </c>
    </row>
    <row r="74" spans="1:20" ht="45" x14ac:dyDescent="0.25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8277</v>
      </c>
      <c r="O74" s="6">
        <f>ROUND(E74/D74*100, 0)</f>
        <v>218</v>
      </c>
      <c r="P74" s="8">
        <f>E74/L74</f>
        <v>19.464285714285715</v>
      </c>
      <c r="Q74" t="str">
        <f>LEFT(N74, SEARCH("/", N74, 1) - 1)</f>
        <v>music</v>
      </c>
      <c r="R74" t="str">
        <f>RIGHT(N74, LEN(N74)-SEARCH("/", N74, 1))</f>
        <v>metal</v>
      </c>
      <c r="S74" s="11">
        <f>(((J74/60)/60)/24)+DATE(1970,1,1)</f>
        <v>42609.311990740738</v>
      </c>
      <c r="T74" s="11">
        <f>(((I74/60)/60)/24)+DATE(1970,1,1)</f>
        <v>42668.791666666672</v>
      </c>
    </row>
    <row r="75" spans="1:20" ht="60" x14ac:dyDescent="0.25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 s="6">
        <f>ROUND(E75/D75*100, 0)</f>
        <v>242</v>
      </c>
      <c r="P75" s="8">
        <f>E75/L75</f>
        <v>24.2</v>
      </c>
      <c r="Q75" t="str">
        <f>LEFT(N75, SEARCH("/", N75, 1) - 1)</f>
        <v>theater</v>
      </c>
      <c r="R75" t="str">
        <f>RIGHT(N75, LEN(N75)-SEARCH("/", N75, 1))</f>
        <v>plays</v>
      </c>
      <c r="S75" s="11">
        <f>(((J75/60)/60)/24)+DATE(1970,1,1)</f>
        <v>42107.621018518519</v>
      </c>
      <c r="T75" s="11">
        <f>(((I75/60)/60)/24)+DATE(1970,1,1)</f>
        <v>42167.621018518519</v>
      </c>
    </row>
    <row r="76" spans="1:20" ht="30" x14ac:dyDescent="0.25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8282</v>
      </c>
      <c r="O76" s="6">
        <f>ROUND(E76/D76*100, 0)</f>
        <v>1</v>
      </c>
      <c r="P76" s="8">
        <f>E76/L76</f>
        <v>1</v>
      </c>
      <c r="Q76" t="str">
        <f>LEFT(N76, SEARCH("/", N76, 1) - 1)</f>
        <v>games</v>
      </c>
      <c r="R76" t="str">
        <f>RIGHT(N76, LEN(N76)-SEARCH("/", N76, 1))</f>
        <v>video games</v>
      </c>
      <c r="S76" s="11">
        <f>(((J76/60)/60)/24)+DATE(1970,1,1)</f>
        <v>41647.632256944446</v>
      </c>
      <c r="T76" s="11">
        <f>(((I76/60)/60)/24)+DATE(1970,1,1)</f>
        <v>41667.632256944446</v>
      </c>
    </row>
    <row r="77" spans="1:20" ht="45" x14ac:dyDescent="0.25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 s="6">
        <f>ROUND(E77/D77*100, 0)</f>
        <v>48</v>
      </c>
      <c r="P77" s="8">
        <f>E77/L77</f>
        <v>30</v>
      </c>
      <c r="Q77" t="str">
        <f>LEFT(N77, SEARCH("/", N77, 1) - 1)</f>
        <v>food</v>
      </c>
      <c r="R77" t="str">
        <f>RIGHT(N77, LEN(N77)-SEARCH("/", N77, 1))</f>
        <v>small batch</v>
      </c>
      <c r="S77" s="11">
        <f>(((J77/60)/60)/24)+DATE(1970,1,1)</f>
        <v>42807.755173611105</v>
      </c>
      <c r="T77" s="11">
        <f>(((I77/60)/60)/24)+DATE(1970,1,1)</f>
        <v>42814.755173611105</v>
      </c>
    </row>
    <row r="78" spans="1:20" ht="45" x14ac:dyDescent="0.25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8300</v>
      </c>
      <c r="O78" s="6">
        <f>ROUND(E78/D78*100, 0)</f>
        <v>156</v>
      </c>
      <c r="P78" s="8">
        <f>E78/L78</f>
        <v>30.076923076923077</v>
      </c>
      <c r="Q78" t="str">
        <f>LEFT(N78, SEARCH("/", N78, 1) - 1)</f>
        <v>music</v>
      </c>
      <c r="R78" t="str">
        <f>RIGHT(N78, LEN(N78)-SEARCH("/", N78, 1))</f>
        <v>classical music</v>
      </c>
      <c r="S78" s="11">
        <f>(((J78/60)/60)/24)+DATE(1970,1,1)</f>
        <v>40514.107615740737</v>
      </c>
      <c r="T78" s="11">
        <f>(((I78/60)/60)/24)+DATE(1970,1,1)</f>
        <v>40545.125</v>
      </c>
    </row>
    <row r="79" spans="1:20" ht="45" x14ac:dyDescent="0.25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8271</v>
      </c>
      <c r="O79" s="6">
        <f>ROUND(E79/D79*100, 0)</f>
        <v>242</v>
      </c>
      <c r="P79" s="8">
        <f>E79/L79</f>
        <v>43.214285714285715</v>
      </c>
      <c r="Q79" t="str">
        <f>LEFT(N79, SEARCH("/", N79, 1) - 1)</f>
        <v>theater</v>
      </c>
      <c r="R79" t="str">
        <f>RIGHT(N79, LEN(N79)-SEARCH("/", N79, 1))</f>
        <v>plays</v>
      </c>
      <c r="S79" s="11">
        <f>(((J79/60)/60)/24)+DATE(1970,1,1)</f>
        <v>42559.776724537034</v>
      </c>
      <c r="T79" s="11">
        <f>(((I79/60)/60)/24)+DATE(1970,1,1)</f>
        <v>42589.776724537034</v>
      </c>
    </row>
    <row r="80" spans="1:20" ht="45" x14ac:dyDescent="0.25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8271</v>
      </c>
      <c r="O80" s="6">
        <f>ROUND(E80/D80*100, 0)</f>
        <v>32</v>
      </c>
      <c r="P80" s="8">
        <f>E80/L80</f>
        <v>26.666666666666668</v>
      </c>
      <c r="Q80" t="str">
        <f>LEFT(N80, SEARCH("/", N80, 1) - 1)</f>
        <v>theater</v>
      </c>
      <c r="R80" t="str">
        <f>RIGHT(N80, LEN(N80)-SEARCH("/", N80, 1))</f>
        <v>plays</v>
      </c>
      <c r="S80" s="11">
        <f>(((J80/60)/60)/24)+DATE(1970,1,1)</f>
        <v>42257.590833333335</v>
      </c>
      <c r="T80" s="11">
        <f>(((I80/60)/60)/24)+DATE(1970,1,1)</f>
        <v>42271.590833333335</v>
      </c>
    </row>
    <row r="81" spans="1:20" ht="45" x14ac:dyDescent="0.25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 s="6">
        <f>ROUND(E81/D81*100, 0)</f>
        <v>100</v>
      </c>
      <c r="P81" s="8">
        <f>E81/L81</f>
        <v>27.777777777777779</v>
      </c>
      <c r="Q81" t="str">
        <f>LEFT(N81, SEARCH("/", N81, 1) - 1)</f>
        <v>theater</v>
      </c>
      <c r="R81" t="str">
        <f>RIGHT(N81, LEN(N81)-SEARCH("/", N81, 1))</f>
        <v>plays</v>
      </c>
      <c r="S81" s="11">
        <f>(((J81/60)/60)/24)+DATE(1970,1,1)</f>
        <v>42437.398680555561</v>
      </c>
      <c r="T81" s="11">
        <f>(((I81/60)/60)/24)+DATE(1970,1,1)</f>
        <v>42465.35701388889</v>
      </c>
    </row>
    <row r="82" spans="1:20" ht="30" x14ac:dyDescent="0.25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6">
        <f>ROUND(E82/D82*100, 0)</f>
        <v>112</v>
      </c>
      <c r="P82" s="8">
        <f>E82/L82</f>
        <v>11.666666666666666</v>
      </c>
      <c r="Q82" t="str">
        <f>LEFT(N82, SEARCH("/", N82, 1) - 1)</f>
        <v>theater</v>
      </c>
      <c r="R82" t="str">
        <f>RIGHT(N82, LEN(N82)-SEARCH("/", N82, 1))</f>
        <v>plays</v>
      </c>
      <c r="S82" s="11">
        <f>(((J82/60)/60)/24)+DATE(1970,1,1)</f>
        <v>42378.478344907402</v>
      </c>
      <c r="T82" s="11">
        <f>(((I82/60)/60)/24)+DATE(1970,1,1)</f>
        <v>42418.916666666672</v>
      </c>
    </row>
    <row r="83" spans="1:20" ht="45" x14ac:dyDescent="0.25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 s="6">
        <f>ROUND(E83/D83*100, 0)</f>
        <v>140</v>
      </c>
      <c r="P83" s="8">
        <f>E83/L83</f>
        <v>35</v>
      </c>
      <c r="Q83" t="str">
        <f>LEFT(N83, SEARCH("/", N83, 1) - 1)</f>
        <v>theater</v>
      </c>
      <c r="R83" t="str">
        <f>RIGHT(N83, LEN(N83)-SEARCH("/", N83, 1))</f>
        <v>plays</v>
      </c>
      <c r="S83" s="11">
        <f>(((J83/60)/60)/24)+DATE(1970,1,1)</f>
        <v>42088.911354166667</v>
      </c>
      <c r="T83" s="11">
        <f>(((I83/60)/60)/24)+DATE(1970,1,1)</f>
        <v>42118.911354166667</v>
      </c>
    </row>
    <row r="84" spans="1:20" ht="45" x14ac:dyDescent="0.25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 s="6">
        <f>ROUND(E84/D84*100, 0)</f>
        <v>100</v>
      </c>
      <c r="P84" s="8">
        <f>E84/L84</f>
        <v>31.25</v>
      </c>
      <c r="Q84" t="str">
        <f>LEFT(N84, SEARCH("/", N84, 1) - 1)</f>
        <v>theater</v>
      </c>
      <c r="R84" t="str">
        <f>RIGHT(N84, LEN(N84)-SEARCH("/", N84, 1))</f>
        <v>plays</v>
      </c>
      <c r="S84" s="11">
        <f>(((J84/60)/60)/24)+DATE(1970,1,1)</f>
        <v>42124.841111111105</v>
      </c>
      <c r="T84" s="11">
        <f>(((I84/60)/60)/24)+DATE(1970,1,1)</f>
        <v>42154.841111111105</v>
      </c>
    </row>
    <row r="85" spans="1:20" ht="45" x14ac:dyDescent="0.25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8271</v>
      </c>
      <c r="O85" s="6">
        <f>ROUND(E85/D85*100, 0)</f>
        <v>202</v>
      </c>
      <c r="P85" s="8">
        <f>E85/L85</f>
        <v>29.705882352941178</v>
      </c>
      <c r="Q85" t="str">
        <f>LEFT(N85, SEARCH("/", N85, 1) - 1)</f>
        <v>theater</v>
      </c>
      <c r="R85" t="str">
        <f>RIGHT(N85, LEN(N85)-SEARCH("/", N85, 1))</f>
        <v>plays</v>
      </c>
      <c r="S85" s="11">
        <f>(((J85/60)/60)/24)+DATE(1970,1,1)</f>
        <v>42179.898472222223</v>
      </c>
      <c r="T85" s="11">
        <f>(((I85/60)/60)/24)+DATE(1970,1,1)</f>
        <v>42195.75</v>
      </c>
    </row>
    <row r="86" spans="1:20" ht="30" x14ac:dyDescent="0.25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8271</v>
      </c>
      <c r="O86" s="6">
        <f>ROUND(E86/D86*100, 0)</f>
        <v>150</v>
      </c>
      <c r="P86" s="8">
        <f>E86/L86</f>
        <v>41.666666666666664</v>
      </c>
      <c r="Q86" t="str">
        <f>LEFT(N86, SEARCH("/", N86, 1) - 1)</f>
        <v>theater</v>
      </c>
      <c r="R86" t="str">
        <f>RIGHT(N86, LEN(N86)-SEARCH("/", N86, 1))</f>
        <v>plays</v>
      </c>
      <c r="S86" s="11">
        <f>(((J86/60)/60)/24)+DATE(1970,1,1)</f>
        <v>42529.022013888884</v>
      </c>
      <c r="T86" s="11">
        <f>(((I86/60)/60)/24)+DATE(1970,1,1)</f>
        <v>42566.901388888888</v>
      </c>
    </row>
    <row r="87" spans="1:20" ht="45" x14ac:dyDescent="0.25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 s="6">
        <f>ROUND(E87/D87*100, 0)</f>
        <v>100</v>
      </c>
      <c r="P87" s="8">
        <f>E87/L87</f>
        <v>31.375</v>
      </c>
      <c r="Q87" t="str">
        <f>LEFT(N87, SEARCH("/", N87, 1) - 1)</f>
        <v>theater</v>
      </c>
      <c r="R87" t="str">
        <f>RIGHT(N87, LEN(N87)-SEARCH("/", N87, 1))</f>
        <v>plays</v>
      </c>
      <c r="S87" s="11">
        <f>(((J87/60)/60)/24)+DATE(1970,1,1)</f>
        <v>42075.807395833333</v>
      </c>
      <c r="T87" s="11">
        <f>(((I87/60)/60)/24)+DATE(1970,1,1)</f>
        <v>42105.807395833333</v>
      </c>
    </row>
    <row r="88" spans="1:20" ht="60" x14ac:dyDescent="0.25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8271</v>
      </c>
      <c r="O88" s="6">
        <f>ROUND(E88/D88*100, 0)</f>
        <v>184</v>
      </c>
      <c r="P88" s="8">
        <f>E88/L88</f>
        <v>30.666666666666668</v>
      </c>
      <c r="Q88" t="str">
        <f>LEFT(N88, SEARCH("/", N88, 1) - 1)</f>
        <v>theater</v>
      </c>
      <c r="R88" t="str">
        <f>RIGHT(N88, LEN(N88)-SEARCH("/", N88, 1))</f>
        <v>plays</v>
      </c>
      <c r="S88" s="11">
        <f>(((J88/60)/60)/24)+DATE(1970,1,1)</f>
        <v>42383.793124999997</v>
      </c>
      <c r="T88" s="11">
        <f>(((I88/60)/60)/24)+DATE(1970,1,1)</f>
        <v>42413.793124999997</v>
      </c>
    </row>
    <row r="89" spans="1:20" ht="60" x14ac:dyDescent="0.25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8271</v>
      </c>
      <c r="O89" s="6">
        <f>ROUND(E89/D89*100, 0)</f>
        <v>100</v>
      </c>
      <c r="P89" s="8">
        <f>E89/L89</f>
        <v>11.363636363636363</v>
      </c>
      <c r="Q89" t="str">
        <f>LEFT(N89, SEARCH("/", N89, 1) - 1)</f>
        <v>theater</v>
      </c>
      <c r="R89" t="str">
        <f>RIGHT(N89, LEN(N89)-SEARCH("/", N89, 1))</f>
        <v>plays</v>
      </c>
      <c r="S89" s="11">
        <f>(((J89/60)/60)/24)+DATE(1970,1,1)</f>
        <v>41971.881076388891</v>
      </c>
      <c r="T89" s="11">
        <f>(((I89/60)/60)/24)+DATE(1970,1,1)</f>
        <v>41996.881076388891</v>
      </c>
    </row>
    <row r="90" spans="1:20" ht="45" x14ac:dyDescent="0.25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 s="6">
        <f>ROUND(E90/D90*100, 0)</f>
        <v>330</v>
      </c>
      <c r="P90" s="8">
        <f>E90/L90</f>
        <v>43.421052631578945</v>
      </c>
      <c r="Q90" t="str">
        <f>LEFT(N90, SEARCH("/", N90, 1) - 1)</f>
        <v>theater</v>
      </c>
      <c r="R90" t="str">
        <f>RIGHT(N90, LEN(N90)-SEARCH("/", N90, 1))</f>
        <v>plays</v>
      </c>
      <c r="S90" s="11">
        <f>(((J90/60)/60)/24)+DATE(1970,1,1)</f>
        <v>42487.62700231481</v>
      </c>
      <c r="T90" s="11">
        <f>(((I90/60)/60)/24)+DATE(1970,1,1)</f>
        <v>42521.458333333328</v>
      </c>
    </row>
    <row r="91" spans="1:20" ht="45" x14ac:dyDescent="0.25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8271</v>
      </c>
      <c r="O91" s="6">
        <f>ROUND(E91/D91*100, 0)</f>
        <v>228</v>
      </c>
      <c r="P91" s="8">
        <f>E91/L91</f>
        <v>57</v>
      </c>
      <c r="Q91" t="str">
        <f>LEFT(N91, SEARCH("/", N91, 1) - 1)</f>
        <v>theater</v>
      </c>
      <c r="R91" t="str">
        <f>RIGHT(N91, LEN(N91)-SEARCH("/", N91, 1))</f>
        <v>plays</v>
      </c>
      <c r="S91" s="11">
        <f>(((J91/60)/60)/24)+DATE(1970,1,1)</f>
        <v>42045.84238425926</v>
      </c>
      <c r="T91" s="11">
        <f>(((I91/60)/60)/24)+DATE(1970,1,1)</f>
        <v>42075.800717592589</v>
      </c>
    </row>
    <row r="92" spans="1:20" ht="45" x14ac:dyDescent="0.25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8271</v>
      </c>
      <c r="O92" s="6">
        <f>ROUND(E92/D92*100, 0)</f>
        <v>108</v>
      </c>
      <c r="P92" s="8">
        <f>E92/L92</f>
        <v>38.571428571428569</v>
      </c>
      <c r="Q92" t="str">
        <f>LEFT(N92, SEARCH("/", N92, 1) - 1)</f>
        <v>theater</v>
      </c>
      <c r="R92" t="str">
        <f>RIGHT(N92, LEN(N92)-SEARCH("/", N92, 1))</f>
        <v>plays</v>
      </c>
      <c r="S92" s="11">
        <f>(((J92/60)/60)/24)+DATE(1970,1,1)</f>
        <v>42571.626192129625</v>
      </c>
      <c r="T92" s="11">
        <f>(((I92/60)/60)/24)+DATE(1970,1,1)</f>
        <v>42583.570138888885</v>
      </c>
    </row>
    <row r="93" spans="1:20" ht="45" x14ac:dyDescent="0.25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8271</v>
      </c>
      <c r="O93" s="6">
        <f>ROUND(E93/D93*100, 0)</f>
        <v>8</v>
      </c>
      <c r="P93" s="8">
        <f>E93/L93</f>
        <v>4.75</v>
      </c>
      <c r="Q93" t="str">
        <f>LEFT(N93, SEARCH("/", N93, 1) - 1)</f>
        <v>theater</v>
      </c>
      <c r="R93" t="str">
        <f>RIGHT(N93, LEN(N93)-SEARCH("/", N93, 1))</f>
        <v>plays</v>
      </c>
      <c r="S93" s="11">
        <f>(((J93/60)/60)/24)+DATE(1970,1,1)</f>
        <v>42002.54488425926</v>
      </c>
      <c r="T93" s="11">
        <f>(((I93/60)/60)/24)+DATE(1970,1,1)</f>
        <v>42032.54488425926</v>
      </c>
    </row>
    <row r="94" spans="1:20" ht="45" x14ac:dyDescent="0.25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6">
        <f>ROUND(E94/D94*100, 0)</f>
        <v>0</v>
      </c>
      <c r="P94" s="8" t="e">
        <f>E94/L94</f>
        <v>#DIV/0!</v>
      </c>
      <c r="Q94" t="str">
        <f>LEFT(N94, SEARCH("/", N94, 1) - 1)</f>
        <v>theater</v>
      </c>
      <c r="R94" t="str">
        <f>RIGHT(N94, LEN(N94)-SEARCH("/", N94, 1))</f>
        <v>plays</v>
      </c>
      <c r="S94" s="11">
        <f>(((J94/60)/60)/24)+DATE(1970,1,1)</f>
        <v>42732.787523148145</v>
      </c>
      <c r="T94" s="11">
        <f>(((I94/60)/60)/24)+DATE(1970,1,1)</f>
        <v>42762.787523148145</v>
      </c>
    </row>
    <row r="95" spans="1:20" ht="30" x14ac:dyDescent="0.25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6">
        <f>ROUND(E95/D95*100, 0)</f>
        <v>0</v>
      </c>
      <c r="P95" s="8" t="e">
        <f>E95/L95</f>
        <v>#DIV/0!</v>
      </c>
      <c r="Q95" t="str">
        <f>LEFT(N95, SEARCH("/", N95, 1) - 1)</f>
        <v>theater</v>
      </c>
      <c r="R95" t="str">
        <f>RIGHT(N95, LEN(N95)-SEARCH("/", N95, 1))</f>
        <v>plays</v>
      </c>
      <c r="S95" s="11">
        <f>(((J95/60)/60)/24)+DATE(1970,1,1)</f>
        <v>41927.124884259261</v>
      </c>
      <c r="T95" s="11">
        <f>(((I95/60)/60)/24)+DATE(1970,1,1)</f>
        <v>41937.124884259261</v>
      </c>
    </row>
    <row r="96" spans="1:20" ht="45" x14ac:dyDescent="0.25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6">
        <f>ROUND(E96/D96*100, 0)</f>
        <v>0</v>
      </c>
      <c r="P96" s="8" t="e">
        <f>E96/L96</f>
        <v>#DIV/0!</v>
      </c>
      <c r="Q96" t="str">
        <f>LEFT(N96, SEARCH("/", N96, 1) - 1)</f>
        <v>games</v>
      </c>
      <c r="R96" t="str">
        <f>RIGHT(N96, LEN(N96)-SEARCH("/", N96, 1))</f>
        <v>mobile games</v>
      </c>
      <c r="S96" s="11">
        <f>(((J96/60)/60)/24)+DATE(1970,1,1)</f>
        <v>41776.284780092588</v>
      </c>
      <c r="T96" s="11">
        <f>(((I96/60)/60)/24)+DATE(1970,1,1)</f>
        <v>41806.284780092588</v>
      </c>
    </row>
    <row r="97" spans="1:20" ht="45" x14ac:dyDescent="0.25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 s="6">
        <f>ROUND(E97/D97*100, 0)</f>
        <v>153</v>
      </c>
      <c r="P97" s="8">
        <f>E97/L97</f>
        <v>30.666666666666668</v>
      </c>
      <c r="Q97" t="str">
        <f>LEFT(N97, SEARCH("/", N97, 1) - 1)</f>
        <v>film &amp; video</v>
      </c>
      <c r="R97" t="str">
        <f>RIGHT(N97, LEN(N97)-SEARCH("/", N97, 1))</f>
        <v>shorts</v>
      </c>
      <c r="S97" s="11">
        <f>(((J97/60)/60)/24)+DATE(1970,1,1)</f>
        <v>40844.691643518519</v>
      </c>
      <c r="T97" s="11">
        <f>(((I97/60)/60)/24)+DATE(1970,1,1)</f>
        <v>40904.733310185184</v>
      </c>
    </row>
    <row r="98" spans="1:20" ht="30" x14ac:dyDescent="0.25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8269</v>
      </c>
      <c r="O98" s="6">
        <f>ROUND(E98/D98*100, 0)</f>
        <v>125</v>
      </c>
      <c r="P98" s="8">
        <f>E98/L98</f>
        <v>41.777777777777779</v>
      </c>
      <c r="Q98" t="str">
        <f>LEFT(N98, SEARCH("/", N98, 1) - 1)</f>
        <v>film &amp; video</v>
      </c>
      <c r="R98" t="str">
        <f>RIGHT(N98, LEN(N98)-SEARCH("/", N98, 1))</f>
        <v>documentary</v>
      </c>
      <c r="S98" s="11">
        <f>(((J98/60)/60)/24)+DATE(1970,1,1)</f>
        <v>42425.576898148152</v>
      </c>
      <c r="T98" s="11">
        <f>(((I98/60)/60)/24)+DATE(1970,1,1)</f>
        <v>42465.666666666672</v>
      </c>
    </row>
    <row r="99" spans="1:20" ht="45" x14ac:dyDescent="0.25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8276</v>
      </c>
      <c r="O99" s="6">
        <f>ROUND(E99/D99*100, 0)</f>
        <v>103</v>
      </c>
      <c r="P99" s="8">
        <f>E99/L99</f>
        <v>28.181818181818183</v>
      </c>
      <c r="Q99" t="str">
        <f>LEFT(N99, SEARCH("/", N99, 1) - 1)</f>
        <v>music</v>
      </c>
      <c r="R99" t="str">
        <f>RIGHT(N99, LEN(N99)-SEARCH("/", N99, 1))</f>
        <v>rock</v>
      </c>
      <c r="S99" s="11">
        <f>(((J99/60)/60)/24)+DATE(1970,1,1)</f>
        <v>40927.473460648151</v>
      </c>
      <c r="T99" s="11">
        <f>(((I99/60)/60)/24)+DATE(1970,1,1)</f>
        <v>40953.825694444444</v>
      </c>
    </row>
    <row r="100" spans="1:20" ht="45" x14ac:dyDescent="0.25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8277</v>
      </c>
      <c r="O100" s="6">
        <f>ROUND(E100/D100*100, 0)</f>
        <v>100</v>
      </c>
      <c r="P100" s="8">
        <f>E100/L100</f>
        <v>18.75</v>
      </c>
      <c r="Q100" t="str">
        <f>LEFT(N100, SEARCH("/", N100, 1) - 1)</f>
        <v>music</v>
      </c>
      <c r="R100" t="str">
        <f>RIGHT(N100, LEN(N100)-SEARCH("/", N100, 1))</f>
        <v>metal</v>
      </c>
      <c r="S100" s="11">
        <f>(((J100/60)/60)/24)+DATE(1970,1,1)</f>
        <v>42078.792048611111</v>
      </c>
      <c r="T100" s="11">
        <f>(((I100/60)/60)/24)+DATE(1970,1,1)</f>
        <v>42108.792048611111</v>
      </c>
    </row>
    <row r="101" spans="1:20" ht="45" x14ac:dyDescent="0.25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8277</v>
      </c>
      <c r="O101" s="6">
        <f>ROUND(E101/D101*100, 0)</f>
        <v>100</v>
      </c>
      <c r="P101" s="8">
        <f>E101/L101</f>
        <v>30</v>
      </c>
      <c r="Q101" t="str">
        <f>LEFT(N101, SEARCH("/", N101, 1) - 1)</f>
        <v>music</v>
      </c>
      <c r="R101" t="str">
        <f>RIGHT(N101, LEN(N101)-SEARCH("/", N101, 1))</f>
        <v>metal</v>
      </c>
      <c r="S101" s="11">
        <f>(((J101/60)/60)/24)+DATE(1970,1,1)</f>
        <v>42021.832280092596</v>
      </c>
      <c r="T101" s="11">
        <f>(((I101/60)/60)/24)+DATE(1970,1,1)</f>
        <v>42051.832280092596</v>
      </c>
    </row>
    <row r="102" spans="1:20" ht="45" x14ac:dyDescent="0.25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8282</v>
      </c>
      <c r="O102" s="6">
        <f>ROUND(E102/D102*100, 0)</f>
        <v>14</v>
      </c>
      <c r="P102" s="8">
        <f>E102/L102</f>
        <v>10.5625</v>
      </c>
      <c r="Q102" t="str">
        <f>LEFT(N102, SEARCH("/", N102, 1) - 1)</f>
        <v>games</v>
      </c>
      <c r="R102" t="str">
        <f>RIGHT(N102, LEN(N102)-SEARCH("/", N102, 1))</f>
        <v>video games</v>
      </c>
      <c r="S102" s="11">
        <f>(((J102/60)/60)/24)+DATE(1970,1,1)</f>
        <v>42396.973807870367</v>
      </c>
      <c r="T102" s="11">
        <f>(((I102/60)/60)/24)+DATE(1970,1,1)</f>
        <v>42411.973807870367</v>
      </c>
    </row>
    <row r="103" spans="1:20" ht="45" x14ac:dyDescent="0.25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8274</v>
      </c>
      <c r="O103" s="6">
        <f>ROUND(E103/D103*100, 0)</f>
        <v>125</v>
      </c>
      <c r="P103" s="8">
        <f>E103/L103</f>
        <v>53.571428571428569</v>
      </c>
      <c r="Q103" t="str">
        <f>LEFT(N103, SEARCH("/", N103, 1) - 1)</f>
        <v>publishing</v>
      </c>
      <c r="R103" t="str">
        <f>RIGHT(N103, LEN(N103)-SEARCH("/", N103, 1))</f>
        <v>nonfiction</v>
      </c>
      <c r="S103" s="11">
        <f>(((J103/60)/60)/24)+DATE(1970,1,1)</f>
        <v>41799.814340277779</v>
      </c>
      <c r="T103" s="11">
        <f>(((I103/60)/60)/24)+DATE(1970,1,1)</f>
        <v>41834.814340277779</v>
      </c>
    </row>
    <row r="104" spans="1:20" ht="30" x14ac:dyDescent="0.25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8276</v>
      </c>
      <c r="O104" s="6">
        <f>ROUND(E104/D104*100, 0)</f>
        <v>100</v>
      </c>
      <c r="P104" s="8">
        <f>E104/L104</f>
        <v>27.272727272727273</v>
      </c>
      <c r="Q104" t="str">
        <f>LEFT(N104, SEARCH("/", N104, 1) - 1)</f>
        <v>music</v>
      </c>
      <c r="R104" t="str">
        <f>RIGHT(N104, LEN(N104)-SEARCH("/", N104, 1))</f>
        <v>rock</v>
      </c>
      <c r="S104" s="11">
        <f>(((J104/60)/60)/24)+DATE(1970,1,1)</f>
        <v>41634.797013888885</v>
      </c>
      <c r="T104" s="11">
        <f>(((I104/60)/60)/24)+DATE(1970,1,1)</f>
        <v>41670.792361111111</v>
      </c>
    </row>
    <row r="105" spans="1:20" ht="30" x14ac:dyDescent="0.25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8276</v>
      </c>
      <c r="O105" s="6">
        <f>ROUND(E105/D105*100, 0)</f>
        <v>100</v>
      </c>
      <c r="P105" s="8">
        <f>E105/L105</f>
        <v>37.625</v>
      </c>
      <c r="Q105" t="str">
        <f>LEFT(N105, SEARCH("/", N105, 1) - 1)</f>
        <v>music</v>
      </c>
      <c r="R105" t="str">
        <f>RIGHT(N105, LEN(N105)-SEARCH("/", N105, 1))</f>
        <v>rock</v>
      </c>
      <c r="S105" s="11">
        <f>(((J105/60)/60)/24)+DATE(1970,1,1)</f>
        <v>41169.845590277779</v>
      </c>
      <c r="T105" s="11">
        <f>(((I105/60)/60)/24)+DATE(1970,1,1)</f>
        <v>41199.845590277779</v>
      </c>
    </row>
    <row r="106" spans="1:20" ht="45" x14ac:dyDescent="0.25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8279</v>
      </c>
      <c r="O106" s="6">
        <f>ROUND(E106/D106*100, 0)</f>
        <v>100</v>
      </c>
      <c r="P106" s="8">
        <f>E106/L106</f>
        <v>27.272727272727273</v>
      </c>
      <c r="Q106" t="str">
        <f>LEFT(N106, SEARCH("/", N106, 1) - 1)</f>
        <v>music</v>
      </c>
      <c r="R106" t="str">
        <f>RIGHT(N106, LEN(N106)-SEARCH("/", N106, 1))</f>
        <v>indie rock</v>
      </c>
      <c r="S106" s="11">
        <f>(((J106/60)/60)/24)+DATE(1970,1,1)</f>
        <v>41365.928159722222</v>
      </c>
      <c r="T106" s="11">
        <f>(((I106/60)/60)/24)+DATE(1970,1,1)</f>
        <v>41379.928159722222</v>
      </c>
    </row>
    <row r="107" spans="1:20" ht="45" x14ac:dyDescent="0.25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8280</v>
      </c>
      <c r="O107" s="6">
        <f>ROUND(E107/D107*100, 0)</f>
        <v>106</v>
      </c>
      <c r="P107" s="8">
        <f>E107/L107</f>
        <v>22.642857142857142</v>
      </c>
      <c r="Q107" t="str">
        <f>LEFT(N107, SEARCH("/", N107, 1) - 1)</f>
        <v>music</v>
      </c>
      <c r="R107" t="str">
        <f>RIGHT(N107, LEN(N107)-SEARCH("/", N107, 1))</f>
        <v>electronic music</v>
      </c>
      <c r="S107" s="11">
        <f>(((J107/60)/60)/24)+DATE(1970,1,1)</f>
        <v>42194.751678240747</v>
      </c>
      <c r="T107" s="11">
        <f>(((I107/60)/60)/24)+DATE(1970,1,1)</f>
        <v>42208.751678240747</v>
      </c>
    </row>
    <row r="108" spans="1:20" ht="45" x14ac:dyDescent="0.25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 s="6">
        <f>ROUND(E108/D108*100, 0)</f>
        <v>185</v>
      </c>
      <c r="P108" s="8">
        <f>E108/L108</f>
        <v>50.454545454545453</v>
      </c>
      <c r="Q108" t="str">
        <f>LEFT(N108, SEARCH("/", N108, 1) - 1)</f>
        <v>music</v>
      </c>
      <c r="R108" t="str">
        <f>RIGHT(N108, LEN(N108)-SEARCH("/", N108, 1))</f>
        <v>rock</v>
      </c>
      <c r="S108" s="11">
        <f>(((J108/60)/60)/24)+DATE(1970,1,1)</f>
        <v>40687.285844907405</v>
      </c>
      <c r="T108" s="11">
        <f>(((I108/60)/60)/24)+DATE(1970,1,1)</f>
        <v>40749.284722222219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>ROUND(E109/D109*100, 0)</f>
        <v>350</v>
      </c>
      <c r="P109" s="8">
        <f>E109/L109</f>
        <v>75.035714285714292</v>
      </c>
      <c r="Q109" t="str">
        <f>LEFT(N109, SEARCH("/", N109, 1) - 1)</f>
        <v>music</v>
      </c>
      <c r="R109" t="str">
        <f>RIGHT(N109, LEN(N109)-SEARCH("/", N109, 1))</f>
        <v>rock</v>
      </c>
      <c r="S109" s="11">
        <f>(((J109/60)/60)/24)+DATE(1970,1,1)</f>
        <v>40565.032511574071</v>
      </c>
      <c r="T109" s="11">
        <f>(((I109/60)/60)/24)+DATE(1970,1,1)</f>
        <v>40580.032511574071</v>
      </c>
    </row>
    <row r="110" spans="1:20" ht="45" x14ac:dyDescent="0.25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8298</v>
      </c>
      <c r="O110" s="6">
        <f>ROUND(E110/D110*100, 0)</f>
        <v>182</v>
      </c>
      <c r="P110" s="8">
        <f>E110/L110</f>
        <v>34.125</v>
      </c>
      <c r="Q110" t="str">
        <f>LEFT(N110, SEARCH("/", N110, 1) - 1)</f>
        <v>food</v>
      </c>
      <c r="R110" t="str">
        <f>RIGHT(N110, LEN(N110)-SEARCH("/", N110, 1))</f>
        <v>small batch</v>
      </c>
      <c r="S110" s="11">
        <f>(((J110/60)/60)/24)+DATE(1970,1,1)</f>
        <v>42452.781828703708</v>
      </c>
      <c r="T110" s="11">
        <f>(((I110/60)/60)/24)+DATE(1970,1,1)</f>
        <v>42480.781828703708</v>
      </c>
    </row>
    <row r="111" spans="1:20" ht="30" x14ac:dyDescent="0.25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8279</v>
      </c>
      <c r="O111" s="6">
        <f>ROUND(E111/D111*100, 0)</f>
        <v>133</v>
      </c>
      <c r="P111" s="8">
        <f>E111/L111</f>
        <v>25.020624999999999</v>
      </c>
      <c r="Q111" t="str">
        <f>LEFT(N111, SEARCH("/", N111, 1) - 1)</f>
        <v>music</v>
      </c>
      <c r="R111" t="str">
        <f>RIGHT(N111, LEN(N111)-SEARCH("/", N111, 1))</f>
        <v>indie rock</v>
      </c>
      <c r="S111" s="11">
        <f>(((J111/60)/60)/24)+DATE(1970,1,1)</f>
        <v>41107.726782407408</v>
      </c>
      <c r="T111" s="11">
        <f>(((I111/60)/60)/24)+DATE(1970,1,1)</f>
        <v>41118.083333333336</v>
      </c>
    </row>
    <row r="112" spans="1:20" ht="45" x14ac:dyDescent="0.25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8279</v>
      </c>
      <c r="O112" s="6">
        <f>ROUND(E112/D112*100, 0)</f>
        <v>266</v>
      </c>
      <c r="P112" s="8">
        <f>E112/L112</f>
        <v>26.566666666666666</v>
      </c>
      <c r="Q112" t="str">
        <f>LEFT(N112, SEARCH("/", N112, 1) - 1)</f>
        <v>music</v>
      </c>
      <c r="R112" t="str">
        <f>RIGHT(N112, LEN(N112)-SEARCH("/", N112, 1))</f>
        <v>indie rock</v>
      </c>
      <c r="S112" s="11">
        <f>(((J112/60)/60)/24)+DATE(1970,1,1)</f>
        <v>40991.708055555559</v>
      </c>
      <c r="T112" s="11">
        <f>(((I112/60)/60)/24)+DATE(1970,1,1)</f>
        <v>41021.708055555559</v>
      </c>
    </row>
    <row r="113" spans="1:20" ht="45" x14ac:dyDescent="0.25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 s="6">
        <f>ROUND(E113/D113*100, 0)</f>
        <v>164</v>
      </c>
      <c r="P113" s="8">
        <f>E113/L113</f>
        <v>10.040816326530612</v>
      </c>
      <c r="Q113" t="str">
        <f>LEFT(N113, SEARCH("/", N113, 1) - 1)</f>
        <v>technology</v>
      </c>
      <c r="R113" t="str">
        <f>RIGHT(N113, LEN(N113)-SEARCH("/", N113, 1))</f>
        <v>space exploration</v>
      </c>
      <c r="S113" s="11">
        <f>(((J113/60)/60)/24)+DATE(1970,1,1)</f>
        <v>42024.86513888889</v>
      </c>
      <c r="T113" s="11">
        <f>(((I113/60)/60)/24)+DATE(1970,1,1)</f>
        <v>42054.86513888889</v>
      </c>
    </row>
    <row r="114" spans="1:20" ht="30" x14ac:dyDescent="0.25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8295</v>
      </c>
      <c r="O114" s="6">
        <f>ROUND(E114/D114*100, 0)</f>
        <v>103</v>
      </c>
      <c r="P114" s="8">
        <f>E114/L114</f>
        <v>18.235294117647058</v>
      </c>
      <c r="Q114" t="str">
        <f>LEFT(N114, SEARCH("/", N114, 1) - 1)</f>
        <v>technology</v>
      </c>
      <c r="R114" t="str">
        <f>RIGHT(N114, LEN(N114)-SEARCH("/", N114, 1))</f>
        <v>hardware</v>
      </c>
      <c r="S114" s="11">
        <f>(((J114/60)/60)/24)+DATE(1970,1,1)</f>
        <v>42045.031851851847</v>
      </c>
      <c r="T114" s="11">
        <f>(((I114/60)/60)/24)+DATE(1970,1,1)</f>
        <v>42074.99018518519</v>
      </c>
    </row>
    <row r="115" spans="1:20" ht="45" x14ac:dyDescent="0.25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 s="6">
        <f>ROUND(E115/D115*100, 0)</f>
        <v>100</v>
      </c>
      <c r="P115" s="8">
        <f>E115/L115</f>
        <v>30</v>
      </c>
      <c r="Q115" t="str">
        <f>LEFT(N115, SEARCH("/", N115, 1) - 1)</f>
        <v>theater</v>
      </c>
      <c r="R115" t="str">
        <f>RIGHT(N115, LEN(N115)-SEARCH("/", N115, 1))</f>
        <v>musical</v>
      </c>
      <c r="S115" s="11">
        <f>(((J115/60)/60)/24)+DATE(1970,1,1)</f>
        <v>42013.15253472222</v>
      </c>
      <c r="T115" s="11">
        <f>(((I115/60)/60)/24)+DATE(1970,1,1)</f>
        <v>42028.125</v>
      </c>
    </row>
    <row r="116" spans="1:20" ht="45" x14ac:dyDescent="0.25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8303</v>
      </c>
      <c r="O116" s="6">
        <f>ROUND(E116/D116*100, 0)</f>
        <v>458</v>
      </c>
      <c r="P116" s="8">
        <f>E116/L116</f>
        <v>23.275254237288134</v>
      </c>
      <c r="Q116" t="str">
        <f>LEFT(N116, SEARCH("/", N116, 1) - 1)</f>
        <v>theater</v>
      </c>
      <c r="R116" t="str">
        <f>RIGHT(N116, LEN(N116)-SEARCH("/", N116, 1))</f>
        <v>spaces</v>
      </c>
      <c r="S116" s="11">
        <f>(((J116/60)/60)/24)+DATE(1970,1,1)</f>
        <v>41885.478842592594</v>
      </c>
      <c r="T116" s="11">
        <f>(((I116/60)/60)/24)+DATE(1970,1,1)</f>
        <v>41915.478842592594</v>
      </c>
    </row>
    <row r="117" spans="1:20" ht="45" x14ac:dyDescent="0.25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8303</v>
      </c>
      <c r="O117" s="6">
        <f>ROUND(E117/D117*100, 0)</f>
        <v>124</v>
      </c>
      <c r="P117" s="8">
        <f>E117/L117</f>
        <v>14.84</v>
      </c>
      <c r="Q117" t="str">
        <f>LEFT(N117, SEARCH("/", N117, 1) - 1)</f>
        <v>theater</v>
      </c>
      <c r="R117" t="str">
        <f>RIGHT(N117, LEN(N117)-SEARCH("/", N117, 1))</f>
        <v>spaces</v>
      </c>
      <c r="S117" s="11">
        <f>(((J117/60)/60)/24)+DATE(1970,1,1)</f>
        <v>42334.468935185185</v>
      </c>
      <c r="T117" s="11">
        <f>(((I117/60)/60)/24)+DATE(1970,1,1)</f>
        <v>42361.957638888889</v>
      </c>
    </row>
    <row r="118" spans="1:20" ht="45" x14ac:dyDescent="0.25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 s="6">
        <f>ROUND(E118/D118*100, 0)</f>
        <v>0</v>
      </c>
      <c r="P118" s="8" t="e">
        <f>E118/L118</f>
        <v>#DIV/0!</v>
      </c>
      <c r="Q118" t="str">
        <f>LEFT(N118, SEARCH("/", N118, 1) - 1)</f>
        <v>theater</v>
      </c>
      <c r="R118" t="str">
        <f>RIGHT(N118, LEN(N118)-SEARCH("/", N118, 1))</f>
        <v>spaces</v>
      </c>
      <c r="S118" s="11">
        <f>(((J118/60)/60)/24)+DATE(1970,1,1)</f>
        <v>42027.832800925928</v>
      </c>
      <c r="T118" s="11">
        <f>(((I118/60)/60)/24)+DATE(1970,1,1)</f>
        <v>42065.044444444444</v>
      </c>
    </row>
    <row r="119" spans="1:20" ht="45" x14ac:dyDescent="0.25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 s="6">
        <f>ROUND(E119/D119*100, 0)</f>
        <v>175</v>
      </c>
      <c r="P119" s="8">
        <f>E119/L119</f>
        <v>29.166666666666668</v>
      </c>
      <c r="Q119" t="str">
        <f>LEFT(N119, SEARCH("/", N119, 1) - 1)</f>
        <v>theater</v>
      </c>
      <c r="R119" t="str">
        <f>RIGHT(N119, LEN(N119)-SEARCH("/", N119, 1))</f>
        <v>plays</v>
      </c>
      <c r="S119" s="11">
        <f>(((J119/60)/60)/24)+DATE(1970,1,1)</f>
        <v>41889.768229166664</v>
      </c>
      <c r="T119" s="11">
        <f>(((I119/60)/60)/24)+DATE(1970,1,1)</f>
        <v>41919.768229166664</v>
      </c>
    </row>
    <row r="120" spans="1:20" ht="45" x14ac:dyDescent="0.25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8271</v>
      </c>
      <c r="O120" s="6">
        <f>ROUND(E120/D120*100, 0)</f>
        <v>289</v>
      </c>
      <c r="P120" s="8">
        <f>E120/L120</f>
        <v>43.35</v>
      </c>
      <c r="Q120" t="str">
        <f>LEFT(N120, SEARCH("/", N120, 1) - 1)</f>
        <v>theater</v>
      </c>
      <c r="R120" t="str">
        <f>RIGHT(N120, LEN(N120)-SEARCH("/", N120, 1))</f>
        <v>plays</v>
      </c>
      <c r="S120" s="11">
        <f>(((J120/60)/60)/24)+DATE(1970,1,1)</f>
        <v>42521.291504629626</v>
      </c>
      <c r="T120" s="11">
        <f>(((I120/60)/60)/24)+DATE(1970,1,1)</f>
        <v>42529.582638888889</v>
      </c>
    </row>
    <row r="121" spans="1:20" ht="45" x14ac:dyDescent="0.25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8271</v>
      </c>
      <c r="O121" s="6">
        <f>ROUND(E121/D121*100, 0)</f>
        <v>128</v>
      </c>
      <c r="P121" s="8">
        <f>E121/L121</f>
        <v>27.5</v>
      </c>
      <c r="Q121" t="str">
        <f>LEFT(N121, SEARCH("/", N121, 1) - 1)</f>
        <v>theater</v>
      </c>
      <c r="R121" t="str">
        <f>RIGHT(N121, LEN(N121)-SEARCH("/", N121, 1))</f>
        <v>plays</v>
      </c>
      <c r="S121" s="11">
        <f>(((J121/60)/60)/24)+DATE(1970,1,1)</f>
        <v>42535.97865740741</v>
      </c>
      <c r="T121" s="11">
        <f>(((I121/60)/60)/24)+DATE(1970,1,1)</f>
        <v>42595.97865740741</v>
      </c>
    </row>
    <row r="122" spans="1:20" ht="45" x14ac:dyDescent="0.25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8271</v>
      </c>
      <c r="O122" s="6">
        <f>ROUND(E122/D122*100, 0)</f>
        <v>113</v>
      </c>
      <c r="P122" s="8">
        <f>E122/L122</f>
        <v>20</v>
      </c>
      <c r="Q122" t="str">
        <f>LEFT(N122, SEARCH("/", N122, 1) - 1)</f>
        <v>theater</v>
      </c>
      <c r="R122" t="str">
        <f>RIGHT(N122, LEN(N122)-SEARCH("/", N122, 1))</f>
        <v>plays</v>
      </c>
      <c r="S122" s="11">
        <f>(((J122/60)/60)/24)+DATE(1970,1,1)</f>
        <v>41918.880833333329</v>
      </c>
      <c r="T122" s="11">
        <f>(((I122/60)/60)/24)+DATE(1970,1,1)</f>
        <v>41946</v>
      </c>
    </row>
    <row r="123" spans="1:20" ht="45" x14ac:dyDescent="0.25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8271</v>
      </c>
      <c r="O123" s="6">
        <f>ROUND(E123/D123*100, 0)</f>
        <v>104</v>
      </c>
      <c r="P123" s="8">
        <f>E123/L123</f>
        <v>52</v>
      </c>
      <c r="Q123" t="str">
        <f>LEFT(N123, SEARCH("/", N123, 1) - 1)</f>
        <v>theater</v>
      </c>
      <c r="R123" t="str">
        <f>RIGHT(N123, LEN(N123)-SEARCH("/", N123, 1))</f>
        <v>plays</v>
      </c>
      <c r="S123" s="11">
        <f>(((J123/60)/60)/24)+DATE(1970,1,1)</f>
        <v>41921.279976851853</v>
      </c>
      <c r="T123" s="11">
        <f>(((I123/60)/60)/24)+DATE(1970,1,1)</f>
        <v>41939.125</v>
      </c>
    </row>
    <row r="124" spans="1:20" ht="60" x14ac:dyDescent="0.25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 s="6">
        <f>ROUND(E124/D124*100, 0)</f>
        <v>123</v>
      </c>
      <c r="P124" s="8">
        <f>E124/L124</f>
        <v>46.125</v>
      </c>
      <c r="Q124" t="str">
        <f>LEFT(N124, SEARCH("/", N124, 1) - 1)</f>
        <v>theater</v>
      </c>
      <c r="R124" t="str">
        <f>RIGHT(N124, LEN(N124)-SEARCH("/", N124, 1))</f>
        <v>plays</v>
      </c>
      <c r="S124" s="11">
        <f>(((J124/60)/60)/24)+DATE(1970,1,1)</f>
        <v>42517.003368055557</v>
      </c>
      <c r="T124" s="11">
        <f>(((I124/60)/60)/24)+DATE(1970,1,1)</f>
        <v>42547.003368055557</v>
      </c>
    </row>
    <row r="125" spans="1:20" ht="45" x14ac:dyDescent="0.25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8271</v>
      </c>
      <c r="O125" s="6">
        <f>ROUND(E125/D125*100, 0)</f>
        <v>251</v>
      </c>
      <c r="P125" s="8">
        <f>E125/L125</f>
        <v>44.235294117647058</v>
      </c>
      <c r="Q125" t="str">
        <f>LEFT(N125, SEARCH("/", N125, 1) - 1)</f>
        <v>theater</v>
      </c>
      <c r="R125" t="str">
        <f>RIGHT(N125, LEN(N125)-SEARCH("/", N125, 1))</f>
        <v>plays</v>
      </c>
      <c r="S125" s="11">
        <f>(((J125/60)/60)/24)+DATE(1970,1,1)</f>
        <v>42596.644699074073</v>
      </c>
      <c r="T125" s="11">
        <f>(((I125/60)/60)/24)+DATE(1970,1,1)</f>
        <v>42607.165972222225</v>
      </c>
    </row>
    <row r="126" spans="1:20" ht="45" x14ac:dyDescent="0.25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8271</v>
      </c>
      <c r="O126" s="6">
        <f>ROUND(E126/D126*100, 0)</f>
        <v>136</v>
      </c>
      <c r="P126" s="8">
        <f>E126/L126</f>
        <v>15.148518518518518</v>
      </c>
      <c r="Q126" t="str">
        <f>LEFT(N126, SEARCH("/", N126, 1) - 1)</f>
        <v>theater</v>
      </c>
      <c r="R126" t="str">
        <f>RIGHT(N126, LEN(N126)-SEARCH("/", N126, 1))</f>
        <v>plays</v>
      </c>
      <c r="S126" s="11">
        <f>(((J126/60)/60)/24)+DATE(1970,1,1)</f>
        <v>42461.689745370371</v>
      </c>
      <c r="T126" s="11">
        <f>(((I126/60)/60)/24)+DATE(1970,1,1)</f>
        <v>42521.689745370371</v>
      </c>
    </row>
    <row r="127" spans="1:20" ht="45" x14ac:dyDescent="0.25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8271</v>
      </c>
      <c r="O127" s="6">
        <f>ROUND(E127/D127*100, 0)</f>
        <v>127</v>
      </c>
      <c r="P127" s="8">
        <f>E127/L127</f>
        <v>25.4</v>
      </c>
      <c r="Q127" t="str">
        <f>LEFT(N127, SEARCH("/", N127, 1) - 1)</f>
        <v>theater</v>
      </c>
      <c r="R127" t="str">
        <f>RIGHT(N127, LEN(N127)-SEARCH("/", N127, 1))</f>
        <v>plays</v>
      </c>
      <c r="S127" s="11">
        <f>(((J127/60)/60)/24)+DATE(1970,1,1)</f>
        <v>42401.945219907408</v>
      </c>
      <c r="T127" s="11">
        <f>(((I127/60)/60)/24)+DATE(1970,1,1)</f>
        <v>42418.895833333328</v>
      </c>
    </row>
    <row r="128" spans="1:20" ht="45" x14ac:dyDescent="0.25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8271</v>
      </c>
      <c r="O128" s="6">
        <f>ROUND(E128/D128*100, 0)</f>
        <v>143</v>
      </c>
      <c r="P128" s="8">
        <f>E128/L128</f>
        <v>21.5</v>
      </c>
      <c r="Q128" t="str">
        <f>LEFT(N128, SEARCH("/", N128, 1) - 1)</f>
        <v>theater</v>
      </c>
      <c r="R128" t="str">
        <f>RIGHT(N128, LEN(N128)-SEARCH("/", N128, 1))</f>
        <v>plays</v>
      </c>
      <c r="S128" s="11">
        <f>(((J128/60)/60)/24)+DATE(1970,1,1)</f>
        <v>42160.651817129634</v>
      </c>
      <c r="T128" s="11">
        <f>(((I128/60)/60)/24)+DATE(1970,1,1)</f>
        <v>42190.651817129634</v>
      </c>
    </row>
    <row r="129" spans="1:20" ht="45" x14ac:dyDescent="0.25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8271</v>
      </c>
      <c r="O129" s="6">
        <f>ROUND(E129/D129*100, 0)</f>
        <v>0</v>
      </c>
      <c r="P129" s="8" t="e">
        <f>E129/L129</f>
        <v>#DIV/0!</v>
      </c>
      <c r="Q129" t="str">
        <f>LEFT(N129, SEARCH("/", N129, 1) - 1)</f>
        <v>theater</v>
      </c>
      <c r="R129" t="str">
        <f>RIGHT(N129, LEN(N129)-SEARCH("/", N129, 1))</f>
        <v>plays</v>
      </c>
      <c r="S129" s="11">
        <f>(((J129/60)/60)/24)+DATE(1970,1,1)</f>
        <v>41948.957465277781</v>
      </c>
      <c r="T129" s="11">
        <f>(((I129/60)/60)/24)+DATE(1970,1,1)</f>
        <v>41963.957465277781</v>
      </c>
    </row>
    <row r="130" spans="1:20" ht="45" x14ac:dyDescent="0.25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8271</v>
      </c>
      <c r="O130" s="6">
        <f>ROUND(E130/D130*100, 0)</f>
        <v>29</v>
      </c>
      <c r="P130" s="8">
        <f>E130/L130</f>
        <v>14.333333333333334</v>
      </c>
      <c r="Q130" t="str">
        <f>LEFT(N130, SEARCH("/", N130, 1) - 1)</f>
        <v>theater</v>
      </c>
      <c r="R130" t="str">
        <f>RIGHT(N130, LEN(N130)-SEARCH("/", N130, 1))</f>
        <v>plays</v>
      </c>
      <c r="S130" s="11">
        <f>(((J130/60)/60)/24)+DATE(1970,1,1)</f>
        <v>42512.626747685179</v>
      </c>
      <c r="T130" s="11">
        <f>(((I130/60)/60)/24)+DATE(1970,1,1)</f>
        <v>42572.626747685179</v>
      </c>
    </row>
    <row r="131" spans="1:20" ht="45" x14ac:dyDescent="0.25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6">
        <f>ROUND(E131/D131*100, 0)</f>
        <v>149</v>
      </c>
      <c r="P131" s="8">
        <f>E131/L131</f>
        <v>15.129032258064516</v>
      </c>
      <c r="Q131" t="str">
        <f>LEFT(N131, SEARCH("/", N131, 1) - 1)</f>
        <v>theater</v>
      </c>
      <c r="R131" t="str">
        <f>RIGHT(N131, LEN(N131)-SEARCH("/", N131, 1))</f>
        <v>plays</v>
      </c>
      <c r="S131" s="11">
        <f>(((J131/60)/60)/24)+DATE(1970,1,1)</f>
        <v>42433.761886574073</v>
      </c>
      <c r="T131" s="11">
        <f>(((I131/60)/60)/24)+DATE(1970,1,1)</f>
        <v>42442.916666666672</v>
      </c>
    </row>
    <row r="132" spans="1:20" ht="45" x14ac:dyDescent="0.25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6">
        <f>ROUND(E132/D132*100, 0)</f>
        <v>129</v>
      </c>
      <c r="P132" s="8">
        <f>E132/L132</f>
        <v>30.714285714285715</v>
      </c>
      <c r="Q132" t="str">
        <f>LEFT(N132, SEARCH("/", N132, 1) - 1)</f>
        <v>theater</v>
      </c>
      <c r="R132" t="str">
        <f>RIGHT(N132, LEN(N132)-SEARCH("/", N132, 1))</f>
        <v>plays</v>
      </c>
      <c r="S132" s="11">
        <f>(((J132/60)/60)/24)+DATE(1970,1,1)</f>
        <v>42309.191307870366</v>
      </c>
      <c r="T132" s="11">
        <f>(((I132/60)/60)/24)+DATE(1970,1,1)</f>
        <v>42338.9375</v>
      </c>
    </row>
    <row r="133" spans="1:20" ht="45" x14ac:dyDescent="0.25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6">
        <f>ROUND(E133/D133*100, 0)</f>
        <v>102</v>
      </c>
      <c r="P133" s="8">
        <f>E133/L133</f>
        <v>25.214285714285715</v>
      </c>
      <c r="Q133" t="str">
        <f>LEFT(N133, SEARCH("/", N133, 1) - 1)</f>
        <v>technology</v>
      </c>
      <c r="R133" t="str">
        <f>RIGHT(N133, LEN(N133)-SEARCH("/", N133, 1))</f>
        <v>space exploration</v>
      </c>
      <c r="S133" s="11">
        <f>(((J133/60)/60)/24)+DATE(1970,1,1)</f>
        <v>41989.913136574076</v>
      </c>
      <c r="T133" s="11">
        <f>(((I133/60)/60)/24)+DATE(1970,1,1)</f>
        <v>42019.913136574076</v>
      </c>
    </row>
    <row r="134" spans="1:20" ht="30" x14ac:dyDescent="0.25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8265</v>
      </c>
      <c r="O134" s="6">
        <f>ROUND(E134/D134*100, 0)</f>
        <v>117</v>
      </c>
      <c r="P134" s="8">
        <f>E134/L134</f>
        <v>51.25</v>
      </c>
      <c r="Q134" t="str">
        <f>LEFT(N134, SEARCH("/", N134, 1) - 1)</f>
        <v>film &amp; video</v>
      </c>
      <c r="R134" t="str">
        <f>RIGHT(N134, LEN(N134)-SEARCH("/", N134, 1))</f>
        <v>television</v>
      </c>
      <c r="S134" s="11">
        <f>(((J134/60)/60)/24)+DATE(1970,1,1)</f>
        <v>41989.91134259259</v>
      </c>
      <c r="T134" s="11">
        <f>(((I134/60)/60)/24)+DATE(1970,1,1)</f>
        <v>42005.332638888889</v>
      </c>
    </row>
    <row r="135" spans="1:20" ht="45" x14ac:dyDescent="0.25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s="6">
        <f>ROUND(E135/D135*100, 0)</f>
        <v>131</v>
      </c>
      <c r="P135" s="8">
        <f>E135/L135</f>
        <v>21.904761904761905</v>
      </c>
      <c r="Q135" t="str">
        <f>LEFT(N135, SEARCH("/", N135, 1) - 1)</f>
        <v>film &amp; video</v>
      </c>
      <c r="R135" t="str">
        <f>RIGHT(N135, LEN(N135)-SEARCH("/", N135, 1))</f>
        <v>shorts</v>
      </c>
      <c r="S135" s="11">
        <f>(((J135/60)/60)/24)+DATE(1970,1,1)</f>
        <v>40935.005104166667</v>
      </c>
      <c r="T135" s="11">
        <f>(((I135/60)/60)/24)+DATE(1970,1,1)</f>
        <v>40965.005104166667</v>
      </c>
    </row>
    <row r="136" spans="1:20" ht="45" x14ac:dyDescent="0.25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 s="6">
        <f>ROUND(E136/D136*100, 0)</f>
        <v>156</v>
      </c>
      <c r="P136" s="8">
        <f>E136/L136</f>
        <v>28.684210526315791</v>
      </c>
      <c r="Q136" t="str">
        <f>LEFT(N136, SEARCH("/", N136, 1) - 1)</f>
        <v>music</v>
      </c>
      <c r="R136" t="str">
        <f>RIGHT(N136, LEN(N136)-SEARCH("/", N136, 1))</f>
        <v>rock</v>
      </c>
      <c r="S136" s="11">
        <f>(((J136/60)/60)/24)+DATE(1970,1,1)</f>
        <v>41120.882881944446</v>
      </c>
      <c r="T136" s="11">
        <f>(((I136/60)/60)/24)+DATE(1970,1,1)</f>
        <v>41128.709027777775</v>
      </c>
    </row>
    <row r="137" spans="1:20" ht="45" x14ac:dyDescent="0.25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8276</v>
      </c>
      <c r="O137" s="6">
        <f>ROUND(E137/D137*100, 0)</f>
        <v>167</v>
      </c>
      <c r="P137" s="8">
        <f>E137/L137</f>
        <v>17.235294117647058</v>
      </c>
      <c r="Q137" t="str">
        <f>LEFT(N137, SEARCH("/", N137, 1) - 1)</f>
        <v>music</v>
      </c>
      <c r="R137" t="str">
        <f>RIGHT(N137, LEN(N137)-SEARCH("/", N137, 1))</f>
        <v>rock</v>
      </c>
      <c r="S137" s="11">
        <f>(((J137/60)/60)/24)+DATE(1970,1,1)</f>
        <v>42498.341122685189</v>
      </c>
      <c r="T137" s="11">
        <f>(((I137/60)/60)/24)+DATE(1970,1,1)</f>
        <v>42533.229166666672</v>
      </c>
    </row>
    <row r="138" spans="1:20" ht="45" x14ac:dyDescent="0.25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 s="6">
        <f>ROUND(E138/D138*100, 0)</f>
        <v>103</v>
      </c>
      <c r="P138" s="8">
        <f>E138/L138</f>
        <v>24</v>
      </c>
      <c r="Q138" t="str">
        <f>LEFT(N138, SEARCH("/", N138, 1) - 1)</f>
        <v>music</v>
      </c>
      <c r="R138" t="str">
        <f>RIGHT(N138, LEN(N138)-SEARCH("/", N138, 1))</f>
        <v>faith</v>
      </c>
      <c r="S138" s="11">
        <f>(((J138/60)/60)/24)+DATE(1970,1,1)</f>
        <v>42788.2502662037</v>
      </c>
      <c r="T138" s="11">
        <f>(((I138/60)/60)/24)+DATE(1970,1,1)</f>
        <v>42818.208599537036</v>
      </c>
    </row>
    <row r="139" spans="1:20" ht="45" x14ac:dyDescent="0.25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8276</v>
      </c>
      <c r="O139" s="6">
        <f>ROUND(E139/D139*100, 0)</f>
        <v>143</v>
      </c>
      <c r="P139" s="8">
        <f>E139/L139</f>
        <v>25</v>
      </c>
      <c r="Q139" t="str">
        <f>LEFT(N139, SEARCH("/", N139, 1) - 1)</f>
        <v>music</v>
      </c>
      <c r="R139" t="str">
        <f>RIGHT(N139, LEN(N139)-SEARCH("/", N139, 1))</f>
        <v>rock</v>
      </c>
      <c r="S139" s="11">
        <f>(((J139/60)/60)/24)+DATE(1970,1,1)</f>
        <v>40576.539664351854</v>
      </c>
      <c r="T139" s="11">
        <f>(((I139/60)/60)/24)+DATE(1970,1,1)</f>
        <v>40606.539664351854</v>
      </c>
    </row>
    <row r="140" spans="1:20" ht="45" x14ac:dyDescent="0.25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 s="6">
        <f>ROUND(E140/D140*100, 0)</f>
        <v>181</v>
      </c>
      <c r="P140" s="8">
        <f>E140/L140</f>
        <v>33.315789473684212</v>
      </c>
      <c r="Q140" t="str">
        <f>LEFT(N140, SEARCH("/", N140, 1) - 1)</f>
        <v>music</v>
      </c>
      <c r="R140" t="str">
        <f>RIGHT(N140, LEN(N140)-SEARCH("/", N140, 1))</f>
        <v>rock</v>
      </c>
      <c r="S140" s="11">
        <f>(((J140/60)/60)/24)+DATE(1970,1,1)</f>
        <v>42198.750254629631</v>
      </c>
      <c r="T140" s="11">
        <f>(((I140/60)/60)/24)+DATE(1970,1,1)</f>
        <v>42238.750254629631</v>
      </c>
    </row>
    <row r="141" spans="1:20" ht="30" x14ac:dyDescent="0.25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8271</v>
      </c>
      <c r="O141" s="6">
        <f>ROUND(E141/D141*100, 0)</f>
        <v>159</v>
      </c>
      <c r="P141" s="8">
        <f>E141/L141</f>
        <v>18</v>
      </c>
      <c r="Q141" t="str">
        <f>LEFT(N141, SEARCH("/", N141, 1) - 1)</f>
        <v>theater</v>
      </c>
      <c r="R141" t="str">
        <f>RIGHT(N141, LEN(N141)-SEARCH("/", N141, 1))</f>
        <v>plays</v>
      </c>
      <c r="S141" s="11">
        <f>(((J141/60)/60)/24)+DATE(1970,1,1)</f>
        <v>42628.650208333333</v>
      </c>
      <c r="T141" s="11">
        <f>(((I141/60)/60)/24)+DATE(1970,1,1)</f>
        <v>42659.650208333333</v>
      </c>
    </row>
    <row r="142" spans="1:20" ht="45" x14ac:dyDescent="0.25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8271</v>
      </c>
      <c r="O142" s="6">
        <f>ROUND(E142/D142*100, 0)</f>
        <v>138</v>
      </c>
      <c r="P142" s="8">
        <f>E142/L142</f>
        <v>28.323529411764707</v>
      </c>
      <c r="Q142" t="str">
        <f>LEFT(N142, SEARCH("/", N142, 1) - 1)</f>
        <v>theater</v>
      </c>
      <c r="R142" t="str">
        <f>RIGHT(N142, LEN(N142)-SEARCH("/", N142, 1))</f>
        <v>plays</v>
      </c>
      <c r="S142" s="11">
        <f>(((J142/60)/60)/24)+DATE(1970,1,1)</f>
        <v>42410.017199074078</v>
      </c>
      <c r="T142" s="11">
        <f>(((I142/60)/60)/24)+DATE(1970,1,1)</f>
        <v>42430.999305555553</v>
      </c>
    </row>
    <row r="143" spans="1:20" ht="45" x14ac:dyDescent="0.25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 s="6">
        <f>ROUND(E143/D143*100, 0)</f>
        <v>169</v>
      </c>
      <c r="P143" s="8">
        <f>E143/L143</f>
        <v>45.615384615384613</v>
      </c>
      <c r="Q143" t="str">
        <f>LEFT(N143, SEARCH("/", N143, 1) - 1)</f>
        <v>theater</v>
      </c>
      <c r="R143" t="str">
        <f>RIGHT(N143, LEN(N143)-SEARCH("/", N143, 1))</f>
        <v>plays</v>
      </c>
      <c r="S143" s="11">
        <f>(((J143/60)/60)/24)+DATE(1970,1,1)</f>
        <v>41881.361342592594</v>
      </c>
      <c r="T143" s="11">
        <f>(((I143/60)/60)/24)+DATE(1970,1,1)</f>
        <v>41911.361342592594</v>
      </c>
    </row>
    <row r="144" spans="1:20" ht="45" x14ac:dyDescent="0.25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 s="6">
        <f>ROUND(E144/D144*100, 0)</f>
        <v>144</v>
      </c>
      <c r="P144" s="8">
        <f>E144/L144</f>
        <v>22.90909090909091</v>
      </c>
      <c r="Q144" t="str">
        <f>LEFT(N144, SEARCH("/", N144, 1) - 1)</f>
        <v>theater</v>
      </c>
      <c r="R144" t="str">
        <f>RIGHT(N144, LEN(N144)-SEARCH("/", N144, 1))</f>
        <v>plays</v>
      </c>
      <c r="S144" s="11">
        <f>(((J144/60)/60)/24)+DATE(1970,1,1)</f>
        <v>42139.816840277781</v>
      </c>
      <c r="T144" s="11">
        <f>(((I144/60)/60)/24)+DATE(1970,1,1)</f>
        <v>42181.875</v>
      </c>
    </row>
    <row r="145" spans="1:20" ht="45" x14ac:dyDescent="0.25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6">
        <f>ROUND(E145/D145*100, 0)</f>
        <v>101</v>
      </c>
      <c r="P145" s="8">
        <f>E145/L145</f>
        <v>59.166666666666664</v>
      </c>
      <c r="Q145" t="str">
        <f>LEFT(N145, SEARCH("/", N145, 1) - 1)</f>
        <v>theater</v>
      </c>
      <c r="R145" t="str">
        <f>RIGHT(N145, LEN(N145)-SEARCH("/", N145, 1))</f>
        <v>plays</v>
      </c>
      <c r="S145" s="11">
        <f>(((J145/60)/60)/24)+DATE(1970,1,1)</f>
        <v>42230.662731481483</v>
      </c>
      <c r="T145" s="11">
        <f>(((I145/60)/60)/24)+DATE(1970,1,1)</f>
        <v>42245.165972222225</v>
      </c>
    </row>
    <row r="146" spans="1:20" ht="45" x14ac:dyDescent="0.25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6">
        <f>ROUND(E146/D146*100, 0)</f>
        <v>100</v>
      </c>
      <c r="P146" s="8">
        <f>E146/L146</f>
        <v>35.1</v>
      </c>
      <c r="Q146" t="str">
        <f>LEFT(N146, SEARCH("/", N146, 1) - 1)</f>
        <v>theater</v>
      </c>
      <c r="R146" t="str">
        <f>RIGHT(N146, LEN(N146)-SEARCH("/", N146, 1))</f>
        <v>musical</v>
      </c>
      <c r="S146" s="11">
        <f>(((J146/60)/60)/24)+DATE(1970,1,1)</f>
        <v>42167.534791666665</v>
      </c>
      <c r="T146" s="11">
        <f>(((I146/60)/60)/24)+DATE(1970,1,1)</f>
        <v>42196.165972222225</v>
      </c>
    </row>
    <row r="147" spans="1:20" ht="45" x14ac:dyDescent="0.25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6">
        <f>ROUND(E147/D147*100, 0)</f>
        <v>393</v>
      </c>
      <c r="P147" s="8">
        <f>E147/L147</f>
        <v>60.384615384615387</v>
      </c>
      <c r="Q147" t="str">
        <f>LEFT(N147, SEARCH("/", N147, 1) - 1)</f>
        <v>film &amp; video</v>
      </c>
      <c r="R147" t="str">
        <f>RIGHT(N147, LEN(N147)-SEARCH("/", N147, 1))</f>
        <v>shorts</v>
      </c>
      <c r="S147" s="11">
        <f>(((J147/60)/60)/24)+DATE(1970,1,1)</f>
        <v>40997.144872685189</v>
      </c>
      <c r="T147" s="11">
        <f>(((I147/60)/60)/24)+DATE(1970,1,1)</f>
        <v>41050.124305555553</v>
      </c>
    </row>
    <row r="148" spans="1:20" ht="45" x14ac:dyDescent="0.25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6">
        <f>ROUND(E148/D148*100, 0)</f>
        <v>106</v>
      </c>
      <c r="P148" s="8">
        <f>E148/L148</f>
        <v>53.125</v>
      </c>
      <c r="Q148" t="str">
        <f>LEFT(N148, SEARCH("/", N148, 1) - 1)</f>
        <v>film &amp; video</v>
      </c>
      <c r="R148" t="str">
        <f>RIGHT(N148, LEN(N148)-SEARCH("/", N148, 1))</f>
        <v>shorts</v>
      </c>
      <c r="S148" s="11">
        <f>(((J148/60)/60)/24)+DATE(1970,1,1)</f>
        <v>40706.135208333333</v>
      </c>
      <c r="T148" s="11">
        <f>(((I148/60)/60)/24)+DATE(1970,1,1)</f>
        <v>40736.135208333333</v>
      </c>
    </row>
    <row r="149" spans="1:20" ht="45" x14ac:dyDescent="0.25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8270</v>
      </c>
      <c r="O149" s="6">
        <f>ROUND(E149/D149*100, 0)</f>
        <v>0</v>
      </c>
      <c r="P149" s="8" t="e">
        <f>E149/L149</f>
        <v>#DIV/0!</v>
      </c>
      <c r="Q149" t="str">
        <f>LEFT(N149, SEARCH("/", N149, 1) - 1)</f>
        <v>film &amp; video</v>
      </c>
      <c r="R149" t="str">
        <f>RIGHT(N149, LEN(N149)-SEARCH("/", N149, 1))</f>
        <v>animation</v>
      </c>
      <c r="S149" s="11">
        <f>(((J149/60)/60)/24)+DATE(1970,1,1)</f>
        <v>41550.793935185182</v>
      </c>
      <c r="T149" s="11">
        <f>(((I149/60)/60)/24)+DATE(1970,1,1)</f>
        <v>41580.793935185182</v>
      </c>
    </row>
    <row r="150" spans="1:20" ht="45" x14ac:dyDescent="0.25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8272</v>
      </c>
      <c r="O150" s="6">
        <f>ROUND(E150/D150*100, 0)</f>
        <v>0</v>
      </c>
      <c r="P150" s="8" t="e">
        <f>E150/L150</f>
        <v>#DIV/0!</v>
      </c>
      <c r="Q150" t="str">
        <f>LEFT(N150, SEARCH("/", N150, 1) - 1)</f>
        <v>technology</v>
      </c>
      <c r="R150" t="str">
        <f>RIGHT(N150, LEN(N150)-SEARCH("/", N150, 1))</f>
        <v>web</v>
      </c>
      <c r="S150" s="11">
        <f>(((J150/60)/60)/24)+DATE(1970,1,1)</f>
        <v>42188.012777777782</v>
      </c>
      <c r="T150" s="11">
        <f>(((I150/60)/60)/24)+DATE(1970,1,1)</f>
        <v>42218.012777777782</v>
      </c>
    </row>
    <row r="151" spans="1:20" ht="45" x14ac:dyDescent="0.25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8272</v>
      </c>
      <c r="O151" s="6">
        <f>ROUND(E151/D151*100, 0)</f>
        <v>0</v>
      </c>
      <c r="P151" s="8" t="e">
        <f>E151/L151</f>
        <v>#DIV/0!</v>
      </c>
      <c r="Q151" t="str">
        <f>LEFT(N151, SEARCH("/", N151, 1) - 1)</f>
        <v>technology</v>
      </c>
      <c r="R151" t="str">
        <f>RIGHT(N151, LEN(N151)-SEARCH("/", N151, 1))</f>
        <v>web</v>
      </c>
      <c r="S151" s="11">
        <f>(((J151/60)/60)/24)+DATE(1970,1,1)</f>
        <v>42317.810219907406</v>
      </c>
      <c r="T151" s="11">
        <f>(((I151/60)/60)/24)+DATE(1970,1,1)</f>
        <v>42347.810219907406</v>
      </c>
    </row>
    <row r="152" spans="1:20" ht="30" x14ac:dyDescent="0.25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8276</v>
      </c>
      <c r="O152" s="6">
        <f>ROUND(E152/D152*100, 0)</f>
        <v>109</v>
      </c>
      <c r="P152" s="8">
        <f>E152/L152</f>
        <v>31.071428571428573</v>
      </c>
      <c r="Q152" t="str">
        <f>LEFT(N152, SEARCH("/", N152, 1) - 1)</f>
        <v>music</v>
      </c>
      <c r="R152" t="str">
        <f>RIGHT(N152, LEN(N152)-SEARCH("/", N152, 1))</f>
        <v>rock</v>
      </c>
      <c r="S152" s="11">
        <f>(((J152/60)/60)/24)+DATE(1970,1,1)</f>
        <v>41619.998310185183</v>
      </c>
      <c r="T152" s="11">
        <f>(((I152/60)/60)/24)+DATE(1970,1,1)</f>
        <v>41629.197222222225</v>
      </c>
    </row>
    <row r="153" spans="1:20" ht="45" x14ac:dyDescent="0.25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8282</v>
      </c>
      <c r="O153" s="6">
        <f>ROUND(E153/D153*100, 0)</f>
        <v>41</v>
      </c>
      <c r="P153" s="8">
        <f>E153/L153</f>
        <v>23.571428571428573</v>
      </c>
      <c r="Q153" t="str">
        <f>LEFT(N153, SEARCH("/", N153, 1) - 1)</f>
        <v>games</v>
      </c>
      <c r="R153" t="str">
        <f>RIGHT(N153, LEN(N153)-SEARCH("/", N153, 1))</f>
        <v>video games</v>
      </c>
      <c r="S153" s="11">
        <f>(((J153/60)/60)/24)+DATE(1970,1,1)</f>
        <v>40973.740451388891</v>
      </c>
      <c r="T153" s="11">
        <f>(((I153/60)/60)/24)+DATE(1970,1,1)</f>
        <v>41003.698784722219</v>
      </c>
    </row>
    <row r="154" spans="1:20" ht="30" x14ac:dyDescent="0.25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8276</v>
      </c>
      <c r="O154" s="6">
        <f>ROUND(E154/D154*100, 0)</f>
        <v>219</v>
      </c>
      <c r="P154" s="8">
        <f>E154/L154</f>
        <v>62.5</v>
      </c>
      <c r="Q154" t="str">
        <f>LEFT(N154, SEARCH("/", N154, 1) - 1)</f>
        <v>music</v>
      </c>
      <c r="R154" t="str">
        <f>RIGHT(N154, LEN(N154)-SEARCH("/", N154, 1))</f>
        <v>rock</v>
      </c>
      <c r="S154" s="11">
        <f>(((J154/60)/60)/24)+DATE(1970,1,1)</f>
        <v>42184.646863425922</v>
      </c>
      <c r="T154" s="11">
        <f>(((I154/60)/60)/24)+DATE(1970,1,1)</f>
        <v>42214.646863425922</v>
      </c>
    </row>
    <row r="155" spans="1:20" ht="45" x14ac:dyDescent="0.25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8276</v>
      </c>
      <c r="O155" s="6">
        <f>ROUND(E155/D155*100, 0)</f>
        <v>170</v>
      </c>
      <c r="P155" s="8">
        <f>E155/L155</f>
        <v>39.967058823529413</v>
      </c>
      <c r="Q155" t="str">
        <f>LEFT(N155, SEARCH("/", N155, 1) - 1)</f>
        <v>music</v>
      </c>
      <c r="R155" t="str">
        <f>RIGHT(N155, LEN(N155)-SEARCH("/", N155, 1))</f>
        <v>rock</v>
      </c>
      <c r="S155" s="11">
        <f>(((J155/60)/60)/24)+DATE(1970,1,1)</f>
        <v>40379.23096064815</v>
      </c>
      <c r="T155" s="11">
        <f>(((I155/60)/60)/24)+DATE(1970,1,1)</f>
        <v>40393.082638888889</v>
      </c>
    </row>
    <row r="156" spans="1:20" ht="45" x14ac:dyDescent="0.25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8276</v>
      </c>
      <c r="O156" s="6">
        <f>ROUND(E156/D156*100, 0)</f>
        <v>263</v>
      </c>
      <c r="P156" s="8">
        <f>E156/L156</f>
        <v>42</v>
      </c>
      <c r="Q156" t="str">
        <f>LEFT(N156, SEARCH("/", N156, 1) - 1)</f>
        <v>music</v>
      </c>
      <c r="R156" t="str">
        <f>RIGHT(N156, LEN(N156)-SEARCH("/", N156, 1))</f>
        <v>rock</v>
      </c>
      <c r="S156" s="11">
        <f>(((J156/60)/60)/24)+DATE(1970,1,1)</f>
        <v>41303.044016203705</v>
      </c>
      <c r="T156" s="11">
        <f>(((I156/60)/60)/24)+DATE(1970,1,1)</f>
        <v>41335.332638888889</v>
      </c>
    </row>
    <row r="157" spans="1:20" ht="30" x14ac:dyDescent="0.25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8276</v>
      </c>
      <c r="O157" s="6">
        <f>ROUND(E157/D157*100, 0)</f>
        <v>116</v>
      </c>
      <c r="P157" s="8">
        <f>E157/L157</f>
        <v>35.615384615384613</v>
      </c>
      <c r="Q157" t="str">
        <f>LEFT(N157, SEARCH("/", N157, 1) - 1)</f>
        <v>music</v>
      </c>
      <c r="R157" t="str">
        <f>RIGHT(N157, LEN(N157)-SEARCH("/", N157, 1))</f>
        <v>rock</v>
      </c>
      <c r="S157" s="11">
        <f>(((J157/60)/60)/24)+DATE(1970,1,1)</f>
        <v>42240.852534722217</v>
      </c>
      <c r="T157" s="11">
        <f>(((I157/60)/60)/24)+DATE(1970,1,1)</f>
        <v>42270.852534722217</v>
      </c>
    </row>
    <row r="158" spans="1:20" ht="45" x14ac:dyDescent="0.25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8279</v>
      </c>
      <c r="O158" s="6">
        <f>ROUND(E158/D158*100, 0)</f>
        <v>104</v>
      </c>
      <c r="P158" s="8">
        <f>E158/L158</f>
        <v>18.90909090909091</v>
      </c>
      <c r="Q158" t="str">
        <f>LEFT(N158, SEARCH("/", N158, 1) - 1)</f>
        <v>music</v>
      </c>
      <c r="R158" t="str">
        <f>RIGHT(N158, LEN(N158)-SEARCH("/", N158, 1))</f>
        <v>indie rock</v>
      </c>
      <c r="S158" s="11">
        <f>(((J158/60)/60)/24)+DATE(1970,1,1)</f>
        <v>40192.542233796295</v>
      </c>
      <c r="T158" s="11">
        <f>(((I158/60)/60)/24)+DATE(1970,1,1)</f>
        <v>40224.208333333336</v>
      </c>
    </row>
    <row r="159" spans="1:20" ht="45" x14ac:dyDescent="0.25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8298</v>
      </c>
      <c r="O159" s="6">
        <f>ROUND(E159/D159*100, 0)</f>
        <v>108</v>
      </c>
      <c r="P159" s="8">
        <f>E159/L159</f>
        <v>47.777777777777779</v>
      </c>
      <c r="Q159" t="str">
        <f>LEFT(N159, SEARCH("/", N159, 1) - 1)</f>
        <v>food</v>
      </c>
      <c r="R159" t="str">
        <f>RIGHT(N159, LEN(N159)-SEARCH("/", N159, 1))</f>
        <v>small batch</v>
      </c>
      <c r="S159" s="11">
        <f>(((J159/60)/60)/24)+DATE(1970,1,1)</f>
        <v>42607.316122685181</v>
      </c>
      <c r="T159" s="11">
        <f>(((I159/60)/60)/24)+DATE(1970,1,1)</f>
        <v>42613.233333333337</v>
      </c>
    </row>
    <row r="160" spans="1:20" ht="60" x14ac:dyDescent="0.25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 s="6">
        <f>ROUND(E160/D160*100, 0)</f>
        <v>110</v>
      </c>
      <c r="P160" s="8">
        <f>E160/L160</f>
        <v>24.444444444444443</v>
      </c>
      <c r="Q160" t="str">
        <f>LEFT(N160, SEARCH("/", N160, 1) - 1)</f>
        <v>theater</v>
      </c>
      <c r="R160" t="str">
        <f>RIGHT(N160, LEN(N160)-SEARCH("/", N160, 1))</f>
        <v>plays</v>
      </c>
      <c r="S160" s="11">
        <f>(((J160/60)/60)/24)+DATE(1970,1,1)</f>
        <v>42213.505474537036</v>
      </c>
      <c r="T160" s="11">
        <f>(((I160/60)/60)/24)+DATE(1970,1,1)</f>
        <v>42238.505474537036</v>
      </c>
    </row>
    <row r="161" spans="1:20" ht="30" x14ac:dyDescent="0.25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6">
        <f>ROUND(E161/D161*100, 0)</f>
        <v>33</v>
      </c>
      <c r="P161" s="8">
        <f>E161/L161</f>
        <v>26</v>
      </c>
      <c r="Q161" t="str">
        <f>LEFT(N161, SEARCH("/", N161, 1) - 1)</f>
        <v>theater</v>
      </c>
      <c r="R161" t="str">
        <f>RIGHT(N161, LEN(N161)-SEARCH("/", N161, 1))</f>
        <v>plays</v>
      </c>
      <c r="S161" s="11">
        <f>(((J161/60)/60)/24)+DATE(1970,1,1)</f>
        <v>42047.07640046296</v>
      </c>
      <c r="T161" s="11">
        <f>(((I161/60)/60)/24)+DATE(1970,1,1)</f>
        <v>42077.034733796296</v>
      </c>
    </row>
    <row r="162" spans="1:20" ht="45" x14ac:dyDescent="0.25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8271</v>
      </c>
      <c r="O162" s="6">
        <f>ROUND(E162/D162*100, 0)</f>
        <v>113</v>
      </c>
      <c r="P162" s="8">
        <f>E162/L162</f>
        <v>30</v>
      </c>
      <c r="Q162" t="str">
        <f>LEFT(N162, SEARCH("/", N162, 1) - 1)</f>
        <v>theater</v>
      </c>
      <c r="R162" t="str">
        <f>RIGHT(N162, LEN(N162)-SEARCH("/", N162, 1))</f>
        <v>plays</v>
      </c>
      <c r="S162" s="11">
        <f>(((J162/60)/60)/24)+DATE(1970,1,1)</f>
        <v>42064.785613425927</v>
      </c>
      <c r="T162" s="11">
        <f>(((I162/60)/60)/24)+DATE(1970,1,1)</f>
        <v>42099.743946759263</v>
      </c>
    </row>
    <row r="163" spans="1:20" ht="45" x14ac:dyDescent="0.25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8271</v>
      </c>
      <c r="O163" s="6">
        <f>ROUND(E163/D163*100, 0)</f>
        <v>100</v>
      </c>
      <c r="P163" s="8">
        <f>E163/L163</f>
        <v>30.76923076923077</v>
      </c>
      <c r="Q163" t="str">
        <f>LEFT(N163, SEARCH("/", N163, 1) - 1)</f>
        <v>theater</v>
      </c>
      <c r="R163" t="str">
        <f>RIGHT(N163, LEN(N163)-SEARCH("/", N163, 1))</f>
        <v>plays</v>
      </c>
      <c r="S163" s="11">
        <f>(((J163/60)/60)/24)+DATE(1970,1,1)</f>
        <v>42689.214988425927</v>
      </c>
      <c r="T163" s="11">
        <f>(((I163/60)/60)/24)+DATE(1970,1,1)</f>
        <v>42700.25</v>
      </c>
    </row>
    <row r="164" spans="1:20" ht="45" x14ac:dyDescent="0.25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8271</v>
      </c>
      <c r="O164" s="6">
        <f>ROUND(E164/D164*100, 0)</f>
        <v>38</v>
      </c>
      <c r="P164" s="8">
        <f>E164/L164</f>
        <v>11.615384615384615</v>
      </c>
      <c r="Q164" t="str">
        <f>LEFT(N164, SEARCH("/", N164, 1) - 1)</f>
        <v>theater</v>
      </c>
      <c r="R164" t="str">
        <f>RIGHT(N164, LEN(N164)-SEARCH("/", N164, 1))</f>
        <v>plays</v>
      </c>
      <c r="S164" s="11">
        <f>(((J164/60)/60)/24)+DATE(1970,1,1)</f>
        <v>41765.92465277778</v>
      </c>
      <c r="T164" s="11">
        <f>(((I164/60)/60)/24)+DATE(1970,1,1)</f>
        <v>41775.92465277778</v>
      </c>
    </row>
    <row r="165" spans="1:20" ht="45" x14ac:dyDescent="0.25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6">
        <f>ROUND(E165/D165*100, 0)</f>
        <v>101</v>
      </c>
      <c r="P165" s="8">
        <f>E165/L165</f>
        <v>47.222222222222221</v>
      </c>
      <c r="Q165" t="str">
        <f>LEFT(N165, SEARCH("/", N165, 1) - 1)</f>
        <v>music</v>
      </c>
      <c r="R165" t="str">
        <f>RIGHT(N165, LEN(N165)-SEARCH("/", N165, 1))</f>
        <v>electronic music</v>
      </c>
      <c r="S165" s="11">
        <f>(((J165/60)/60)/24)+DATE(1970,1,1)</f>
        <v>42299.776770833334</v>
      </c>
      <c r="T165" s="11">
        <f>(((I165/60)/60)/24)+DATE(1970,1,1)</f>
        <v>42310.333333333328</v>
      </c>
    </row>
    <row r="166" spans="1:20" ht="45" x14ac:dyDescent="0.25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6">
        <f>ROUND(E166/D166*100, 0)</f>
        <v>29</v>
      </c>
      <c r="P166" s="8">
        <f>E166/L166</f>
        <v>60</v>
      </c>
      <c r="Q166" t="str">
        <f>LEFT(N166, SEARCH("/", N166, 1) - 1)</f>
        <v>technology</v>
      </c>
      <c r="R166" t="str">
        <f>RIGHT(N166, LEN(N166)-SEARCH("/", N166, 1))</f>
        <v>web</v>
      </c>
      <c r="S166" s="11">
        <f>(((J166/60)/60)/24)+DATE(1970,1,1)</f>
        <v>41954.688310185185</v>
      </c>
      <c r="T166" s="11">
        <f>(((I166/60)/60)/24)+DATE(1970,1,1)</f>
        <v>41984.688310185185</v>
      </c>
    </row>
    <row r="167" spans="1:20" x14ac:dyDescent="0.25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6">
        <f>ROUND(E167/D167*100, 0)</f>
        <v>140</v>
      </c>
      <c r="P167" s="8">
        <f>E167/L167</f>
        <v>28.727272727272727</v>
      </c>
      <c r="Q167" t="str">
        <f>LEFT(N167, SEARCH("/", N167, 1) - 1)</f>
        <v>film &amp; video</v>
      </c>
      <c r="R167" t="str">
        <f>RIGHT(N167, LEN(N167)-SEARCH("/", N167, 1))</f>
        <v>shorts</v>
      </c>
      <c r="S167" s="11">
        <f>(((J167/60)/60)/24)+DATE(1970,1,1)</f>
        <v>40918.738935185182</v>
      </c>
      <c r="T167" s="11">
        <f>(((I167/60)/60)/24)+DATE(1970,1,1)</f>
        <v>40943.738935185182</v>
      </c>
    </row>
    <row r="168" spans="1:20" ht="30" x14ac:dyDescent="0.25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 s="6">
        <f>ROUND(E168/D168*100, 0)</f>
        <v>40</v>
      </c>
      <c r="P168" s="8">
        <f>E168/L168</f>
        <v>25.714285714285715</v>
      </c>
      <c r="Q168" t="str">
        <f>LEFT(N168, SEARCH("/", N168, 1) - 1)</f>
        <v>film &amp; video</v>
      </c>
      <c r="R168" t="str">
        <f>RIGHT(N168, LEN(N168)-SEARCH("/", N168, 1))</f>
        <v>drama</v>
      </c>
      <c r="S168" s="11">
        <f>(((J168/60)/60)/24)+DATE(1970,1,1)</f>
        <v>42070.047754629632</v>
      </c>
      <c r="T168" s="11">
        <f>(((I168/60)/60)/24)+DATE(1970,1,1)</f>
        <v>42087.00608796296</v>
      </c>
    </row>
    <row r="169" spans="1:20" ht="45" x14ac:dyDescent="0.25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6">
        <f>ROUND(E169/D169*100, 0)</f>
        <v>0</v>
      </c>
      <c r="P169" s="8" t="e">
        <f>E169/L169</f>
        <v>#DIV/0!</v>
      </c>
      <c r="Q169" t="str">
        <f>LEFT(N169, SEARCH("/", N169, 1) - 1)</f>
        <v>film &amp; video</v>
      </c>
      <c r="R169" t="str">
        <f>RIGHT(N169, LEN(N169)-SEARCH("/", N169, 1))</f>
        <v>animation</v>
      </c>
      <c r="S169" s="11">
        <f>(((J169/60)/60)/24)+DATE(1970,1,1)</f>
        <v>41919.761782407404</v>
      </c>
      <c r="T169" s="11">
        <f>(((I169/60)/60)/24)+DATE(1970,1,1)</f>
        <v>41929.761782407404</v>
      </c>
    </row>
    <row r="170" spans="1:20" ht="45" x14ac:dyDescent="0.25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6">
        <f>ROUND(E170/D170*100, 0)</f>
        <v>3</v>
      </c>
      <c r="P170" s="8">
        <f>E170/L170</f>
        <v>7.5</v>
      </c>
      <c r="Q170" t="str">
        <f>LEFT(N170, SEARCH("/", N170, 1) - 1)</f>
        <v>photography</v>
      </c>
      <c r="R170" t="str">
        <f>RIGHT(N170, LEN(N170)-SEARCH("/", N170, 1))</f>
        <v>photobooks</v>
      </c>
      <c r="S170" s="11">
        <f>(((J170/60)/60)/24)+DATE(1970,1,1)</f>
        <v>41860.91002314815</v>
      </c>
      <c r="T170" s="11">
        <f>(((I170/60)/60)/24)+DATE(1970,1,1)</f>
        <v>41872.91002314815</v>
      </c>
    </row>
    <row r="171" spans="1:20" ht="45" x14ac:dyDescent="0.25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 s="6">
        <f>ROUND(E171/D171*100, 0)</f>
        <v>108</v>
      </c>
      <c r="P171" s="8">
        <f>E171/L171</f>
        <v>44.090909090909093</v>
      </c>
      <c r="Q171" t="str">
        <f>LEFT(N171, SEARCH("/", N171, 1) - 1)</f>
        <v>theater</v>
      </c>
      <c r="R171" t="str">
        <f>RIGHT(N171, LEN(N171)-SEARCH("/", N171, 1))</f>
        <v>plays</v>
      </c>
      <c r="S171" s="11">
        <f>(((J171/60)/60)/24)+DATE(1970,1,1)</f>
        <v>42746.261782407411</v>
      </c>
      <c r="T171" s="11">
        <f>(((I171/60)/60)/24)+DATE(1970,1,1)</f>
        <v>42784.207638888889</v>
      </c>
    </row>
    <row r="172" spans="1:20" ht="45" x14ac:dyDescent="0.25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6">
        <f>ROUND(E172/D172*100, 0)</f>
        <v>124</v>
      </c>
      <c r="P172" s="8">
        <f>E172/L172</f>
        <v>43</v>
      </c>
      <c r="Q172" t="str">
        <f>LEFT(N172, SEARCH("/", N172, 1) - 1)</f>
        <v>music</v>
      </c>
      <c r="R172" t="str">
        <f>RIGHT(N172, LEN(N172)-SEARCH("/", N172, 1))</f>
        <v>indie rock</v>
      </c>
      <c r="S172" s="11">
        <f>(((J172/60)/60)/24)+DATE(1970,1,1)</f>
        <v>40981.710243055553</v>
      </c>
      <c r="T172" s="11">
        <f>(((I172/60)/60)/24)+DATE(1970,1,1)</f>
        <v>41011.710243055553</v>
      </c>
    </row>
    <row r="173" spans="1:20" ht="45" x14ac:dyDescent="0.25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6">
        <f>ROUND(E173/D173*100, 0)</f>
        <v>223</v>
      </c>
      <c r="P173" s="8">
        <f>E173/L173</f>
        <v>21.38</v>
      </c>
      <c r="Q173" t="str">
        <f>LEFT(N173, SEARCH("/", N173, 1) - 1)</f>
        <v>games</v>
      </c>
      <c r="R173" t="str">
        <f>RIGHT(N173, LEN(N173)-SEARCH("/", N173, 1))</f>
        <v>tabletop games</v>
      </c>
      <c r="S173" s="11">
        <f>(((J173/60)/60)/24)+DATE(1970,1,1)</f>
        <v>42682.451921296291</v>
      </c>
      <c r="T173" s="11">
        <f>(((I173/60)/60)/24)+DATE(1970,1,1)</f>
        <v>42696.451921296291</v>
      </c>
    </row>
    <row r="174" spans="1:20" ht="45" x14ac:dyDescent="0.25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6">
        <f>ROUND(E174/D174*100, 0)</f>
        <v>127</v>
      </c>
      <c r="P174" s="8">
        <f>E174/L174</f>
        <v>62.8</v>
      </c>
      <c r="Q174" t="str">
        <f>LEFT(N174, SEARCH("/", N174, 1) - 1)</f>
        <v>technology</v>
      </c>
      <c r="R174" t="str">
        <f>RIGHT(N174, LEN(N174)-SEARCH("/", N174, 1))</f>
        <v>hardware</v>
      </c>
      <c r="S174" s="11">
        <f>(((J174/60)/60)/24)+DATE(1970,1,1)</f>
        <v>42115.853888888887</v>
      </c>
      <c r="T174" s="11">
        <f>(((I174/60)/60)/24)+DATE(1970,1,1)</f>
        <v>42148.853888888887</v>
      </c>
    </row>
    <row r="175" spans="1:20" ht="45" x14ac:dyDescent="0.25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8265</v>
      </c>
      <c r="O175" s="6">
        <f>ROUND(E175/D175*100, 0)</f>
        <v>105</v>
      </c>
      <c r="P175" s="8">
        <f>E175/L175</f>
        <v>15</v>
      </c>
      <c r="Q175" t="str">
        <f>LEFT(N175, SEARCH("/", N175, 1) - 1)</f>
        <v>film &amp; video</v>
      </c>
      <c r="R175" t="str">
        <f>RIGHT(N175, LEN(N175)-SEARCH("/", N175, 1))</f>
        <v>television</v>
      </c>
      <c r="S175" s="11">
        <f>(((J175/60)/60)/24)+DATE(1970,1,1)</f>
        <v>42405.702349537038</v>
      </c>
      <c r="T175" s="11">
        <f>(((I175/60)/60)/24)+DATE(1970,1,1)</f>
        <v>42415.702349537038</v>
      </c>
    </row>
    <row r="176" spans="1:20" ht="45" x14ac:dyDescent="0.25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8265</v>
      </c>
      <c r="O176" s="6">
        <f>ROUND(E176/D176*100, 0)</f>
        <v>126</v>
      </c>
      <c r="P176" s="8">
        <f>E176/L176</f>
        <v>31.499500000000001</v>
      </c>
      <c r="Q176" t="str">
        <f>LEFT(N176, SEARCH("/", N176, 1) - 1)</f>
        <v>film &amp; video</v>
      </c>
      <c r="R176" t="str">
        <f>RIGHT(N176, LEN(N176)-SEARCH("/", N176, 1))</f>
        <v>television</v>
      </c>
      <c r="S176" s="11">
        <f>(((J176/60)/60)/24)+DATE(1970,1,1)</f>
        <v>42447.103518518517</v>
      </c>
      <c r="T176" s="11">
        <f>(((I176/60)/60)/24)+DATE(1970,1,1)</f>
        <v>42477.103518518517</v>
      </c>
    </row>
    <row r="177" spans="1:20" ht="45" x14ac:dyDescent="0.25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 s="6">
        <f>ROUND(E177/D177*100, 0)</f>
        <v>127</v>
      </c>
      <c r="P177" s="8">
        <f>E177/L177</f>
        <v>37.411764705882355</v>
      </c>
      <c r="Q177" t="str">
        <f>LEFT(N177, SEARCH("/", N177, 1) - 1)</f>
        <v>film &amp; video</v>
      </c>
      <c r="R177" t="str">
        <f>RIGHT(N177, LEN(N177)-SEARCH("/", N177, 1))</f>
        <v>shorts</v>
      </c>
      <c r="S177" s="11">
        <f>(((J177/60)/60)/24)+DATE(1970,1,1)</f>
        <v>40730.896354166667</v>
      </c>
      <c r="T177" s="11">
        <f>(((I177/60)/60)/24)+DATE(1970,1,1)</f>
        <v>40790.896354166667</v>
      </c>
    </row>
    <row r="178" spans="1:20" ht="45" x14ac:dyDescent="0.25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 s="6">
        <f>ROUND(E178/D178*100, 0)</f>
        <v>113</v>
      </c>
      <c r="P178" s="8">
        <f>E178/L178</f>
        <v>19.471034482758618</v>
      </c>
      <c r="Q178" t="str">
        <f>LEFT(N178, SEARCH("/", N178, 1) - 1)</f>
        <v>film &amp; video</v>
      </c>
      <c r="R178" t="str">
        <f>RIGHT(N178, LEN(N178)-SEARCH("/", N178, 1))</f>
        <v>shorts</v>
      </c>
      <c r="S178" s="11">
        <f>(((J178/60)/60)/24)+DATE(1970,1,1)</f>
        <v>42360.487210648149</v>
      </c>
      <c r="T178" s="11">
        <f>(((I178/60)/60)/24)+DATE(1970,1,1)</f>
        <v>42390.487210648149</v>
      </c>
    </row>
    <row r="179" spans="1:20" ht="45" x14ac:dyDescent="0.25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 s="6">
        <f>ROUND(E179/D179*100, 0)</f>
        <v>100</v>
      </c>
      <c r="P179" s="8">
        <f>E179/L179</f>
        <v>71.428571428571431</v>
      </c>
      <c r="Q179" t="str">
        <f>LEFT(N179, SEARCH("/", N179, 1) - 1)</f>
        <v>film &amp; video</v>
      </c>
      <c r="R179" t="str">
        <f>RIGHT(N179, LEN(N179)-SEARCH("/", N179, 1))</f>
        <v>shorts</v>
      </c>
      <c r="S179" s="11">
        <f>(((J179/60)/60)/24)+DATE(1970,1,1)</f>
        <v>40648.757939814815</v>
      </c>
      <c r="T179" s="11">
        <f>(((I179/60)/60)/24)+DATE(1970,1,1)</f>
        <v>40678.757939814815</v>
      </c>
    </row>
    <row r="180" spans="1:20" ht="30" x14ac:dyDescent="0.25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 s="6">
        <f>ROUND(E180/D180*100, 0)</f>
        <v>100</v>
      </c>
      <c r="P180" s="8">
        <f>E180/L180</f>
        <v>31.375</v>
      </c>
      <c r="Q180" t="str">
        <f>LEFT(N180, SEARCH("/", N180, 1) - 1)</f>
        <v>film &amp; video</v>
      </c>
      <c r="R180" t="str">
        <f>RIGHT(N180, LEN(N180)-SEARCH("/", N180, 1))</f>
        <v>shorts</v>
      </c>
      <c r="S180" s="11">
        <f>(((J180/60)/60)/24)+DATE(1970,1,1)</f>
        <v>40706.297442129631</v>
      </c>
      <c r="T180" s="11">
        <f>(((I180/60)/60)/24)+DATE(1970,1,1)</f>
        <v>40736.297442129631</v>
      </c>
    </row>
    <row r="181" spans="1:20" ht="30" x14ac:dyDescent="0.25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 s="6">
        <f>ROUND(E181/D181*100, 0)</f>
        <v>120</v>
      </c>
      <c r="P181" s="8">
        <f>E181/L181</f>
        <v>60</v>
      </c>
      <c r="Q181" t="str">
        <f>LEFT(N181, SEARCH("/", N181, 1) - 1)</f>
        <v>film &amp; video</v>
      </c>
      <c r="R181" t="str">
        <f>RIGHT(N181, LEN(N181)-SEARCH("/", N181, 1))</f>
        <v>shorts</v>
      </c>
      <c r="S181" s="11">
        <f>(((J181/60)/60)/24)+DATE(1970,1,1)</f>
        <v>40612.695208333331</v>
      </c>
      <c r="T181" s="11">
        <f>(((I181/60)/60)/24)+DATE(1970,1,1)</f>
        <v>40636.041666666664</v>
      </c>
    </row>
    <row r="182" spans="1:20" ht="45" x14ac:dyDescent="0.25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 s="6">
        <f>ROUND(E182/D182*100, 0)</f>
        <v>14</v>
      </c>
      <c r="P182" s="8">
        <f>E182/L182</f>
        <v>11.666666666666666</v>
      </c>
      <c r="Q182" t="str">
        <f>LEFT(N182, SEARCH("/", N182, 1) - 1)</f>
        <v>film &amp; video</v>
      </c>
      <c r="R182" t="str">
        <f>RIGHT(N182, LEN(N182)-SEARCH("/", N182, 1))</f>
        <v>science fiction</v>
      </c>
      <c r="S182" s="11">
        <f>(((J182/60)/60)/24)+DATE(1970,1,1)</f>
        <v>42709.993981481486</v>
      </c>
      <c r="T182" s="11">
        <f>(((I182/60)/60)/24)+DATE(1970,1,1)</f>
        <v>42769.993981481486</v>
      </c>
    </row>
    <row r="183" spans="1:20" ht="45" x14ac:dyDescent="0.25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8267</v>
      </c>
      <c r="O183" s="6">
        <f>ROUND(E183/D183*100, 0)</f>
        <v>100</v>
      </c>
      <c r="P183" s="8">
        <f>E183/L183</f>
        <v>500</v>
      </c>
      <c r="Q183" t="str">
        <f>LEFT(N183, SEARCH("/", N183, 1) - 1)</f>
        <v>film &amp; video</v>
      </c>
      <c r="R183" t="str">
        <f>RIGHT(N183, LEN(N183)-SEARCH("/", N183, 1))</f>
        <v>science fiction</v>
      </c>
      <c r="S183" s="11">
        <f>(((J183/60)/60)/24)+DATE(1970,1,1)</f>
        <v>42187.920972222222</v>
      </c>
      <c r="T183" s="11">
        <f>(((I183/60)/60)/24)+DATE(1970,1,1)</f>
        <v>42197.920972222222</v>
      </c>
    </row>
    <row r="184" spans="1:20" ht="45" x14ac:dyDescent="0.25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8269</v>
      </c>
      <c r="O184" s="6">
        <f>ROUND(E184/D184*100, 0)</f>
        <v>120</v>
      </c>
      <c r="P184" s="8">
        <f>E184/L184</f>
        <v>42.857142857142854</v>
      </c>
      <c r="Q184" t="str">
        <f>LEFT(N184, SEARCH("/", N184, 1) - 1)</f>
        <v>film &amp; video</v>
      </c>
      <c r="R184" t="str">
        <f>RIGHT(N184, LEN(N184)-SEARCH("/", N184, 1))</f>
        <v>documentary</v>
      </c>
      <c r="S184" s="11">
        <f>(((J184/60)/60)/24)+DATE(1970,1,1)</f>
        <v>41657.985081018516</v>
      </c>
      <c r="T184" s="11">
        <f>(((I184/60)/60)/24)+DATE(1970,1,1)</f>
        <v>41699.720833333333</v>
      </c>
    </row>
    <row r="185" spans="1:20" ht="45" x14ac:dyDescent="0.25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8269</v>
      </c>
      <c r="O185" s="6">
        <f>ROUND(E185/D185*100, 0)</f>
        <v>137</v>
      </c>
      <c r="P185" s="8">
        <f>E185/L185</f>
        <v>45.6</v>
      </c>
      <c r="Q185" t="str">
        <f>LEFT(N185, SEARCH("/", N185, 1) - 1)</f>
        <v>film &amp; video</v>
      </c>
      <c r="R185" t="str">
        <f>RIGHT(N185, LEN(N185)-SEARCH("/", N185, 1))</f>
        <v>documentary</v>
      </c>
      <c r="S185" s="11">
        <f>(((J185/60)/60)/24)+DATE(1970,1,1)</f>
        <v>42543.862777777773</v>
      </c>
      <c r="T185" s="11">
        <f>(((I185/60)/60)/24)+DATE(1970,1,1)</f>
        <v>42573.862777777773</v>
      </c>
    </row>
    <row r="186" spans="1:20" ht="45" x14ac:dyDescent="0.25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8271</v>
      </c>
      <c r="O186" s="6">
        <f>ROUND(E186/D186*100, 0)</f>
        <v>101</v>
      </c>
      <c r="P186" s="8">
        <f>E186/L186</f>
        <v>25.161000000000001</v>
      </c>
      <c r="Q186" t="str">
        <f>LEFT(N186, SEARCH("/", N186, 1) - 1)</f>
        <v>theater</v>
      </c>
      <c r="R186" t="str">
        <f>RIGHT(N186, LEN(N186)-SEARCH("/", N186, 1))</f>
        <v>plays</v>
      </c>
      <c r="S186" s="11">
        <f>(((J186/60)/60)/24)+DATE(1970,1,1)</f>
        <v>42535.049849537041</v>
      </c>
      <c r="T186" s="11">
        <f>(((I186/60)/60)/24)+DATE(1970,1,1)</f>
        <v>42556.049849537041</v>
      </c>
    </row>
    <row r="187" spans="1:20" ht="45" x14ac:dyDescent="0.25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 s="6">
        <f>ROUND(E187/D187*100, 0)</f>
        <v>1</v>
      </c>
      <c r="P187" s="8">
        <f>E187/L187</f>
        <v>3</v>
      </c>
      <c r="Q187" t="str">
        <f>LEFT(N187, SEARCH("/", N187, 1) - 1)</f>
        <v>technology</v>
      </c>
      <c r="R187" t="str">
        <f>RIGHT(N187, LEN(N187)-SEARCH("/", N187, 1))</f>
        <v>web</v>
      </c>
      <c r="S187" s="11">
        <f>(((J187/60)/60)/24)+DATE(1970,1,1)</f>
        <v>42525.656944444447</v>
      </c>
      <c r="T187" s="11">
        <f>(((I187/60)/60)/24)+DATE(1970,1,1)</f>
        <v>42555.656944444447</v>
      </c>
    </row>
    <row r="188" spans="1:20" ht="60" x14ac:dyDescent="0.25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8272</v>
      </c>
      <c r="O188" s="6">
        <f>ROUND(E188/D188*100, 0)</f>
        <v>23</v>
      </c>
      <c r="P188" s="8">
        <f>E188/L188</f>
        <v>16.428571428571427</v>
      </c>
      <c r="Q188" t="str">
        <f>LEFT(N188, SEARCH("/", N188, 1) - 1)</f>
        <v>technology</v>
      </c>
      <c r="R188" t="str">
        <f>RIGHT(N188, LEN(N188)-SEARCH("/", N188, 1))</f>
        <v>web</v>
      </c>
      <c r="S188" s="11">
        <f>(((J188/60)/60)/24)+DATE(1970,1,1)</f>
        <v>42070.677604166667</v>
      </c>
      <c r="T188" s="11">
        <f>(((I188/60)/60)/24)+DATE(1970,1,1)</f>
        <v>42100.635937500003</v>
      </c>
    </row>
    <row r="189" spans="1:20" ht="45" x14ac:dyDescent="0.25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8275</v>
      </c>
      <c r="O189" s="6">
        <f>ROUND(E189/D189*100, 0)</f>
        <v>70</v>
      </c>
      <c r="P189" s="8">
        <f>E189/L189</f>
        <v>39</v>
      </c>
      <c r="Q189" t="str">
        <f>LEFT(N189, SEARCH("/", N189, 1) - 1)</f>
        <v>publishing</v>
      </c>
      <c r="R189" t="str">
        <f>RIGHT(N189, LEN(N189)-SEARCH("/", N189, 1))</f>
        <v>fiction</v>
      </c>
      <c r="S189" s="11">
        <f>(((J189/60)/60)/24)+DATE(1970,1,1)</f>
        <v>41663.780300925922</v>
      </c>
      <c r="T189" s="11">
        <f>(((I189/60)/60)/24)+DATE(1970,1,1)</f>
        <v>41693.780300925922</v>
      </c>
    </row>
    <row r="190" spans="1:20" ht="45" x14ac:dyDescent="0.25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8275</v>
      </c>
      <c r="O190" s="6">
        <f>ROUND(E190/D190*100, 0)</f>
        <v>0</v>
      </c>
      <c r="P190" s="8">
        <f>E190/L190</f>
        <v>2</v>
      </c>
      <c r="Q190" t="str">
        <f>LEFT(N190, SEARCH("/", N190, 1) - 1)</f>
        <v>publishing</v>
      </c>
      <c r="R190" t="str">
        <f>RIGHT(N190, LEN(N190)-SEARCH("/", N190, 1))</f>
        <v>fiction</v>
      </c>
      <c r="S190" s="11">
        <f>(((J190/60)/60)/24)+DATE(1970,1,1)</f>
        <v>41729.702314814815</v>
      </c>
      <c r="T190" s="11">
        <f>(((I190/60)/60)/24)+DATE(1970,1,1)</f>
        <v>41759.702314814815</v>
      </c>
    </row>
    <row r="191" spans="1:20" ht="45" x14ac:dyDescent="0.25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8276</v>
      </c>
      <c r="O191" s="6">
        <f>ROUND(E191/D191*100, 0)</f>
        <v>181</v>
      </c>
      <c r="P191" s="8">
        <f>E191/L191</f>
        <v>31.142758620689655</v>
      </c>
      <c r="Q191" t="str">
        <f>LEFT(N191, SEARCH("/", N191, 1) - 1)</f>
        <v>music</v>
      </c>
      <c r="R191" t="str">
        <f>RIGHT(N191, LEN(N191)-SEARCH("/", N191, 1))</f>
        <v>rock</v>
      </c>
      <c r="S191" s="11">
        <f>(((J191/60)/60)/24)+DATE(1970,1,1)</f>
        <v>41303.593923611108</v>
      </c>
      <c r="T191" s="11">
        <f>(((I191/60)/60)/24)+DATE(1970,1,1)</f>
        <v>41333.593923611108</v>
      </c>
    </row>
    <row r="192" spans="1:20" ht="45" x14ac:dyDescent="0.25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8276</v>
      </c>
      <c r="O192" s="6">
        <f>ROUND(E192/D192*100, 0)</f>
        <v>104</v>
      </c>
      <c r="P192" s="8">
        <f>E192/L192</f>
        <v>32.5</v>
      </c>
      <c r="Q192" t="str">
        <f>LEFT(N192, SEARCH("/", N192, 1) - 1)</f>
        <v>music</v>
      </c>
      <c r="R192" t="str">
        <f>RIGHT(N192, LEN(N192)-SEARCH("/", N192, 1))</f>
        <v>rock</v>
      </c>
      <c r="S192" s="11">
        <f>(((J192/60)/60)/24)+DATE(1970,1,1)</f>
        <v>42504.801388888889</v>
      </c>
      <c r="T192" s="11">
        <f>(((I192/60)/60)/24)+DATE(1970,1,1)</f>
        <v>42564.801388888889</v>
      </c>
    </row>
    <row r="193" spans="1:20" ht="45" x14ac:dyDescent="0.25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8279</v>
      </c>
      <c r="O193" s="6">
        <f>ROUND(E193/D193*100, 0)</f>
        <v>41</v>
      </c>
      <c r="P193" s="8">
        <f>E193/L193</f>
        <v>29.285714285714285</v>
      </c>
      <c r="Q193" t="str">
        <f>LEFT(N193, SEARCH("/", N193, 1) - 1)</f>
        <v>music</v>
      </c>
      <c r="R193" t="str">
        <f>RIGHT(N193, LEN(N193)-SEARCH("/", N193, 1))</f>
        <v>indie rock</v>
      </c>
      <c r="S193" s="11">
        <f>(((J193/60)/60)/24)+DATE(1970,1,1)</f>
        <v>42603.870520833334</v>
      </c>
      <c r="T193" s="11">
        <f>(((I193/60)/60)/24)+DATE(1970,1,1)</f>
        <v>42628.870520833334</v>
      </c>
    </row>
    <row r="194" spans="1:20" ht="45" x14ac:dyDescent="0.25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8278</v>
      </c>
      <c r="O194" s="6">
        <f>ROUND(E194/D194*100, 0)</f>
        <v>0</v>
      </c>
      <c r="P194" s="8" t="e">
        <f>E194/L194</f>
        <v>#DIV/0!</v>
      </c>
      <c r="Q194" t="str">
        <f>LEFT(N194, SEARCH("/", N194, 1) - 1)</f>
        <v>music</v>
      </c>
      <c r="R194" t="str">
        <f>RIGHT(N194, LEN(N194)-SEARCH("/", N194, 1))</f>
        <v>jazz</v>
      </c>
      <c r="S194" s="11">
        <f>(((J194/60)/60)/24)+DATE(1970,1,1)</f>
        <v>40978.238067129627</v>
      </c>
      <c r="T194" s="11">
        <f>(((I194/60)/60)/24)+DATE(1970,1,1)</f>
        <v>41008.196400462963</v>
      </c>
    </row>
    <row r="195" spans="1:20" ht="45" x14ac:dyDescent="0.25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8280</v>
      </c>
      <c r="O195" s="6">
        <f>ROUND(E195/D195*100, 0)</f>
        <v>128</v>
      </c>
      <c r="P195" s="8">
        <f>E195/L195</f>
        <v>21.366666666666667</v>
      </c>
      <c r="Q195" t="str">
        <f>LEFT(N195, SEARCH("/", N195, 1) - 1)</f>
        <v>music</v>
      </c>
      <c r="R195" t="str">
        <f>RIGHT(N195, LEN(N195)-SEARCH("/", N195, 1))</f>
        <v>electronic music</v>
      </c>
      <c r="S195" s="11">
        <f>(((J195/60)/60)/24)+DATE(1970,1,1)</f>
        <v>42692.109328703707</v>
      </c>
      <c r="T195" s="11">
        <f>(((I195/60)/60)/24)+DATE(1970,1,1)</f>
        <v>42717.332638888889</v>
      </c>
    </row>
    <row r="196" spans="1:20" ht="45" x14ac:dyDescent="0.25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8281</v>
      </c>
      <c r="O196" s="6">
        <f>ROUND(E196/D196*100, 0)</f>
        <v>0</v>
      </c>
      <c r="P196" s="8" t="e">
        <f>E196/L196</f>
        <v>#DIV/0!</v>
      </c>
      <c r="Q196" t="str">
        <f>LEFT(N196, SEARCH("/", N196, 1) - 1)</f>
        <v>journalism</v>
      </c>
      <c r="R196" t="str">
        <f>RIGHT(N196, LEN(N196)-SEARCH("/", N196, 1))</f>
        <v>audio</v>
      </c>
      <c r="S196" s="11">
        <f>(((J196/60)/60)/24)+DATE(1970,1,1)</f>
        <v>41850.014178240745</v>
      </c>
      <c r="T196" s="11">
        <f>(((I196/60)/60)/24)+DATE(1970,1,1)</f>
        <v>41878.014178240745</v>
      </c>
    </row>
    <row r="197" spans="1:20" ht="45" x14ac:dyDescent="0.25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8282</v>
      </c>
      <c r="O197" s="6">
        <f>ROUND(E197/D197*100, 0)</f>
        <v>26</v>
      </c>
      <c r="P197" s="8">
        <f>E197/L197</f>
        <v>13</v>
      </c>
      <c r="Q197" t="str">
        <f>LEFT(N197, SEARCH("/", N197, 1) - 1)</f>
        <v>games</v>
      </c>
      <c r="R197" t="str">
        <f>RIGHT(N197, LEN(N197)-SEARCH("/", N197, 1))</f>
        <v>video games</v>
      </c>
      <c r="S197" s="11">
        <f>(((J197/60)/60)/24)+DATE(1970,1,1)</f>
        <v>41599.855682870373</v>
      </c>
      <c r="T197" s="11">
        <f>(((I197/60)/60)/24)+DATE(1970,1,1)</f>
        <v>41629.855682870373</v>
      </c>
    </row>
    <row r="198" spans="1:20" x14ac:dyDescent="0.25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8283</v>
      </c>
      <c r="O198" s="6">
        <f>ROUND(E198/D198*100, 0)</f>
        <v>0</v>
      </c>
      <c r="P198" s="8" t="e">
        <f>E198/L198</f>
        <v>#DIV/0!</v>
      </c>
      <c r="Q198" t="str">
        <f>LEFT(N198, SEARCH("/", N198, 1) - 1)</f>
        <v>games</v>
      </c>
      <c r="R198" t="str">
        <f>RIGHT(N198, LEN(N198)-SEARCH("/", N198, 1))</f>
        <v>mobile games</v>
      </c>
      <c r="S198" s="11">
        <f>(((J198/60)/60)/24)+DATE(1970,1,1)</f>
        <v>42164.699652777781</v>
      </c>
      <c r="T198" s="11">
        <f>(((I198/60)/60)/24)+DATE(1970,1,1)</f>
        <v>42194.699652777781</v>
      </c>
    </row>
    <row r="199" spans="1:20" ht="30" x14ac:dyDescent="0.25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8285</v>
      </c>
      <c r="O199" s="6">
        <f>ROUND(E199/D199*100, 0)</f>
        <v>135</v>
      </c>
      <c r="P199" s="8">
        <f>E199/L199</f>
        <v>51.92307692307692</v>
      </c>
      <c r="Q199" t="str">
        <f>LEFT(N199, SEARCH("/", N199, 1) - 1)</f>
        <v>photography</v>
      </c>
      <c r="R199" t="str">
        <f>RIGHT(N199, LEN(N199)-SEARCH("/", N199, 1))</f>
        <v>photobooks</v>
      </c>
      <c r="S199" s="11">
        <f>(((J199/60)/60)/24)+DATE(1970,1,1)</f>
        <v>41852.665798611109</v>
      </c>
      <c r="T199" s="11">
        <f>(((I199/60)/60)/24)+DATE(1970,1,1)</f>
        <v>41882.665798611109</v>
      </c>
    </row>
    <row r="200" spans="1:20" ht="45" x14ac:dyDescent="0.25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8271</v>
      </c>
      <c r="O200" s="6">
        <f>ROUND(E200/D200*100, 0)</f>
        <v>122</v>
      </c>
      <c r="P200" s="8">
        <f>E200/L200</f>
        <v>27.727272727272727</v>
      </c>
      <c r="Q200" t="str">
        <f>LEFT(N200, SEARCH("/", N200, 1) - 1)</f>
        <v>theater</v>
      </c>
      <c r="R200" t="str">
        <f>RIGHT(N200, LEN(N200)-SEARCH("/", N200, 1))</f>
        <v>plays</v>
      </c>
      <c r="S200" s="11">
        <f>(((J200/60)/60)/24)+DATE(1970,1,1)</f>
        <v>42278.453668981485</v>
      </c>
      <c r="T200" s="11">
        <f>(((I200/60)/60)/24)+DATE(1970,1,1)</f>
        <v>42296.458333333328</v>
      </c>
    </row>
    <row r="201" spans="1:20" x14ac:dyDescent="0.25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8276</v>
      </c>
      <c r="O201" s="6">
        <f>ROUND(E201/D201*100, 0)</f>
        <v>124</v>
      </c>
      <c r="P201" s="8">
        <f>E201/L201</f>
        <v>38.75</v>
      </c>
      <c r="Q201" t="str">
        <f>LEFT(N201, SEARCH("/", N201, 1) - 1)</f>
        <v>music</v>
      </c>
      <c r="R201" t="str">
        <f>RIGHT(N201, LEN(N201)-SEARCH("/", N201, 1))</f>
        <v>rock</v>
      </c>
      <c r="S201" s="11">
        <f>(((J201/60)/60)/24)+DATE(1970,1,1)</f>
        <v>41072.739953703705</v>
      </c>
      <c r="T201" s="11">
        <f>(((I201/60)/60)/24)+DATE(1970,1,1)</f>
        <v>41102.739953703705</v>
      </c>
    </row>
    <row r="202" spans="1:20" ht="30" x14ac:dyDescent="0.25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8276</v>
      </c>
      <c r="O202" s="6">
        <f>ROUND(E202/D202*100, 0)</f>
        <v>145</v>
      </c>
      <c r="P202" s="8">
        <f>E202/L202</f>
        <v>21.382352941176471</v>
      </c>
      <c r="Q202" t="str">
        <f>LEFT(N202, SEARCH("/", N202, 1) - 1)</f>
        <v>music</v>
      </c>
      <c r="R202" t="str">
        <f>RIGHT(N202, LEN(N202)-SEARCH("/", N202, 1))</f>
        <v>rock</v>
      </c>
      <c r="S202" s="11">
        <f>(((J202/60)/60)/24)+DATE(1970,1,1)</f>
        <v>42565.480983796297</v>
      </c>
      <c r="T202" s="11">
        <f>(((I202/60)/60)/24)+DATE(1970,1,1)</f>
        <v>42595.480983796297</v>
      </c>
    </row>
    <row r="203" spans="1:20" ht="45" x14ac:dyDescent="0.25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8276</v>
      </c>
      <c r="O203" s="6">
        <f>ROUND(E203/D203*100, 0)</f>
        <v>110</v>
      </c>
      <c r="P203" s="8">
        <f>E203/L203</f>
        <v>42.384615384615387</v>
      </c>
      <c r="Q203" t="str">
        <f>LEFT(N203, SEARCH("/", N203, 1) - 1)</f>
        <v>music</v>
      </c>
      <c r="R203" t="str">
        <f>RIGHT(N203, LEN(N203)-SEARCH("/", N203, 1))</f>
        <v>rock</v>
      </c>
      <c r="S203" s="11">
        <f>(((J203/60)/60)/24)+DATE(1970,1,1)</f>
        <v>42193.650671296295</v>
      </c>
      <c r="T203" s="11">
        <f>(((I203/60)/60)/24)+DATE(1970,1,1)</f>
        <v>42238.207638888889</v>
      </c>
    </row>
    <row r="204" spans="1:20" ht="45" x14ac:dyDescent="0.25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 s="6">
        <f>ROUND(E204/D204*100, 0)</f>
        <v>0</v>
      </c>
      <c r="P204" s="8">
        <f>E204/L204</f>
        <v>1</v>
      </c>
      <c r="Q204" t="str">
        <f>LEFT(N204, SEARCH("/", N204, 1) - 1)</f>
        <v>publishing</v>
      </c>
      <c r="R204" t="str">
        <f>RIGHT(N204, LEN(N204)-SEARCH("/", N204, 1))</f>
        <v>translations</v>
      </c>
      <c r="S204" s="11">
        <f>(((J204/60)/60)/24)+DATE(1970,1,1)</f>
        <v>42708.25309027778</v>
      </c>
      <c r="T204" s="11">
        <f>(((I204/60)/60)/24)+DATE(1970,1,1)</f>
        <v>42738.25309027778</v>
      </c>
    </row>
    <row r="205" spans="1:20" ht="45" x14ac:dyDescent="0.25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 s="6">
        <f>ROUND(E205/D205*100, 0)</f>
        <v>4</v>
      </c>
      <c r="P205" s="8">
        <f>E205/L205</f>
        <v>20</v>
      </c>
      <c r="Q205" t="str">
        <f>LEFT(N205, SEARCH("/", N205, 1) - 1)</f>
        <v>photography</v>
      </c>
      <c r="R205" t="str">
        <f>RIGHT(N205, LEN(N205)-SEARCH("/", N205, 1))</f>
        <v>nature</v>
      </c>
      <c r="S205" s="11">
        <f>(((J205/60)/60)/24)+DATE(1970,1,1)</f>
        <v>42170.996527777781</v>
      </c>
      <c r="T205" s="11">
        <f>(((I205/60)/60)/24)+DATE(1970,1,1)</f>
        <v>42185.996527777781</v>
      </c>
    </row>
    <row r="206" spans="1:20" ht="45" x14ac:dyDescent="0.25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 s="6">
        <f>ROUND(E206/D206*100, 0)</f>
        <v>34</v>
      </c>
      <c r="P206" s="8">
        <f>E206/L206</f>
        <v>28.333333333333332</v>
      </c>
      <c r="Q206" t="str">
        <f>LEFT(N206, SEARCH("/", N206, 1) - 1)</f>
        <v>photography</v>
      </c>
      <c r="R206" t="str">
        <f>RIGHT(N206, LEN(N206)-SEARCH("/", N206, 1))</f>
        <v>nature</v>
      </c>
      <c r="S206" s="11">
        <f>(((J206/60)/60)/24)+DATE(1970,1,1)</f>
        <v>42281.136099537034</v>
      </c>
      <c r="T206" s="11">
        <f>(((I206/60)/60)/24)+DATE(1970,1,1)</f>
        <v>42311.177766203706</v>
      </c>
    </row>
    <row r="207" spans="1:20" ht="45" x14ac:dyDescent="0.25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 s="6">
        <f>ROUND(E207/D207*100, 0)</f>
        <v>0</v>
      </c>
      <c r="P207" s="8" t="e">
        <f>E207/L207</f>
        <v>#DIV/0!</v>
      </c>
      <c r="Q207" t="str">
        <f>LEFT(N207, SEARCH("/", N207, 1) - 1)</f>
        <v>photography</v>
      </c>
      <c r="R207" t="str">
        <f>RIGHT(N207, LEN(N207)-SEARCH("/", N207, 1))</f>
        <v>places</v>
      </c>
      <c r="S207" s="11">
        <f>(((J207/60)/60)/24)+DATE(1970,1,1)</f>
        <v>42438.53907407407</v>
      </c>
      <c r="T207" s="11">
        <f>(((I207/60)/60)/24)+DATE(1970,1,1)</f>
        <v>42468.497407407413</v>
      </c>
    </row>
    <row r="208" spans="1:20" ht="30" x14ac:dyDescent="0.25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8276</v>
      </c>
      <c r="O208" s="6">
        <f>ROUND(E208/D208*100, 0)</f>
        <v>110</v>
      </c>
      <c r="P208" s="8">
        <f>E208/L208</f>
        <v>50</v>
      </c>
      <c r="Q208" t="str">
        <f>LEFT(N208, SEARCH("/", N208, 1) - 1)</f>
        <v>music</v>
      </c>
      <c r="R208" t="str">
        <f>RIGHT(N208, LEN(N208)-SEARCH("/", N208, 1))</f>
        <v>rock</v>
      </c>
      <c r="S208" s="11">
        <f>(((J208/60)/60)/24)+DATE(1970,1,1)</f>
        <v>41246.874814814815</v>
      </c>
      <c r="T208" s="11">
        <f>(((I208/60)/60)/24)+DATE(1970,1,1)</f>
        <v>41276.874814814815</v>
      </c>
    </row>
    <row r="209" spans="1:20" ht="45" x14ac:dyDescent="0.25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8276</v>
      </c>
      <c r="O209" s="6">
        <f>ROUND(E209/D209*100, 0)</f>
        <v>104</v>
      </c>
      <c r="P209" s="8">
        <f>E209/L209</f>
        <v>34.6</v>
      </c>
      <c r="Q209" t="str">
        <f>LEFT(N209, SEARCH("/", N209, 1) - 1)</f>
        <v>music</v>
      </c>
      <c r="R209" t="str">
        <f>RIGHT(N209, LEN(N209)-SEARCH("/", N209, 1))</f>
        <v>rock</v>
      </c>
      <c r="S209" s="11">
        <f>(((J209/60)/60)/24)+DATE(1970,1,1)</f>
        <v>40122.751620370371</v>
      </c>
      <c r="T209" s="11">
        <f>(((I209/60)/60)/24)+DATE(1970,1,1)</f>
        <v>40178.98541666667</v>
      </c>
    </row>
    <row r="210" spans="1:20" ht="45" x14ac:dyDescent="0.25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8292</v>
      </c>
      <c r="O210" s="6">
        <f>ROUND(E210/D210*100, 0)</f>
        <v>113</v>
      </c>
      <c r="P210" s="8">
        <f>E210/L210</f>
        <v>12.533333333333333</v>
      </c>
      <c r="Q210" t="str">
        <f>LEFT(N210, SEARCH("/", N210, 1) - 1)</f>
        <v>music</v>
      </c>
      <c r="R210" t="str">
        <f>RIGHT(N210, LEN(N210)-SEARCH("/", N210, 1))</f>
        <v>pop</v>
      </c>
      <c r="S210" s="11">
        <f>(((J210/60)/60)/24)+DATE(1970,1,1)</f>
        <v>41596.913437499999</v>
      </c>
      <c r="T210" s="11">
        <f>(((I210/60)/60)/24)+DATE(1970,1,1)</f>
        <v>41625.5</v>
      </c>
    </row>
    <row r="211" spans="1:20" ht="60" x14ac:dyDescent="0.25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8276</v>
      </c>
      <c r="O211" s="6">
        <f>ROUND(E211/D211*100, 0)</f>
        <v>104</v>
      </c>
      <c r="P211" s="8">
        <f>E211/L211</f>
        <v>47.272727272727273</v>
      </c>
      <c r="Q211" t="str">
        <f>LEFT(N211, SEARCH("/", N211, 1) - 1)</f>
        <v>music</v>
      </c>
      <c r="R211" t="str">
        <f>RIGHT(N211, LEN(N211)-SEARCH("/", N211, 1))</f>
        <v>rock</v>
      </c>
      <c r="S211" s="11">
        <f>(((J211/60)/60)/24)+DATE(1970,1,1)</f>
        <v>42430.702210648145</v>
      </c>
      <c r="T211" s="11">
        <f>(((I211/60)/60)/24)+DATE(1970,1,1)</f>
        <v>42460.660543981481</v>
      </c>
    </row>
    <row r="212" spans="1:20" ht="45" x14ac:dyDescent="0.25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8279</v>
      </c>
      <c r="O212" s="6">
        <f>ROUND(E212/D212*100, 0)</f>
        <v>137</v>
      </c>
      <c r="P212" s="8">
        <f>E212/L212</f>
        <v>26.26923076923077</v>
      </c>
      <c r="Q212" t="str">
        <f>LEFT(N212, SEARCH("/", N212, 1) - 1)</f>
        <v>music</v>
      </c>
      <c r="R212" t="str">
        <f>RIGHT(N212, LEN(N212)-SEARCH("/", N212, 1))</f>
        <v>indie rock</v>
      </c>
      <c r="S212" s="11">
        <f>(((J212/60)/60)/24)+DATE(1970,1,1)</f>
        <v>40671.637511574074</v>
      </c>
      <c r="T212" s="11">
        <f>(((I212/60)/60)/24)+DATE(1970,1,1)</f>
        <v>40701.637511574074</v>
      </c>
    </row>
    <row r="213" spans="1:20" ht="45" x14ac:dyDescent="0.25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8294</v>
      </c>
      <c r="O213" s="6">
        <f>ROUND(E213/D213*100, 0)</f>
        <v>2</v>
      </c>
      <c r="P213" s="8">
        <f>E213/L213</f>
        <v>2</v>
      </c>
      <c r="Q213" t="str">
        <f>LEFT(N213, SEARCH("/", N213, 1) - 1)</f>
        <v>technology</v>
      </c>
      <c r="R213" t="str">
        <f>RIGHT(N213, LEN(N213)-SEARCH("/", N213, 1))</f>
        <v>gadgets</v>
      </c>
      <c r="S213" s="11">
        <f>(((J213/60)/60)/24)+DATE(1970,1,1)</f>
        <v>41864.04886574074</v>
      </c>
      <c r="T213" s="11">
        <f>(((I213/60)/60)/24)+DATE(1970,1,1)</f>
        <v>41884.04886574074</v>
      </c>
    </row>
    <row r="214" spans="1:20" ht="45" x14ac:dyDescent="0.25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8294</v>
      </c>
      <c r="O214" s="6">
        <f>ROUND(E214/D214*100, 0)</f>
        <v>47</v>
      </c>
      <c r="P214" s="8">
        <f>E214/L214</f>
        <v>29.625</v>
      </c>
      <c r="Q214" t="str">
        <f>LEFT(N214, SEARCH("/", N214, 1) - 1)</f>
        <v>technology</v>
      </c>
      <c r="R214" t="str">
        <f>RIGHT(N214, LEN(N214)-SEARCH("/", N214, 1))</f>
        <v>gadgets</v>
      </c>
      <c r="S214" s="11">
        <f>(((J214/60)/60)/24)+DATE(1970,1,1)</f>
        <v>42113.875567129624</v>
      </c>
      <c r="T214" s="11">
        <f>(((I214/60)/60)/24)+DATE(1970,1,1)</f>
        <v>42143.875567129624</v>
      </c>
    </row>
    <row r="215" spans="1:20" ht="60" x14ac:dyDescent="0.25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8295</v>
      </c>
      <c r="O215" s="6">
        <f>ROUND(E215/D215*100, 0)</f>
        <v>312</v>
      </c>
      <c r="P215" s="8">
        <f>E215/L215</f>
        <v>91.764705882352942</v>
      </c>
      <c r="Q215" t="str">
        <f>LEFT(N215, SEARCH("/", N215, 1) - 1)</f>
        <v>technology</v>
      </c>
      <c r="R215" t="str">
        <f>RIGHT(N215, LEN(N215)-SEARCH("/", N215, 1))</f>
        <v>hardware</v>
      </c>
      <c r="S215" s="11">
        <f>(((J215/60)/60)/24)+DATE(1970,1,1)</f>
        <v>40347.125601851854</v>
      </c>
      <c r="T215" s="11">
        <f>(((I215/60)/60)/24)+DATE(1970,1,1)</f>
        <v>40361.958333333336</v>
      </c>
    </row>
    <row r="216" spans="1:20" ht="60" x14ac:dyDescent="0.25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8282</v>
      </c>
      <c r="O216" s="6">
        <f>ROUND(E216/D216*100, 0)</f>
        <v>10</v>
      </c>
      <c r="P216" s="8">
        <f>E216/L216</f>
        <v>10</v>
      </c>
      <c r="Q216" t="str">
        <f>LEFT(N216, SEARCH("/", N216, 1) - 1)</f>
        <v>games</v>
      </c>
      <c r="R216" t="str">
        <f>RIGHT(N216, LEN(N216)-SEARCH("/", N216, 1))</f>
        <v>video games</v>
      </c>
      <c r="S216" s="11">
        <f>(((J216/60)/60)/24)+DATE(1970,1,1)</f>
        <v>40198.424849537041</v>
      </c>
      <c r="T216" s="11">
        <f>(((I216/60)/60)/24)+DATE(1970,1,1)</f>
        <v>40252.290972222225</v>
      </c>
    </row>
    <row r="217" spans="1:20" ht="45" x14ac:dyDescent="0.25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8282</v>
      </c>
      <c r="O217" s="6">
        <f>ROUND(E217/D217*100, 0)</f>
        <v>5</v>
      </c>
      <c r="P217" s="8">
        <f>E217/L217</f>
        <v>8.3333333333333339</v>
      </c>
      <c r="Q217" t="str">
        <f>LEFT(N217, SEARCH("/", N217, 1) - 1)</f>
        <v>games</v>
      </c>
      <c r="R217" t="str">
        <f>RIGHT(N217, LEN(N217)-SEARCH("/", N217, 1))</f>
        <v>video games</v>
      </c>
      <c r="S217" s="11">
        <f>(((J217/60)/60)/24)+DATE(1970,1,1)</f>
        <v>42167.207071759258</v>
      </c>
      <c r="T217" s="11">
        <f>(((I217/60)/60)/24)+DATE(1970,1,1)</f>
        <v>42197.207071759258</v>
      </c>
    </row>
    <row r="218" spans="1:20" ht="30" x14ac:dyDescent="0.25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8280</v>
      </c>
      <c r="O218" s="6">
        <f>ROUND(E218/D218*100, 0)</f>
        <v>151</v>
      </c>
      <c r="P218" s="8">
        <f>E218/L218</f>
        <v>50.266666666666666</v>
      </c>
      <c r="Q218" t="str">
        <f>LEFT(N218, SEARCH("/", N218, 1) - 1)</f>
        <v>music</v>
      </c>
      <c r="R218" t="str">
        <f>RIGHT(N218, LEN(N218)-SEARCH("/", N218, 1))</f>
        <v>electronic music</v>
      </c>
      <c r="S218" s="11">
        <f>(((J218/60)/60)/24)+DATE(1970,1,1)</f>
        <v>41732.479675925926</v>
      </c>
      <c r="T218" s="11">
        <f>(((I218/60)/60)/24)+DATE(1970,1,1)</f>
        <v>41743.958333333336</v>
      </c>
    </row>
    <row r="219" spans="1:20" ht="45" x14ac:dyDescent="0.25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8297</v>
      </c>
      <c r="O219" s="6">
        <f>ROUND(E219/D219*100, 0)</f>
        <v>163</v>
      </c>
      <c r="P219" s="8">
        <f>E219/L219</f>
        <v>27.1</v>
      </c>
      <c r="Q219" t="str">
        <f>LEFT(N219, SEARCH("/", N219, 1) - 1)</f>
        <v>games</v>
      </c>
      <c r="R219" t="str">
        <f>RIGHT(N219, LEN(N219)-SEARCH("/", N219, 1))</f>
        <v>tabletop games</v>
      </c>
      <c r="S219" s="11">
        <f>(((J219/60)/60)/24)+DATE(1970,1,1)</f>
        <v>40906.787581018521</v>
      </c>
      <c r="T219" s="11">
        <f>(((I219/60)/60)/24)+DATE(1970,1,1)</f>
        <v>40936.787581018521</v>
      </c>
    </row>
    <row r="220" spans="1:20" ht="30" x14ac:dyDescent="0.25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8297</v>
      </c>
      <c r="O220" s="6">
        <f>ROUND(E220/D220*100, 0)</f>
        <v>460</v>
      </c>
      <c r="P220" s="8">
        <f>E220/L220</f>
        <v>11.67005076142132</v>
      </c>
      <c r="Q220" t="str">
        <f>LEFT(N220, SEARCH("/", N220, 1) - 1)</f>
        <v>games</v>
      </c>
      <c r="R220" t="str">
        <f>RIGHT(N220, LEN(N220)-SEARCH("/", N220, 1))</f>
        <v>tabletop games</v>
      </c>
      <c r="S220" s="11">
        <f>(((J220/60)/60)/24)+DATE(1970,1,1)</f>
        <v>42752.647777777776</v>
      </c>
      <c r="T220" s="11">
        <f>(((I220/60)/60)/24)+DATE(1970,1,1)</f>
        <v>42759.647777777776</v>
      </c>
    </row>
    <row r="221" spans="1:20" ht="30" x14ac:dyDescent="0.25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8284</v>
      </c>
      <c r="O221" s="6">
        <f>ROUND(E221/D221*100, 0)</f>
        <v>0</v>
      </c>
      <c r="P221" s="8">
        <f>E221/L221</f>
        <v>1</v>
      </c>
      <c r="Q221" t="str">
        <f>LEFT(N221, SEARCH("/", N221, 1) - 1)</f>
        <v>food</v>
      </c>
      <c r="R221" t="str">
        <f>RIGHT(N221, LEN(N221)-SEARCH("/", N221, 1))</f>
        <v>food trucks</v>
      </c>
      <c r="S221" s="11">
        <f>(((J221/60)/60)/24)+DATE(1970,1,1)</f>
        <v>42044.724953703699</v>
      </c>
      <c r="T221" s="11">
        <f>(((I221/60)/60)/24)+DATE(1970,1,1)</f>
        <v>42074.683287037042</v>
      </c>
    </row>
    <row r="222" spans="1:20" ht="45" x14ac:dyDescent="0.25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8279</v>
      </c>
      <c r="O222" s="6">
        <f>ROUND(E222/D222*100, 0)</f>
        <v>128</v>
      </c>
      <c r="P222" s="8">
        <f>E222/L222</f>
        <v>37.647058823529413</v>
      </c>
      <c r="Q222" t="str">
        <f>LEFT(N222, SEARCH("/", N222, 1) - 1)</f>
        <v>music</v>
      </c>
      <c r="R222" t="str">
        <f>RIGHT(N222, LEN(N222)-SEARCH("/", N222, 1))</f>
        <v>indie rock</v>
      </c>
      <c r="S222" s="11">
        <f>(((J222/60)/60)/24)+DATE(1970,1,1)</f>
        <v>40893.992962962962</v>
      </c>
      <c r="T222" s="11">
        <f>(((I222/60)/60)/24)+DATE(1970,1,1)</f>
        <v>40933.992962962962</v>
      </c>
    </row>
    <row r="223" spans="1:20" ht="45" x14ac:dyDescent="0.25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8279</v>
      </c>
      <c r="O223" s="6">
        <f>ROUND(E223/D223*100, 0)</f>
        <v>121</v>
      </c>
      <c r="P223" s="8">
        <f>E223/L223</f>
        <v>37.9375</v>
      </c>
      <c r="Q223" t="str">
        <f>LEFT(N223, SEARCH("/", N223, 1) - 1)</f>
        <v>music</v>
      </c>
      <c r="R223" t="str">
        <f>RIGHT(N223, LEN(N223)-SEARCH("/", N223, 1))</f>
        <v>indie rock</v>
      </c>
      <c r="S223" s="11">
        <f>(((J223/60)/60)/24)+DATE(1970,1,1)</f>
        <v>41023.227731481478</v>
      </c>
      <c r="T223" s="11">
        <f>(((I223/60)/60)/24)+DATE(1970,1,1)</f>
        <v>41083.227731481478</v>
      </c>
    </row>
    <row r="224" spans="1:20" ht="45" x14ac:dyDescent="0.25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 s="6">
        <f>ROUND(E224/D224*100, 0)</f>
        <v>103</v>
      </c>
      <c r="P224" s="8">
        <f>E224/L224</f>
        <v>51.6</v>
      </c>
      <c r="Q224" t="str">
        <f>LEFT(N224, SEARCH("/", N224, 1) - 1)</f>
        <v>music</v>
      </c>
      <c r="R224" t="str">
        <f>RIGHT(N224, LEN(N224)-SEARCH("/", N224, 1))</f>
        <v>indie rock</v>
      </c>
      <c r="S224" s="11">
        <f>(((J224/60)/60)/24)+DATE(1970,1,1)</f>
        <v>40542.839282407411</v>
      </c>
      <c r="T224" s="11">
        <f>(((I224/60)/60)/24)+DATE(1970,1,1)</f>
        <v>40559.07708333333</v>
      </c>
    </row>
    <row r="225" spans="1:20" ht="45" x14ac:dyDescent="0.25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8301</v>
      </c>
      <c r="O225" s="6">
        <f>ROUND(E225/D225*100, 0)</f>
        <v>661</v>
      </c>
      <c r="P225" s="8">
        <f>E225/L225</f>
        <v>21.900662251655628</v>
      </c>
      <c r="Q225" t="str">
        <f>LEFT(N225, SEARCH("/", N225, 1) - 1)</f>
        <v>technology</v>
      </c>
      <c r="R225" t="str">
        <f>RIGHT(N225, LEN(N225)-SEARCH("/", N225, 1))</f>
        <v>space exploration</v>
      </c>
      <c r="S225" s="11">
        <f>(((J225/60)/60)/24)+DATE(1970,1,1)</f>
        <v>41150.902187499996</v>
      </c>
      <c r="T225" s="11">
        <f>(((I225/60)/60)/24)+DATE(1970,1,1)</f>
        <v>41165.165972222225</v>
      </c>
    </row>
    <row r="226" spans="1:20" ht="45" x14ac:dyDescent="0.25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8301</v>
      </c>
      <c r="O226" s="6">
        <f>ROUND(E226/D226*100, 0)</f>
        <v>878</v>
      </c>
      <c r="P226" s="8">
        <f>E226/L226</f>
        <v>27.59748427672956</v>
      </c>
      <c r="Q226" t="str">
        <f>LEFT(N226, SEARCH("/", N226, 1) - 1)</f>
        <v>technology</v>
      </c>
      <c r="R226" t="str">
        <f>RIGHT(N226, LEN(N226)-SEARCH("/", N226, 1))</f>
        <v>space exploration</v>
      </c>
      <c r="S226" s="11">
        <f>(((J226/60)/60)/24)+DATE(1970,1,1)</f>
        <v>41902.874432870369</v>
      </c>
      <c r="T226" s="11">
        <f>(((I226/60)/60)/24)+DATE(1970,1,1)</f>
        <v>41932.874432870369</v>
      </c>
    </row>
    <row r="227" spans="1:20" ht="30" x14ac:dyDescent="0.25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8301</v>
      </c>
      <c r="O227" s="6">
        <f>ROUND(E227/D227*100, 0)</f>
        <v>166</v>
      </c>
      <c r="P227" s="8">
        <f>E227/L227</f>
        <v>31.96153846153846</v>
      </c>
      <c r="Q227" t="str">
        <f>LEFT(N227, SEARCH("/", N227, 1) - 1)</f>
        <v>technology</v>
      </c>
      <c r="R227" t="str">
        <f>RIGHT(N227, LEN(N227)-SEARCH("/", N227, 1))</f>
        <v>space exploration</v>
      </c>
      <c r="S227" s="11">
        <f>(((J227/60)/60)/24)+DATE(1970,1,1)</f>
        <v>42639.549479166672</v>
      </c>
      <c r="T227" s="11">
        <f>(((I227/60)/60)/24)+DATE(1970,1,1)</f>
        <v>42655.549479166672</v>
      </c>
    </row>
    <row r="228" spans="1:20" ht="45" x14ac:dyDescent="0.25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8304</v>
      </c>
      <c r="O228" s="6">
        <f>ROUND(E228/D228*100, 0)</f>
        <v>28</v>
      </c>
      <c r="P228" s="8">
        <f>E228/L228</f>
        <v>35</v>
      </c>
      <c r="Q228" t="str">
        <f>LEFT(N228, SEARCH("/", N228, 1) - 1)</f>
        <v>publishing</v>
      </c>
      <c r="R228" t="str">
        <f>RIGHT(N228, LEN(N228)-SEARCH("/", N228, 1))</f>
        <v>children's books</v>
      </c>
      <c r="S228" s="11">
        <f>(((J228/60)/60)/24)+DATE(1970,1,1)</f>
        <v>41044.64811342593</v>
      </c>
      <c r="T228" s="11">
        <f>(((I228/60)/60)/24)+DATE(1970,1,1)</f>
        <v>41076.131944444445</v>
      </c>
    </row>
    <row r="229" spans="1:20" ht="45" x14ac:dyDescent="0.25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8304</v>
      </c>
      <c r="O229" s="6">
        <f>ROUND(E229/D229*100, 0)</f>
        <v>52</v>
      </c>
      <c r="P229" s="8">
        <f>E229/L229</f>
        <v>17.333333333333332</v>
      </c>
      <c r="Q229" t="str">
        <f>LEFT(N229, SEARCH("/", N229, 1) - 1)</f>
        <v>publishing</v>
      </c>
      <c r="R229" t="str">
        <f>RIGHT(N229, LEN(N229)-SEARCH("/", N229, 1))</f>
        <v>children's books</v>
      </c>
      <c r="S229" s="11">
        <f>(((J229/60)/60)/24)+DATE(1970,1,1)</f>
        <v>42072.790821759263</v>
      </c>
      <c r="T229" s="11">
        <f>(((I229/60)/60)/24)+DATE(1970,1,1)</f>
        <v>42102.790821759263</v>
      </c>
    </row>
    <row r="230" spans="1:20" ht="45" x14ac:dyDescent="0.25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8271</v>
      </c>
      <c r="O230" s="6">
        <f>ROUND(E230/D230*100, 0)</f>
        <v>133</v>
      </c>
      <c r="P230" s="8">
        <f>E230/L230</f>
        <v>51.230769230769234</v>
      </c>
      <c r="Q230" t="str">
        <f>LEFT(N230, SEARCH("/", N230, 1) - 1)</f>
        <v>theater</v>
      </c>
      <c r="R230" t="str">
        <f>RIGHT(N230, LEN(N230)-SEARCH("/", N230, 1))</f>
        <v>plays</v>
      </c>
      <c r="S230" s="11">
        <f>(((J230/60)/60)/24)+DATE(1970,1,1)</f>
        <v>41900.243159722224</v>
      </c>
      <c r="T230" s="11">
        <f>(((I230/60)/60)/24)+DATE(1970,1,1)</f>
        <v>41922.458333333336</v>
      </c>
    </row>
    <row r="231" spans="1:20" ht="45" x14ac:dyDescent="0.25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8271</v>
      </c>
      <c r="O231" s="6">
        <f>ROUND(E231/D231*100, 0)</f>
        <v>1</v>
      </c>
      <c r="P231" s="8">
        <f>E231/L231</f>
        <v>5</v>
      </c>
      <c r="Q231" t="str">
        <f>LEFT(N231, SEARCH("/", N231, 1) - 1)</f>
        <v>theater</v>
      </c>
      <c r="R231" t="str">
        <f>RIGHT(N231, LEN(N231)-SEARCH("/", N231, 1))</f>
        <v>plays</v>
      </c>
      <c r="S231" s="11">
        <f>(((J231/60)/60)/24)+DATE(1970,1,1)</f>
        <v>42453.428240740745</v>
      </c>
      <c r="T231" s="11">
        <f>(((I231/60)/60)/24)+DATE(1970,1,1)</f>
        <v>42483.428240740745</v>
      </c>
    </row>
    <row r="232" spans="1:20" ht="45" x14ac:dyDescent="0.25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8271</v>
      </c>
      <c r="O232" s="6">
        <f>ROUND(E232/D232*100, 0)</f>
        <v>5</v>
      </c>
      <c r="P232" s="8">
        <f>E232/L232</f>
        <v>5.75</v>
      </c>
      <c r="Q232" t="str">
        <f>LEFT(N232, SEARCH("/", N232, 1) - 1)</f>
        <v>theater</v>
      </c>
      <c r="R232" t="str">
        <f>RIGHT(N232, LEN(N232)-SEARCH("/", N232, 1))</f>
        <v>plays</v>
      </c>
      <c r="S232" s="11">
        <f>(((J232/60)/60)/24)+DATE(1970,1,1)</f>
        <v>41811.555462962962</v>
      </c>
      <c r="T232" s="11">
        <f>(((I232/60)/60)/24)+DATE(1970,1,1)</f>
        <v>41812.875</v>
      </c>
    </row>
    <row r="233" spans="1:20" ht="45" x14ac:dyDescent="0.25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8305</v>
      </c>
      <c r="O233" s="6">
        <f>ROUND(E233/D233*100, 0)</f>
        <v>100</v>
      </c>
      <c r="P233" s="8">
        <f>E233/L233</f>
        <v>83.333333333333329</v>
      </c>
      <c r="Q233" t="str">
        <f>LEFT(N233, SEARCH("/", N233, 1) - 1)</f>
        <v>theater</v>
      </c>
      <c r="R233" t="str">
        <f>RIGHT(N233, LEN(N233)-SEARCH("/", N233, 1))</f>
        <v>musical</v>
      </c>
      <c r="S233" s="11">
        <f>(((J233/60)/60)/24)+DATE(1970,1,1)</f>
        <v>42097.874155092592</v>
      </c>
      <c r="T233" s="11">
        <f>(((I233/60)/60)/24)+DATE(1970,1,1)</f>
        <v>42142.874155092592</v>
      </c>
    </row>
    <row r="234" spans="1:20" ht="45" x14ac:dyDescent="0.25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8303</v>
      </c>
      <c r="O234" s="6">
        <f>ROUND(E234/D234*100, 0)</f>
        <v>100</v>
      </c>
      <c r="P234" s="8">
        <f>E234/L234</f>
        <v>62.5</v>
      </c>
      <c r="Q234" t="str">
        <f>LEFT(N234, SEARCH("/", N234, 1) - 1)</f>
        <v>theater</v>
      </c>
      <c r="R234" t="str">
        <f>RIGHT(N234, LEN(N234)-SEARCH("/", N234, 1))</f>
        <v>spaces</v>
      </c>
      <c r="S234" s="11">
        <f>(((J234/60)/60)/24)+DATE(1970,1,1)</f>
        <v>42752.827199074076</v>
      </c>
      <c r="T234" s="11">
        <f>(((I234/60)/60)/24)+DATE(1970,1,1)</f>
        <v>42766.75</v>
      </c>
    </row>
    <row r="235" spans="1:20" ht="60" x14ac:dyDescent="0.25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8303</v>
      </c>
      <c r="O235" s="6">
        <f>ROUND(E235/D235*100, 0)</f>
        <v>213</v>
      </c>
      <c r="P235" s="8">
        <f>E235/L235</f>
        <v>33.3125</v>
      </c>
      <c r="Q235" t="str">
        <f>LEFT(N235, SEARCH("/", N235, 1) - 1)</f>
        <v>theater</v>
      </c>
      <c r="R235" t="str">
        <f>RIGHT(N235, LEN(N235)-SEARCH("/", N235, 1))</f>
        <v>spaces</v>
      </c>
      <c r="S235" s="11">
        <f>(((J235/60)/60)/24)+DATE(1970,1,1)</f>
        <v>40378.893206018518</v>
      </c>
      <c r="T235" s="11">
        <f>(((I235/60)/60)/24)+DATE(1970,1,1)</f>
        <v>40453.207638888889</v>
      </c>
    </row>
    <row r="236" spans="1:20" ht="45" x14ac:dyDescent="0.25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8303</v>
      </c>
      <c r="O236" s="6">
        <f>ROUND(E236/D236*100, 0)</f>
        <v>149</v>
      </c>
      <c r="P236" s="8">
        <f>E236/L236</f>
        <v>37.25</v>
      </c>
      <c r="Q236" t="str">
        <f>LEFT(N236, SEARCH("/", N236, 1) - 1)</f>
        <v>theater</v>
      </c>
      <c r="R236" t="str">
        <f>RIGHT(N236, LEN(N236)-SEARCH("/", N236, 1))</f>
        <v>spaces</v>
      </c>
      <c r="S236" s="11">
        <f>(((J236/60)/60)/24)+DATE(1970,1,1)</f>
        <v>42443.989050925928</v>
      </c>
      <c r="T236" s="11">
        <f>(((I236/60)/60)/24)+DATE(1970,1,1)</f>
        <v>42487.552777777775</v>
      </c>
    </row>
    <row r="237" spans="1:20" ht="45" x14ac:dyDescent="0.25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8271</v>
      </c>
      <c r="O237" s="6">
        <f>ROUND(E237/D237*100, 0)</f>
        <v>108</v>
      </c>
      <c r="P237" s="8">
        <f>E237/L237</f>
        <v>33.75</v>
      </c>
      <c r="Q237" t="str">
        <f>LEFT(N237, SEARCH("/", N237, 1) - 1)</f>
        <v>theater</v>
      </c>
      <c r="R237" t="str">
        <f>RIGHT(N237, LEN(N237)-SEARCH("/", N237, 1))</f>
        <v>plays</v>
      </c>
      <c r="S237" s="11">
        <f>(((J237/60)/60)/24)+DATE(1970,1,1)</f>
        <v>42788.565208333333</v>
      </c>
      <c r="T237" s="11">
        <f>(((I237/60)/60)/24)+DATE(1970,1,1)</f>
        <v>42818.523541666669</v>
      </c>
    </row>
    <row r="238" spans="1:20" ht="45" x14ac:dyDescent="0.25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8271</v>
      </c>
      <c r="O238" s="6">
        <f>ROUND(E238/D238*100, 0)</f>
        <v>128</v>
      </c>
      <c r="P238" s="8">
        <f>E238/L238</f>
        <v>29.045454545454547</v>
      </c>
      <c r="Q238" t="str">
        <f>LEFT(N238, SEARCH("/", N238, 1) - 1)</f>
        <v>theater</v>
      </c>
      <c r="R238" t="str">
        <f>RIGHT(N238, LEN(N238)-SEARCH("/", N238, 1))</f>
        <v>plays</v>
      </c>
      <c r="S238" s="11">
        <f>(((J238/60)/60)/24)+DATE(1970,1,1)</f>
        <v>42789.462430555555</v>
      </c>
      <c r="T238" s="11">
        <f>(((I238/60)/60)/24)+DATE(1970,1,1)</f>
        <v>42825.957638888889</v>
      </c>
    </row>
    <row r="239" spans="1:20" ht="60" x14ac:dyDescent="0.25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8271</v>
      </c>
      <c r="O239" s="6">
        <f>ROUND(E239/D239*100, 0)</f>
        <v>52</v>
      </c>
      <c r="P239" s="8">
        <f>E239/L239</f>
        <v>32.25</v>
      </c>
      <c r="Q239" t="str">
        <f>LEFT(N239, SEARCH("/", N239, 1) - 1)</f>
        <v>theater</v>
      </c>
      <c r="R239" t="str">
        <f>RIGHT(N239, LEN(N239)-SEARCH("/", N239, 1))</f>
        <v>plays</v>
      </c>
      <c r="S239" s="11">
        <f>(((J239/60)/60)/24)+DATE(1970,1,1)</f>
        <v>42800.753333333334</v>
      </c>
      <c r="T239" s="11">
        <f>(((I239/60)/60)/24)+DATE(1970,1,1)</f>
        <v>42841.833333333328</v>
      </c>
    </row>
    <row r="240" spans="1:20" ht="45" x14ac:dyDescent="0.25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8271</v>
      </c>
      <c r="O240" s="6">
        <f>ROUND(E240/D240*100, 0)</f>
        <v>109</v>
      </c>
      <c r="P240" s="8">
        <f>E240/L240</f>
        <v>36.333333333333336</v>
      </c>
      <c r="Q240" t="str">
        <f>LEFT(N240, SEARCH("/", N240, 1) - 1)</f>
        <v>theater</v>
      </c>
      <c r="R240" t="str">
        <f>RIGHT(N240, LEN(N240)-SEARCH("/", N240, 1))</f>
        <v>plays</v>
      </c>
      <c r="S240" s="11">
        <f>(((J240/60)/60)/24)+DATE(1970,1,1)</f>
        <v>41779.310034722221</v>
      </c>
      <c r="T240" s="11">
        <f>(((I240/60)/60)/24)+DATE(1970,1,1)</f>
        <v>41805.666666666664</v>
      </c>
    </row>
    <row r="241" spans="1:20" ht="45" x14ac:dyDescent="0.25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8305</v>
      </c>
      <c r="O241" s="6">
        <f>ROUND(E241/D241*100, 0)</f>
        <v>0</v>
      </c>
      <c r="P241" s="8" t="e">
        <f>E241/L241</f>
        <v>#DIV/0!</v>
      </c>
      <c r="Q241" t="str">
        <f>LEFT(N241, SEARCH("/", N241, 1) - 1)</f>
        <v>theater</v>
      </c>
      <c r="R241" t="str">
        <f>RIGHT(N241, LEN(N241)-SEARCH("/", N241, 1))</f>
        <v>musical</v>
      </c>
      <c r="S241" s="11">
        <f>(((J241/60)/60)/24)+DATE(1970,1,1)</f>
        <v>42172.686099537037</v>
      </c>
      <c r="T241" s="11">
        <f>(((I241/60)/60)/24)+DATE(1970,1,1)</f>
        <v>42202.676388888889</v>
      </c>
    </row>
    <row r="242" spans="1:20" ht="45" x14ac:dyDescent="0.25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8271</v>
      </c>
      <c r="O242" s="6">
        <f>ROUND(E242/D242*100, 0)</f>
        <v>133</v>
      </c>
      <c r="P242" s="8">
        <f>E242/L242</f>
        <v>26.608400000000003</v>
      </c>
      <c r="Q242" t="str">
        <f>LEFT(N242, SEARCH("/", N242, 1) - 1)</f>
        <v>theater</v>
      </c>
      <c r="R242" t="str">
        <f>RIGHT(N242, LEN(N242)-SEARCH("/", N242, 1))</f>
        <v>plays</v>
      </c>
      <c r="S242" s="11">
        <f>(((J242/60)/60)/24)+DATE(1970,1,1)</f>
        <v>42758.368078703701</v>
      </c>
      <c r="T242" s="11">
        <f>(((I242/60)/60)/24)+DATE(1970,1,1)</f>
        <v>42786.368078703701</v>
      </c>
    </row>
    <row r="243" spans="1:20" ht="45" x14ac:dyDescent="0.25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8271</v>
      </c>
      <c r="O243" s="6">
        <f>ROUND(E243/D243*100, 0)</f>
        <v>114</v>
      </c>
      <c r="P243" s="8">
        <f>E243/L243</f>
        <v>40.714285714285715</v>
      </c>
      <c r="Q243" t="str">
        <f>LEFT(N243, SEARCH("/", N243, 1) - 1)</f>
        <v>theater</v>
      </c>
      <c r="R243" t="str">
        <f>RIGHT(N243, LEN(N243)-SEARCH("/", N243, 1))</f>
        <v>plays</v>
      </c>
      <c r="S243" s="11">
        <f>(((J243/60)/60)/24)+DATE(1970,1,1)</f>
        <v>42232.702546296292</v>
      </c>
      <c r="T243" s="11">
        <f>(((I243/60)/60)/24)+DATE(1970,1,1)</f>
        <v>42264.165972222225</v>
      </c>
    </row>
    <row r="244" spans="1:20" ht="45" x14ac:dyDescent="0.25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8271</v>
      </c>
      <c r="O244" s="6">
        <f>ROUND(E244/D244*100, 0)</f>
        <v>108</v>
      </c>
      <c r="P244" s="8">
        <f>E244/L244</f>
        <v>33.75</v>
      </c>
      <c r="Q244" t="str">
        <f>LEFT(N244, SEARCH("/", N244, 1) - 1)</f>
        <v>theater</v>
      </c>
      <c r="R244" t="str">
        <f>RIGHT(N244, LEN(N244)-SEARCH("/", N244, 1))</f>
        <v>plays</v>
      </c>
      <c r="S244" s="11">
        <f>(((J244/60)/60)/24)+DATE(1970,1,1)</f>
        <v>41990.585486111115</v>
      </c>
      <c r="T244" s="11">
        <f>(((I244/60)/60)/24)+DATE(1970,1,1)</f>
        <v>42035.585486111115</v>
      </c>
    </row>
    <row r="245" spans="1:20" ht="45" x14ac:dyDescent="0.25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8271</v>
      </c>
      <c r="O245" s="6">
        <f>ROUND(E245/D245*100, 0)</f>
        <v>107</v>
      </c>
      <c r="P245" s="8">
        <f>E245/L245</f>
        <v>35.799999999999997</v>
      </c>
      <c r="Q245" t="str">
        <f>LEFT(N245, SEARCH("/", N245, 1) - 1)</f>
        <v>theater</v>
      </c>
      <c r="R245" t="str">
        <f>RIGHT(N245, LEN(N245)-SEARCH("/", N245, 1))</f>
        <v>plays</v>
      </c>
      <c r="S245" s="11">
        <f>(((J245/60)/60)/24)+DATE(1970,1,1)</f>
        <v>41914.100289351853</v>
      </c>
      <c r="T245" s="11">
        <f>(((I245/60)/60)/24)+DATE(1970,1,1)</f>
        <v>41928.165972222225</v>
      </c>
    </row>
    <row r="246" spans="1:20" ht="45" x14ac:dyDescent="0.25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8271</v>
      </c>
      <c r="O246" s="6">
        <f>ROUND(E246/D246*100, 0)</f>
        <v>130</v>
      </c>
      <c r="P246" s="8">
        <f>E246/L246</f>
        <v>50</v>
      </c>
      <c r="Q246" t="str">
        <f>LEFT(N246, SEARCH("/", N246, 1) - 1)</f>
        <v>theater</v>
      </c>
      <c r="R246" t="str">
        <f>RIGHT(N246, LEN(N246)-SEARCH("/", N246, 1))</f>
        <v>plays</v>
      </c>
      <c r="S246" s="11">
        <f>(((J246/60)/60)/24)+DATE(1970,1,1)</f>
        <v>42053.106111111112</v>
      </c>
      <c r="T246" s="11">
        <f>(((I246/60)/60)/24)+DATE(1970,1,1)</f>
        <v>42112.025694444441</v>
      </c>
    </row>
    <row r="247" spans="1:20" ht="45" x14ac:dyDescent="0.25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8271</v>
      </c>
      <c r="O247" s="6">
        <f>ROUND(E247/D247*100, 0)</f>
        <v>315</v>
      </c>
      <c r="P247" s="8">
        <f>E247/L247</f>
        <v>35.795454545454547</v>
      </c>
      <c r="Q247" t="str">
        <f>LEFT(N247, SEARCH("/", N247, 1) - 1)</f>
        <v>theater</v>
      </c>
      <c r="R247" t="str">
        <f>RIGHT(N247, LEN(N247)-SEARCH("/", N247, 1))</f>
        <v>plays</v>
      </c>
      <c r="S247" s="11">
        <f>(((J247/60)/60)/24)+DATE(1970,1,1)</f>
        <v>42479.432291666672</v>
      </c>
      <c r="T247" s="11">
        <f>(((I247/60)/60)/24)+DATE(1970,1,1)</f>
        <v>42492.958333333328</v>
      </c>
    </row>
    <row r="248" spans="1:20" ht="45" x14ac:dyDescent="0.25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8271</v>
      </c>
      <c r="O248" s="6">
        <f>ROUND(E248/D248*100, 0)</f>
        <v>218</v>
      </c>
      <c r="P248" s="8">
        <f>E248/L248</f>
        <v>54.5</v>
      </c>
      <c r="Q248" t="str">
        <f>LEFT(N248, SEARCH("/", N248, 1) - 1)</f>
        <v>theater</v>
      </c>
      <c r="R248" t="str">
        <f>RIGHT(N248, LEN(N248)-SEARCH("/", N248, 1))</f>
        <v>plays</v>
      </c>
      <c r="S248" s="11">
        <f>(((J248/60)/60)/24)+DATE(1970,1,1)</f>
        <v>42056.091631944444</v>
      </c>
      <c r="T248" s="11">
        <f>(((I248/60)/60)/24)+DATE(1970,1,1)</f>
        <v>42070.204861111109</v>
      </c>
    </row>
    <row r="249" spans="1:20" ht="45" x14ac:dyDescent="0.25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8271</v>
      </c>
      <c r="O249" s="6">
        <f>ROUND(E249/D249*100, 0)</f>
        <v>221</v>
      </c>
      <c r="P249" s="8">
        <f>E249/L249</f>
        <v>61.388888888888886</v>
      </c>
      <c r="Q249" t="str">
        <f>LEFT(N249, SEARCH("/", N249, 1) - 1)</f>
        <v>theater</v>
      </c>
      <c r="R249" t="str">
        <f>RIGHT(N249, LEN(N249)-SEARCH("/", N249, 1))</f>
        <v>plays</v>
      </c>
      <c r="S249" s="11">
        <f>(((J249/60)/60)/24)+DATE(1970,1,1)</f>
        <v>42107.067557870367</v>
      </c>
      <c r="T249" s="11">
        <f>(((I249/60)/60)/24)+DATE(1970,1,1)</f>
        <v>42137.067557870367</v>
      </c>
    </row>
    <row r="250" spans="1:20" ht="45" x14ac:dyDescent="0.25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8271</v>
      </c>
      <c r="O250" s="6">
        <f>ROUND(E250/D250*100, 0)</f>
        <v>223</v>
      </c>
      <c r="P250" s="8">
        <f>E250/L250</f>
        <v>61.944444444444443</v>
      </c>
      <c r="Q250" t="str">
        <f>LEFT(N250, SEARCH("/", N250, 1) - 1)</f>
        <v>theater</v>
      </c>
      <c r="R250" t="str">
        <f>RIGHT(N250, LEN(N250)-SEARCH("/", N250, 1))</f>
        <v>plays</v>
      </c>
      <c r="S250" s="11">
        <f>(((J250/60)/60)/24)+DATE(1970,1,1)</f>
        <v>41830.545694444445</v>
      </c>
      <c r="T250" s="11">
        <f>(((I250/60)/60)/24)+DATE(1970,1,1)</f>
        <v>41859.936111111114</v>
      </c>
    </row>
    <row r="251" spans="1:20" ht="45" x14ac:dyDescent="0.25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8271</v>
      </c>
      <c r="O251" s="6">
        <f>ROUND(E251/D251*100, 0)</f>
        <v>100</v>
      </c>
      <c r="P251" s="8">
        <f>E251/L251</f>
        <v>41.666666666666664</v>
      </c>
      <c r="Q251" t="str">
        <f>LEFT(N251, SEARCH("/", N251, 1) - 1)</f>
        <v>theater</v>
      </c>
      <c r="R251" t="str">
        <f>RIGHT(N251, LEN(N251)-SEARCH("/", N251, 1))</f>
        <v>plays</v>
      </c>
      <c r="S251" s="11">
        <f>(((J251/60)/60)/24)+DATE(1970,1,1)</f>
        <v>42446.845543981486</v>
      </c>
      <c r="T251" s="11">
        <f>(((I251/60)/60)/24)+DATE(1970,1,1)</f>
        <v>42496.845543981486</v>
      </c>
    </row>
    <row r="252" spans="1:20" ht="30" x14ac:dyDescent="0.25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8271</v>
      </c>
      <c r="O252" s="6">
        <f>ROUND(E252/D252*100, 0)</f>
        <v>184</v>
      </c>
      <c r="P252" s="8">
        <f>E252/L252</f>
        <v>24.210526315789473</v>
      </c>
      <c r="Q252" t="str">
        <f>LEFT(N252, SEARCH("/", N252, 1) - 1)</f>
        <v>theater</v>
      </c>
      <c r="R252" t="str">
        <f>RIGHT(N252, LEN(N252)-SEARCH("/", N252, 1))</f>
        <v>plays</v>
      </c>
      <c r="S252" s="11">
        <f>(((J252/60)/60)/24)+DATE(1970,1,1)</f>
        <v>42140.712314814817</v>
      </c>
      <c r="T252" s="11">
        <f>(((I252/60)/60)/24)+DATE(1970,1,1)</f>
        <v>42154.756944444445</v>
      </c>
    </row>
    <row r="253" spans="1:20" ht="45" x14ac:dyDescent="0.25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8271</v>
      </c>
      <c r="O253" s="6">
        <f>ROUND(E253/D253*100, 0)</f>
        <v>122</v>
      </c>
      <c r="P253" s="8">
        <f>E253/L253</f>
        <v>203.33333333333334</v>
      </c>
      <c r="Q253" t="str">
        <f>LEFT(N253, SEARCH("/", N253, 1) - 1)</f>
        <v>theater</v>
      </c>
      <c r="R253" t="str">
        <f>RIGHT(N253, LEN(N253)-SEARCH("/", N253, 1))</f>
        <v>plays</v>
      </c>
      <c r="S253" s="11">
        <f>(((J253/60)/60)/24)+DATE(1970,1,1)</f>
        <v>42152.503495370373</v>
      </c>
      <c r="T253" s="11">
        <f>(((I253/60)/60)/24)+DATE(1970,1,1)</f>
        <v>42172.503495370373</v>
      </c>
    </row>
    <row r="254" spans="1:20" ht="45" x14ac:dyDescent="0.25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8271</v>
      </c>
      <c r="O254" s="6">
        <f>ROUND(E254/D254*100, 0)</f>
        <v>211</v>
      </c>
      <c r="P254" s="8">
        <f>E254/L254</f>
        <v>58.611111111111114</v>
      </c>
      <c r="Q254" t="str">
        <f>LEFT(N254, SEARCH("/", N254, 1) - 1)</f>
        <v>theater</v>
      </c>
      <c r="R254" t="str">
        <f>RIGHT(N254, LEN(N254)-SEARCH("/", N254, 1))</f>
        <v>plays</v>
      </c>
      <c r="S254" s="11">
        <f>(((J254/60)/60)/24)+DATE(1970,1,1)</f>
        <v>41808.991944444446</v>
      </c>
      <c r="T254" s="11">
        <f>(((I254/60)/60)/24)+DATE(1970,1,1)</f>
        <v>41838.991944444446</v>
      </c>
    </row>
    <row r="255" spans="1:20" ht="45" x14ac:dyDescent="0.25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8271</v>
      </c>
      <c r="O255" s="6">
        <f>ROUND(E255/D255*100, 0)</f>
        <v>124</v>
      </c>
      <c r="P255" s="8">
        <f>E255/L255</f>
        <v>29.428571428571427</v>
      </c>
      <c r="Q255" t="str">
        <f>LEFT(N255, SEARCH("/", N255, 1) - 1)</f>
        <v>theater</v>
      </c>
      <c r="R255" t="str">
        <f>RIGHT(N255, LEN(N255)-SEARCH("/", N255, 1))</f>
        <v>plays</v>
      </c>
      <c r="S255" s="11">
        <f>(((J255/60)/60)/24)+DATE(1970,1,1)</f>
        <v>42544.814328703709</v>
      </c>
      <c r="T255" s="11">
        <f>(((I255/60)/60)/24)+DATE(1970,1,1)</f>
        <v>42582.873611111107</v>
      </c>
    </row>
    <row r="256" spans="1:20" ht="45" x14ac:dyDescent="0.25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8271</v>
      </c>
      <c r="O256" s="6">
        <f>ROUND(E256/D256*100, 0)</f>
        <v>130</v>
      </c>
      <c r="P256" s="8">
        <f>E256/L256</f>
        <v>46.428571428571431</v>
      </c>
      <c r="Q256" t="str">
        <f>LEFT(N256, SEARCH("/", N256, 1) - 1)</f>
        <v>theater</v>
      </c>
      <c r="R256" t="str">
        <f>RIGHT(N256, LEN(N256)-SEARCH("/", N256, 1))</f>
        <v>plays</v>
      </c>
      <c r="S256" s="11">
        <f>(((J256/60)/60)/24)+DATE(1970,1,1)</f>
        <v>42053.733078703706</v>
      </c>
      <c r="T256" s="11">
        <f>(((I256/60)/60)/24)+DATE(1970,1,1)</f>
        <v>42063.207638888889</v>
      </c>
    </row>
    <row r="257" spans="1:20" ht="45" x14ac:dyDescent="0.25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8271</v>
      </c>
      <c r="O257" s="6">
        <f>ROUND(E257/D257*100, 0)</f>
        <v>152</v>
      </c>
      <c r="P257" s="8">
        <f>E257/L257</f>
        <v>19.487179487179485</v>
      </c>
      <c r="Q257" t="str">
        <f>LEFT(N257, SEARCH("/", N257, 1) - 1)</f>
        <v>theater</v>
      </c>
      <c r="R257" t="str">
        <f>RIGHT(N257, LEN(N257)-SEARCH("/", N257, 1))</f>
        <v>plays</v>
      </c>
      <c r="S257" s="11">
        <f>(((J257/60)/60)/24)+DATE(1970,1,1)</f>
        <v>42036.704525462963</v>
      </c>
      <c r="T257" s="11">
        <f>(((I257/60)/60)/24)+DATE(1970,1,1)</f>
        <v>42096.662858796291</v>
      </c>
    </row>
    <row r="258" spans="1:20" ht="45" x14ac:dyDescent="0.25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8271</v>
      </c>
      <c r="O258" s="6">
        <f>ROUND(E258/D258*100, 0)</f>
        <v>126</v>
      </c>
      <c r="P258" s="8">
        <f>E258/L258</f>
        <v>17.527777777777779</v>
      </c>
      <c r="Q258" t="str">
        <f>LEFT(N258, SEARCH("/", N258, 1) - 1)</f>
        <v>theater</v>
      </c>
      <c r="R258" t="str">
        <f>RIGHT(N258, LEN(N258)-SEARCH("/", N258, 1))</f>
        <v>plays</v>
      </c>
      <c r="S258" s="11">
        <f>(((J258/60)/60)/24)+DATE(1970,1,1)</f>
        <v>42480.479861111111</v>
      </c>
      <c r="T258" s="11">
        <f>(((I258/60)/60)/24)+DATE(1970,1,1)</f>
        <v>42510.479861111111</v>
      </c>
    </row>
    <row r="259" spans="1:20" ht="45" x14ac:dyDescent="0.25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 s="6">
        <f>ROUND(E259/D259*100, 0)</f>
        <v>190</v>
      </c>
      <c r="P259" s="8">
        <f>E259/L259</f>
        <v>50</v>
      </c>
      <c r="Q259" t="str">
        <f>LEFT(N259, SEARCH("/", N259, 1) - 1)</f>
        <v>theater</v>
      </c>
      <c r="R259" t="str">
        <f>RIGHT(N259, LEN(N259)-SEARCH("/", N259, 1))</f>
        <v>plays</v>
      </c>
      <c r="S259" s="11">
        <f>(((J259/60)/60)/24)+DATE(1970,1,1)</f>
        <v>41852.527222222219</v>
      </c>
      <c r="T259" s="11">
        <f>(((I259/60)/60)/24)+DATE(1970,1,1)</f>
        <v>41866.527222222219</v>
      </c>
    </row>
    <row r="260" spans="1:20" ht="45" x14ac:dyDescent="0.25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8271</v>
      </c>
      <c r="O260" s="6">
        <f>ROUND(E260/D260*100, 0)</f>
        <v>139</v>
      </c>
      <c r="P260" s="8">
        <f>E260/L260</f>
        <v>57.916666666666664</v>
      </c>
      <c r="Q260" t="str">
        <f>LEFT(N260, SEARCH("/", N260, 1) - 1)</f>
        <v>theater</v>
      </c>
      <c r="R260" t="str">
        <f>RIGHT(N260, LEN(N260)-SEARCH("/", N260, 1))</f>
        <v>plays</v>
      </c>
      <c r="S260" s="11">
        <f>(((J260/60)/60)/24)+DATE(1970,1,1)</f>
        <v>42643.632858796293</v>
      </c>
      <c r="T260" s="11">
        <f>(((I260/60)/60)/24)+DATE(1970,1,1)</f>
        <v>42672.125</v>
      </c>
    </row>
    <row r="261" spans="1:20" ht="45" x14ac:dyDescent="0.25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 s="6">
        <f>ROUND(E261/D261*100, 0)</f>
        <v>215</v>
      </c>
      <c r="P261" s="8">
        <f>E261/L261</f>
        <v>35.766666666666666</v>
      </c>
      <c r="Q261" t="str">
        <f>LEFT(N261, SEARCH("/", N261, 1) - 1)</f>
        <v>theater</v>
      </c>
      <c r="R261" t="str">
        <f>RIGHT(N261, LEN(N261)-SEARCH("/", N261, 1))</f>
        <v>plays</v>
      </c>
      <c r="S261" s="11">
        <f>(((J261/60)/60)/24)+DATE(1970,1,1)</f>
        <v>41841.820486111108</v>
      </c>
      <c r="T261" s="11">
        <f>(((I261/60)/60)/24)+DATE(1970,1,1)</f>
        <v>41882.833333333336</v>
      </c>
    </row>
    <row r="262" spans="1:20" ht="45" x14ac:dyDescent="0.25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8271</v>
      </c>
      <c r="O262" s="6">
        <f>ROUND(E262/D262*100, 0)</f>
        <v>158</v>
      </c>
      <c r="P262" s="8">
        <f>E262/L262</f>
        <v>79.099999999999994</v>
      </c>
      <c r="Q262" t="str">
        <f>LEFT(N262, SEARCH("/", N262, 1) - 1)</f>
        <v>theater</v>
      </c>
      <c r="R262" t="str">
        <f>RIGHT(N262, LEN(N262)-SEARCH("/", N262, 1))</f>
        <v>plays</v>
      </c>
      <c r="S262" s="11">
        <f>(((J262/60)/60)/24)+DATE(1970,1,1)</f>
        <v>42121.249814814815</v>
      </c>
      <c r="T262" s="11">
        <f>(((I262/60)/60)/24)+DATE(1970,1,1)</f>
        <v>42142.249814814815</v>
      </c>
    </row>
    <row r="263" spans="1:20" ht="45" x14ac:dyDescent="0.25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8271</v>
      </c>
      <c r="O263" s="6">
        <f>ROUND(E263/D263*100, 0)</f>
        <v>110</v>
      </c>
      <c r="P263" s="8">
        <f>E263/L263</f>
        <v>55</v>
      </c>
      <c r="Q263" t="str">
        <f>LEFT(N263, SEARCH("/", N263, 1) - 1)</f>
        <v>theater</v>
      </c>
      <c r="R263" t="str">
        <f>RIGHT(N263, LEN(N263)-SEARCH("/", N263, 1))</f>
        <v>plays</v>
      </c>
      <c r="S263" s="11">
        <f>(((J263/60)/60)/24)+DATE(1970,1,1)</f>
        <v>42020.846666666665</v>
      </c>
      <c r="T263" s="11">
        <f>(((I263/60)/60)/24)+DATE(1970,1,1)</f>
        <v>42037.207638888889</v>
      </c>
    </row>
    <row r="264" spans="1:20" ht="45" x14ac:dyDescent="0.25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8271</v>
      </c>
      <c r="O264" s="6">
        <f>ROUND(E264/D264*100, 0)</f>
        <v>106</v>
      </c>
      <c r="P264" s="8">
        <f>E264/L264</f>
        <v>75.714285714285708</v>
      </c>
      <c r="Q264" t="str">
        <f>LEFT(N264, SEARCH("/", N264, 1) - 1)</f>
        <v>theater</v>
      </c>
      <c r="R264" t="str">
        <f>RIGHT(N264, LEN(N264)-SEARCH("/", N264, 1))</f>
        <v>plays</v>
      </c>
      <c r="S264" s="11">
        <f>(((J264/60)/60)/24)+DATE(1970,1,1)</f>
        <v>42214.6956712963</v>
      </c>
      <c r="T264" s="11">
        <f>(((I264/60)/60)/24)+DATE(1970,1,1)</f>
        <v>42225.666666666672</v>
      </c>
    </row>
    <row r="265" spans="1:20" ht="45" x14ac:dyDescent="0.25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8271</v>
      </c>
      <c r="O265" s="6">
        <f>ROUND(E265/D265*100, 0)</f>
        <v>132</v>
      </c>
      <c r="P265" s="8">
        <f>E265/L265</f>
        <v>36.666666666666664</v>
      </c>
      <c r="Q265" t="str">
        <f>LEFT(N265, SEARCH("/", N265, 1) - 1)</f>
        <v>theater</v>
      </c>
      <c r="R265" t="str">
        <f>RIGHT(N265, LEN(N265)-SEARCH("/", N265, 1))</f>
        <v>plays</v>
      </c>
      <c r="S265" s="11">
        <f>(((J265/60)/60)/24)+DATE(1970,1,1)</f>
        <v>42177.761782407411</v>
      </c>
      <c r="T265" s="11">
        <f>(((I265/60)/60)/24)+DATE(1970,1,1)</f>
        <v>42198.041666666672</v>
      </c>
    </row>
    <row r="266" spans="1:20" ht="60" x14ac:dyDescent="0.25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8271</v>
      </c>
      <c r="O266" s="6">
        <f>ROUND(E266/D266*100, 0)</f>
        <v>126</v>
      </c>
      <c r="P266" s="8">
        <f>E266/L266</f>
        <v>78.875</v>
      </c>
      <c r="Q266" t="str">
        <f>LEFT(N266, SEARCH("/", N266, 1) - 1)</f>
        <v>theater</v>
      </c>
      <c r="R266" t="str">
        <f>RIGHT(N266, LEN(N266)-SEARCH("/", N266, 1))</f>
        <v>plays</v>
      </c>
      <c r="S266" s="11">
        <f>(((J266/60)/60)/24)+DATE(1970,1,1)</f>
        <v>42289.761192129634</v>
      </c>
      <c r="T266" s="11">
        <f>(((I266/60)/60)/24)+DATE(1970,1,1)</f>
        <v>42319.802858796291</v>
      </c>
    </row>
    <row r="267" spans="1:20" ht="45" x14ac:dyDescent="0.25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8271</v>
      </c>
      <c r="O267" s="6">
        <f>ROUND(E267/D267*100, 0)</f>
        <v>105</v>
      </c>
      <c r="P267" s="8">
        <f>E267/L267</f>
        <v>21.098000000000003</v>
      </c>
      <c r="Q267" t="str">
        <f>LEFT(N267, SEARCH("/", N267, 1) - 1)</f>
        <v>theater</v>
      </c>
      <c r="R267" t="str">
        <f>RIGHT(N267, LEN(N267)-SEARCH("/", N267, 1))</f>
        <v>plays</v>
      </c>
      <c r="S267" s="11">
        <f>(((J267/60)/60)/24)+DATE(1970,1,1)</f>
        <v>42555.671944444446</v>
      </c>
      <c r="T267" s="11">
        <f>(((I267/60)/60)/24)+DATE(1970,1,1)</f>
        <v>42583.791666666672</v>
      </c>
    </row>
    <row r="268" spans="1:20" ht="30" x14ac:dyDescent="0.25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8271</v>
      </c>
      <c r="O268" s="6">
        <f>ROUND(E268/D268*100, 0)</f>
        <v>100</v>
      </c>
      <c r="P268" s="8">
        <f>E268/L268</f>
        <v>55.555555555555557</v>
      </c>
      <c r="Q268" t="str">
        <f>LEFT(N268, SEARCH("/", N268, 1) - 1)</f>
        <v>theater</v>
      </c>
      <c r="R268" t="str">
        <f>RIGHT(N268, LEN(N268)-SEARCH("/", N268, 1))</f>
        <v>plays</v>
      </c>
      <c r="S268" s="11">
        <f>(((J268/60)/60)/24)+DATE(1970,1,1)</f>
        <v>42146.570393518516</v>
      </c>
      <c r="T268" s="11">
        <f>(((I268/60)/60)/24)+DATE(1970,1,1)</f>
        <v>42176.570393518516</v>
      </c>
    </row>
    <row r="269" spans="1:20" ht="45" x14ac:dyDescent="0.25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8271</v>
      </c>
      <c r="O269" s="6">
        <f>ROUND(E269/D269*100, 0)</f>
        <v>100</v>
      </c>
      <c r="P269" s="8">
        <f>E269/L269</f>
        <v>35.714285714285715</v>
      </c>
      <c r="Q269" t="str">
        <f>LEFT(N269, SEARCH("/", N269, 1) - 1)</f>
        <v>theater</v>
      </c>
      <c r="R269" t="str">
        <f>RIGHT(N269, LEN(N269)-SEARCH("/", N269, 1))</f>
        <v>plays</v>
      </c>
      <c r="S269" s="11">
        <f>(((J269/60)/60)/24)+DATE(1970,1,1)</f>
        <v>42430.762222222227</v>
      </c>
      <c r="T269" s="11">
        <f>(((I269/60)/60)/24)+DATE(1970,1,1)</f>
        <v>42460.720555555556</v>
      </c>
    </row>
    <row r="270" spans="1:20" ht="45" x14ac:dyDescent="0.25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 s="6">
        <f>ROUND(E270/D270*100, 0)</f>
        <v>127</v>
      </c>
      <c r="P270" s="8">
        <f>E270/L270</f>
        <v>22.607142857142858</v>
      </c>
      <c r="Q270" t="str">
        <f>LEFT(N270, SEARCH("/", N270, 1) - 1)</f>
        <v>theater</v>
      </c>
      <c r="R270" t="str">
        <f>RIGHT(N270, LEN(N270)-SEARCH("/", N270, 1))</f>
        <v>plays</v>
      </c>
      <c r="S270" s="11">
        <f>(((J270/60)/60)/24)+DATE(1970,1,1)</f>
        <v>42503.539976851855</v>
      </c>
      <c r="T270" s="11">
        <f>(((I270/60)/60)/24)+DATE(1970,1,1)</f>
        <v>42548.791666666672</v>
      </c>
    </row>
    <row r="271" spans="1:20" ht="45" x14ac:dyDescent="0.25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8271</v>
      </c>
      <c r="O271" s="6">
        <f>ROUND(E271/D271*100, 0)</f>
        <v>202</v>
      </c>
      <c r="P271" s="8">
        <f>E271/L271</f>
        <v>59.411764705882355</v>
      </c>
      <c r="Q271" t="str">
        <f>LEFT(N271, SEARCH("/", N271, 1) - 1)</f>
        <v>theater</v>
      </c>
      <c r="R271" t="str">
        <f>RIGHT(N271, LEN(N271)-SEARCH("/", N271, 1))</f>
        <v>plays</v>
      </c>
      <c r="S271" s="11">
        <f>(((J271/60)/60)/24)+DATE(1970,1,1)</f>
        <v>42220.79487268519</v>
      </c>
      <c r="T271" s="11">
        <f>(((I271/60)/60)/24)+DATE(1970,1,1)</f>
        <v>42246</v>
      </c>
    </row>
    <row r="272" spans="1:20" ht="45" x14ac:dyDescent="0.25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8305</v>
      </c>
      <c r="O272" s="6">
        <f>ROUND(E272/D272*100, 0)</f>
        <v>20</v>
      </c>
      <c r="P272" s="8">
        <f>E272/L272</f>
        <v>100</v>
      </c>
      <c r="Q272" t="str">
        <f>LEFT(N272, SEARCH("/", N272, 1) - 1)</f>
        <v>theater</v>
      </c>
      <c r="R272" t="str">
        <f>RIGHT(N272, LEN(N272)-SEARCH("/", N272, 1))</f>
        <v>musical</v>
      </c>
      <c r="S272" s="11">
        <f>(((J272/60)/60)/24)+DATE(1970,1,1)</f>
        <v>41946.936909722222</v>
      </c>
      <c r="T272" s="11">
        <f>(((I272/60)/60)/24)+DATE(1970,1,1)</f>
        <v>41966.936909722222</v>
      </c>
    </row>
    <row r="273" spans="1:20" ht="45" x14ac:dyDescent="0.25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8305</v>
      </c>
      <c r="O273" s="6">
        <f>ROUND(E273/D273*100, 0)</f>
        <v>6</v>
      </c>
      <c r="P273" s="8">
        <f>E273/L273</f>
        <v>15</v>
      </c>
      <c r="Q273" t="str">
        <f>LEFT(N273, SEARCH("/", N273, 1) - 1)</f>
        <v>theater</v>
      </c>
      <c r="R273" t="str">
        <f>RIGHT(N273, LEN(N273)-SEARCH("/", N273, 1))</f>
        <v>musical</v>
      </c>
      <c r="S273" s="11">
        <f>(((J273/60)/60)/24)+DATE(1970,1,1)</f>
        <v>42598.749155092592</v>
      </c>
      <c r="T273" s="11">
        <f>(((I273/60)/60)/24)+DATE(1970,1,1)</f>
        <v>42643.749155092592</v>
      </c>
    </row>
    <row r="274" spans="1:20" ht="45" x14ac:dyDescent="0.25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8271</v>
      </c>
      <c r="O274" s="6">
        <f>ROUND(E274/D274*100, 0)</f>
        <v>100</v>
      </c>
      <c r="P274" s="8">
        <f>E274/L274</f>
        <v>29.411764705882351</v>
      </c>
      <c r="Q274" t="str">
        <f>LEFT(N274, SEARCH("/", N274, 1) - 1)</f>
        <v>theater</v>
      </c>
      <c r="R274" t="str">
        <f>RIGHT(N274, LEN(N274)-SEARCH("/", N274, 1))</f>
        <v>plays</v>
      </c>
      <c r="S274" s="11">
        <f>(((J274/60)/60)/24)+DATE(1970,1,1)</f>
        <v>42381.478981481487</v>
      </c>
      <c r="T274" s="11">
        <f>(((I274/60)/60)/24)+DATE(1970,1,1)</f>
        <v>42402.478981481487</v>
      </c>
    </row>
    <row r="275" spans="1:20" ht="45" x14ac:dyDescent="0.25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8271</v>
      </c>
      <c r="O275" s="6">
        <f>ROUND(E275/D275*100, 0)</f>
        <v>104</v>
      </c>
      <c r="P275" s="8">
        <f>E275/L275</f>
        <v>57.777777777777779</v>
      </c>
      <c r="Q275" t="str">
        <f>LEFT(N275, SEARCH("/", N275, 1) - 1)</f>
        <v>theater</v>
      </c>
      <c r="R275" t="str">
        <f>RIGHT(N275, LEN(N275)-SEARCH("/", N275, 1))</f>
        <v>plays</v>
      </c>
      <c r="S275" s="11">
        <f>(((J275/60)/60)/24)+DATE(1970,1,1)</f>
        <v>41828.646319444444</v>
      </c>
      <c r="T275" s="11">
        <f>(((I275/60)/60)/24)+DATE(1970,1,1)</f>
        <v>41861.665972222225</v>
      </c>
    </row>
    <row r="276" spans="1:20" ht="30" x14ac:dyDescent="0.25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8271</v>
      </c>
      <c r="O276" s="6">
        <f>ROUND(E276/D276*100, 0)</f>
        <v>121</v>
      </c>
      <c r="P276" s="8">
        <f>E276/L276</f>
        <v>33.666666666666664</v>
      </c>
      <c r="Q276" t="str">
        <f>LEFT(N276, SEARCH("/", N276, 1) - 1)</f>
        <v>theater</v>
      </c>
      <c r="R276" t="str">
        <f>RIGHT(N276, LEN(N276)-SEARCH("/", N276, 1))</f>
        <v>plays</v>
      </c>
      <c r="S276" s="11">
        <f>(((J276/60)/60)/24)+DATE(1970,1,1)</f>
        <v>41882.585648148146</v>
      </c>
      <c r="T276" s="11">
        <f>(((I276/60)/60)/24)+DATE(1970,1,1)</f>
        <v>41912.666666666664</v>
      </c>
    </row>
    <row r="277" spans="1:20" ht="30" x14ac:dyDescent="0.25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8271</v>
      </c>
      <c r="O277" s="6">
        <f>ROUND(E277/D277*100, 0)</f>
        <v>114</v>
      </c>
      <c r="P277" s="8">
        <f>E277/L277</f>
        <v>27.142857142857142</v>
      </c>
      <c r="Q277" t="str">
        <f>LEFT(N277, SEARCH("/", N277, 1) - 1)</f>
        <v>theater</v>
      </c>
      <c r="R277" t="str">
        <f>RIGHT(N277, LEN(N277)-SEARCH("/", N277, 1))</f>
        <v>plays</v>
      </c>
      <c r="S277" s="11">
        <f>(((J277/60)/60)/24)+DATE(1970,1,1)</f>
        <v>41779.724224537036</v>
      </c>
      <c r="T277" s="11">
        <f>(((I277/60)/60)/24)+DATE(1970,1,1)</f>
        <v>41805.666666666664</v>
      </c>
    </row>
    <row r="278" spans="1:20" ht="45" x14ac:dyDescent="0.25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8271</v>
      </c>
      <c r="O278" s="6">
        <f>ROUND(E278/D278*100, 0)</f>
        <v>239</v>
      </c>
      <c r="P278" s="8">
        <f>E278/L278</f>
        <v>26.021739130434781</v>
      </c>
      <c r="Q278" t="str">
        <f>LEFT(N278, SEARCH("/", N278, 1) - 1)</f>
        <v>theater</v>
      </c>
      <c r="R278" t="str">
        <f>RIGHT(N278, LEN(N278)-SEARCH("/", N278, 1))</f>
        <v>plays</v>
      </c>
      <c r="S278" s="11">
        <f>(((J278/60)/60)/24)+DATE(1970,1,1)</f>
        <v>42032.716145833328</v>
      </c>
      <c r="T278" s="11">
        <f>(((I278/60)/60)/24)+DATE(1970,1,1)</f>
        <v>42062.716145833328</v>
      </c>
    </row>
    <row r="279" spans="1:20" ht="45" x14ac:dyDescent="0.25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8305</v>
      </c>
      <c r="O279" s="6">
        <f>ROUND(E279/D279*100, 0)</f>
        <v>105</v>
      </c>
      <c r="P279" s="8">
        <f>E279/L279</f>
        <v>75</v>
      </c>
      <c r="Q279" t="str">
        <f>LEFT(N279, SEARCH("/", N279, 1) - 1)</f>
        <v>theater</v>
      </c>
      <c r="R279" t="str">
        <f>RIGHT(N279, LEN(N279)-SEARCH("/", N279, 1))</f>
        <v>musical</v>
      </c>
      <c r="S279" s="11">
        <f>(((J279/60)/60)/24)+DATE(1970,1,1)</f>
        <v>42458.127175925925</v>
      </c>
      <c r="T279" s="11">
        <f>(((I279/60)/60)/24)+DATE(1970,1,1)</f>
        <v>42489.165972222225</v>
      </c>
    </row>
    <row r="280" spans="1:20" ht="60" x14ac:dyDescent="0.25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8305</v>
      </c>
      <c r="O280" s="6">
        <f>ROUND(E280/D280*100, 0)</f>
        <v>113</v>
      </c>
      <c r="P280" s="8">
        <f>E280/L280</f>
        <v>37.666666666666664</v>
      </c>
      <c r="Q280" t="str">
        <f>LEFT(N280, SEARCH("/", N280, 1) - 1)</f>
        <v>theater</v>
      </c>
      <c r="R280" t="str">
        <f>RIGHT(N280, LEN(N280)-SEARCH("/", N280, 1))</f>
        <v>musical</v>
      </c>
      <c r="S280" s="11">
        <f>(((J280/60)/60)/24)+DATE(1970,1,1)</f>
        <v>42619.802488425921</v>
      </c>
      <c r="T280" s="11">
        <f>(((I280/60)/60)/24)+DATE(1970,1,1)</f>
        <v>42659.875</v>
      </c>
    </row>
    <row r="281" spans="1:20" ht="45" x14ac:dyDescent="0.25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8305</v>
      </c>
      <c r="O281" s="6">
        <f>ROUND(E281/D281*100, 0)</f>
        <v>100</v>
      </c>
      <c r="P281" s="8">
        <f>E281/L281</f>
        <v>166.66666666666666</v>
      </c>
      <c r="Q281" t="str">
        <f>LEFT(N281, SEARCH("/", N281, 1) - 1)</f>
        <v>theater</v>
      </c>
      <c r="R281" t="str">
        <f>RIGHT(N281, LEN(N281)-SEARCH("/", N281, 1))</f>
        <v>musical</v>
      </c>
      <c r="S281" s="11">
        <f>(((J281/60)/60)/24)+DATE(1970,1,1)</f>
        <v>42173.466863425929</v>
      </c>
      <c r="T281" s="11">
        <f>(((I281/60)/60)/24)+DATE(1970,1,1)</f>
        <v>42226.958333333328</v>
      </c>
    </row>
    <row r="282" spans="1:20" ht="45" x14ac:dyDescent="0.25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8271</v>
      </c>
      <c r="O282" s="6">
        <f>ROUND(E282/D282*100, 0)</f>
        <v>100</v>
      </c>
      <c r="P282" s="8">
        <f>E282/L282</f>
        <v>62.625</v>
      </c>
      <c r="Q282" t="str">
        <f>LEFT(N282, SEARCH("/", N282, 1) - 1)</f>
        <v>theater</v>
      </c>
      <c r="R282" t="str">
        <f>RIGHT(N282, LEN(N282)-SEARCH("/", N282, 1))</f>
        <v>plays</v>
      </c>
      <c r="S282" s="11">
        <f>(((J282/60)/60)/24)+DATE(1970,1,1)</f>
        <v>42593.865405092598</v>
      </c>
      <c r="T282" s="11">
        <f>(((I282/60)/60)/24)+DATE(1970,1,1)</f>
        <v>42613.865405092598</v>
      </c>
    </row>
    <row r="283" spans="1:20" ht="45" x14ac:dyDescent="0.25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8271</v>
      </c>
      <c r="O283" s="6">
        <f>ROUND(E283/D283*100, 0)</f>
        <v>106</v>
      </c>
      <c r="P283" s="8">
        <f>E283/L283</f>
        <v>58.901111111111113</v>
      </c>
      <c r="Q283" t="str">
        <f>LEFT(N283, SEARCH("/", N283, 1) - 1)</f>
        <v>theater</v>
      </c>
      <c r="R283" t="str">
        <f>RIGHT(N283, LEN(N283)-SEARCH("/", N283, 1))</f>
        <v>plays</v>
      </c>
      <c r="S283" s="11">
        <f>(((J283/60)/60)/24)+DATE(1970,1,1)</f>
        <v>41927.848900462966</v>
      </c>
      <c r="T283" s="11">
        <f>(((I283/60)/60)/24)+DATE(1970,1,1)</f>
        <v>41948.890567129631</v>
      </c>
    </row>
    <row r="284" spans="1:20" ht="60" x14ac:dyDescent="0.25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8271</v>
      </c>
      <c r="O284" s="6">
        <f>ROUND(E284/D284*100, 0)</f>
        <v>2</v>
      </c>
      <c r="P284" s="8">
        <f>E284/L284</f>
        <v>10</v>
      </c>
      <c r="Q284" t="str">
        <f>LEFT(N284, SEARCH("/", N284, 1) - 1)</f>
        <v>theater</v>
      </c>
      <c r="R284" t="str">
        <f>RIGHT(N284, LEN(N284)-SEARCH("/", N284, 1))</f>
        <v>plays</v>
      </c>
      <c r="S284" s="11">
        <f>(((J284/60)/60)/24)+DATE(1970,1,1)</f>
        <v>42128.431064814817</v>
      </c>
      <c r="T284" s="11">
        <f>(((I284/60)/60)/24)+DATE(1970,1,1)</f>
        <v>42146.875</v>
      </c>
    </row>
    <row r="285" spans="1:20" ht="30" x14ac:dyDescent="0.25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8305</v>
      </c>
      <c r="O285" s="6">
        <f>ROUND(E285/D285*100, 0)</f>
        <v>5</v>
      </c>
      <c r="P285" s="8">
        <f>E285/L285</f>
        <v>25</v>
      </c>
      <c r="Q285" t="str">
        <f>LEFT(N285, SEARCH("/", N285, 1) - 1)</f>
        <v>theater</v>
      </c>
      <c r="R285" t="str">
        <f>RIGHT(N285, LEN(N285)-SEARCH("/", N285, 1))</f>
        <v>musical</v>
      </c>
      <c r="S285" s="11">
        <f>(((J285/60)/60)/24)+DATE(1970,1,1)</f>
        <v>42756.018506944441</v>
      </c>
      <c r="T285" s="11">
        <f>(((I285/60)/60)/24)+DATE(1970,1,1)</f>
        <v>42786.018506944441</v>
      </c>
    </row>
    <row r="286" spans="1:20" ht="30" x14ac:dyDescent="0.25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8271</v>
      </c>
      <c r="O286" s="6">
        <f>ROUND(E286/D286*100, 0)</f>
        <v>20</v>
      </c>
      <c r="P286" s="8">
        <f>E286/L286</f>
        <v>100</v>
      </c>
      <c r="Q286" t="str">
        <f>LEFT(N286, SEARCH("/", N286, 1) - 1)</f>
        <v>theater</v>
      </c>
      <c r="R286" t="str">
        <f>RIGHT(N286, LEN(N286)-SEARCH("/", N286, 1))</f>
        <v>plays</v>
      </c>
      <c r="S286" s="11">
        <f>(((J286/60)/60)/24)+DATE(1970,1,1)</f>
        <v>42125.644467592589</v>
      </c>
      <c r="T286" s="11">
        <f>(((I286/60)/60)/24)+DATE(1970,1,1)</f>
        <v>42155.644467592589</v>
      </c>
    </row>
    <row r="287" spans="1:20" x14ac:dyDescent="0.25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8271</v>
      </c>
      <c r="O287" s="6">
        <f>ROUND(E287/D287*100, 0)</f>
        <v>0</v>
      </c>
      <c r="P287" s="8">
        <f>E287/L287</f>
        <v>1</v>
      </c>
      <c r="Q287" t="str">
        <f>LEFT(N287, SEARCH("/", N287, 1) - 1)</f>
        <v>theater</v>
      </c>
      <c r="R287" t="str">
        <f>RIGHT(N287, LEN(N287)-SEARCH("/", N287, 1))</f>
        <v>plays</v>
      </c>
      <c r="S287" s="11">
        <f>(((J287/60)/60)/24)+DATE(1970,1,1)</f>
        <v>41890.16269675926</v>
      </c>
      <c r="T287" s="11">
        <f>(((I287/60)/60)/24)+DATE(1970,1,1)</f>
        <v>41920.16269675926</v>
      </c>
    </row>
    <row r="288" spans="1:20" ht="45" x14ac:dyDescent="0.25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 s="6">
        <f>ROUND(E288/D288*100, 0)</f>
        <v>14</v>
      </c>
      <c r="P288" s="8">
        <f>E288/L288</f>
        <v>10</v>
      </c>
      <c r="Q288" t="str">
        <f>LEFT(N288, SEARCH("/", N288, 1) - 1)</f>
        <v>theater</v>
      </c>
      <c r="R288" t="str">
        <f>RIGHT(N288, LEN(N288)-SEARCH("/", N288, 1))</f>
        <v>plays</v>
      </c>
      <c r="S288" s="11">
        <f>(((J288/60)/60)/24)+DATE(1970,1,1)</f>
        <v>41869.872685185182</v>
      </c>
      <c r="T288" s="11">
        <f>(((I288/60)/60)/24)+DATE(1970,1,1)</f>
        <v>41899.872685185182</v>
      </c>
    </row>
    <row r="289" spans="1:20" ht="45" x14ac:dyDescent="0.25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8271</v>
      </c>
      <c r="O289" s="6">
        <f>ROUND(E289/D289*100, 0)</f>
        <v>60</v>
      </c>
      <c r="P289" s="8">
        <f>E289/L289</f>
        <v>60</v>
      </c>
      <c r="Q289" t="str">
        <f>LEFT(N289, SEARCH("/", N289, 1) - 1)</f>
        <v>theater</v>
      </c>
      <c r="R289" t="str">
        <f>RIGHT(N289, LEN(N289)-SEARCH("/", N289, 1))</f>
        <v>plays</v>
      </c>
      <c r="S289" s="11">
        <f>(((J289/60)/60)/24)+DATE(1970,1,1)</f>
        <v>42305.670914351853</v>
      </c>
      <c r="T289" s="11">
        <f>(((I289/60)/60)/24)+DATE(1970,1,1)</f>
        <v>42339.249305555553</v>
      </c>
    </row>
    <row r="290" spans="1:20" ht="45" x14ac:dyDescent="0.25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8271</v>
      </c>
      <c r="O290" s="6">
        <f>ROUND(E290/D290*100, 0)</f>
        <v>0</v>
      </c>
      <c r="P290" s="8" t="e">
        <f>E290/L290</f>
        <v>#DIV/0!</v>
      </c>
      <c r="Q290" t="str">
        <f>LEFT(N290, SEARCH("/", N290, 1) - 1)</f>
        <v>theater</v>
      </c>
      <c r="R290" t="str">
        <f>RIGHT(N290, LEN(N290)-SEARCH("/", N290, 1))</f>
        <v>plays</v>
      </c>
      <c r="S290" s="11">
        <f>(((J290/60)/60)/24)+DATE(1970,1,1)</f>
        <v>41761.810150462967</v>
      </c>
      <c r="T290" s="11">
        <f>(((I290/60)/60)/24)+DATE(1970,1,1)</f>
        <v>41768.286805555559</v>
      </c>
    </row>
    <row r="291" spans="1:20" ht="45" x14ac:dyDescent="0.25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8271</v>
      </c>
      <c r="O291" s="6">
        <f>ROUND(E291/D291*100, 0)</f>
        <v>22</v>
      </c>
      <c r="P291" s="8">
        <f>E291/L291</f>
        <v>55</v>
      </c>
      <c r="Q291" t="str">
        <f>LEFT(N291, SEARCH("/", N291, 1) - 1)</f>
        <v>theater</v>
      </c>
      <c r="R291" t="str">
        <f>RIGHT(N291, LEN(N291)-SEARCH("/", N291, 1))</f>
        <v>plays</v>
      </c>
      <c r="S291" s="11">
        <f>(((J291/60)/60)/24)+DATE(1970,1,1)</f>
        <v>41928.690138888887</v>
      </c>
      <c r="T291" s="11">
        <f>(((I291/60)/60)/24)+DATE(1970,1,1)</f>
        <v>41958.833333333328</v>
      </c>
    </row>
    <row r="292" spans="1:20" ht="45" x14ac:dyDescent="0.25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8271</v>
      </c>
      <c r="O292" s="6">
        <f>ROUND(E292/D292*100, 0)</f>
        <v>27</v>
      </c>
      <c r="P292" s="8">
        <f>E292/L292</f>
        <v>22.833333333333332</v>
      </c>
      <c r="Q292" t="str">
        <f>LEFT(N292, SEARCH("/", N292, 1) - 1)</f>
        <v>theater</v>
      </c>
      <c r="R292" t="str">
        <f>RIGHT(N292, LEN(N292)-SEARCH("/", N292, 1))</f>
        <v>plays</v>
      </c>
      <c r="S292" s="11">
        <f>(((J292/60)/60)/24)+DATE(1970,1,1)</f>
        <v>42475.848067129627</v>
      </c>
      <c r="T292" s="11">
        <f>(((I292/60)/60)/24)+DATE(1970,1,1)</f>
        <v>42505.848067129627</v>
      </c>
    </row>
    <row r="293" spans="1:20" ht="45" x14ac:dyDescent="0.25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6">
        <f>ROUND(E293/D293*100, 0)</f>
        <v>0</v>
      </c>
      <c r="P293" s="8" t="e">
        <f>E293/L293</f>
        <v>#DIV/0!</v>
      </c>
      <c r="Q293" t="str">
        <f>LEFT(N293, SEARCH("/", N293, 1) - 1)</f>
        <v>theater</v>
      </c>
      <c r="R293" t="str">
        <f>RIGHT(N293, LEN(N293)-SEARCH("/", N293, 1))</f>
        <v>plays</v>
      </c>
      <c r="S293" s="11">
        <f>(((J293/60)/60)/24)+DATE(1970,1,1)</f>
        <v>42307.539398148147</v>
      </c>
      <c r="T293" s="11">
        <f>(((I293/60)/60)/24)+DATE(1970,1,1)</f>
        <v>42337.581064814818</v>
      </c>
    </row>
    <row r="294" spans="1:20" x14ac:dyDescent="0.25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6">
        <f>ROUND(E294/D294*100, 0)</f>
        <v>27</v>
      </c>
      <c r="P294" s="8">
        <f>E294/L294</f>
        <v>17.25</v>
      </c>
      <c r="Q294" t="str">
        <f>LEFT(N294, SEARCH("/", N294, 1) - 1)</f>
        <v>film &amp; video</v>
      </c>
      <c r="R294" t="str">
        <f>RIGHT(N294, LEN(N294)-SEARCH("/", N294, 1))</f>
        <v>animation</v>
      </c>
      <c r="S294" s="11">
        <f>(((J294/60)/60)/24)+DATE(1970,1,1)</f>
        <v>41801.120069444441</v>
      </c>
      <c r="T294" s="11">
        <f>(((I294/60)/60)/24)+DATE(1970,1,1)</f>
        <v>41817.120069444441</v>
      </c>
    </row>
    <row r="295" spans="1:20" ht="45" x14ac:dyDescent="0.25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6">
        <f>ROUND(E295/D295*100, 0)</f>
        <v>0</v>
      </c>
      <c r="P295" s="8" t="e">
        <f>E295/L295</f>
        <v>#DIV/0!</v>
      </c>
      <c r="Q295" t="str">
        <f>LEFT(N295, SEARCH("/", N295, 1) - 1)</f>
        <v>technology</v>
      </c>
      <c r="R295" t="str">
        <f>RIGHT(N295, LEN(N295)-SEARCH("/", N295, 1))</f>
        <v>web</v>
      </c>
      <c r="S295" s="11">
        <f>(((J295/60)/60)/24)+DATE(1970,1,1)</f>
        <v>42242.122210648144</v>
      </c>
      <c r="T295" s="11">
        <f>(((I295/60)/60)/24)+DATE(1970,1,1)</f>
        <v>42272.122210648144</v>
      </c>
    </row>
    <row r="296" spans="1:20" ht="30" x14ac:dyDescent="0.25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6">
        <f>ROUND(E296/D296*100, 0)</f>
        <v>0</v>
      </c>
      <c r="P296" s="8" t="e">
        <f>E296/L296</f>
        <v>#DIV/0!</v>
      </c>
      <c r="Q296" t="str">
        <f>LEFT(N296, SEARCH("/", N296, 1) - 1)</f>
        <v>photography</v>
      </c>
      <c r="R296" t="str">
        <f>RIGHT(N296, LEN(N296)-SEARCH("/", N296, 1))</f>
        <v>places</v>
      </c>
      <c r="S296" s="11">
        <f>(((J296/60)/60)/24)+DATE(1970,1,1)</f>
        <v>42005.24998842593</v>
      </c>
      <c r="T296" s="11">
        <f>(((I296/60)/60)/24)+DATE(1970,1,1)</f>
        <v>42035.841666666667</v>
      </c>
    </row>
    <row r="297" spans="1:20" ht="30" x14ac:dyDescent="0.25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6">
        <f>ROUND(E297/D297*100, 0)</f>
        <v>0</v>
      </c>
      <c r="P297" s="8" t="e">
        <f>E297/L297</f>
        <v>#DIV/0!</v>
      </c>
      <c r="Q297" t="str">
        <f>LEFT(N297, SEARCH("/", N297, 1) - 1)</f>
        <v>theater</v>
      </c>
      <c r="R297" t="str">
        <f>RIGHT(N297, LEN(N297)-SEARCH("/", N297, 1))</f>
        <v>plays</v>
      </c>
      <c r="S297" s="11">
        <f>(((J297/60)/60)/24)+DATE(1970,1,1)</f>
        <v>42421.141469907408</v>
      </c>
      <c r="T297" s="11">
        <f>(((I297/60)/60)/24)+DATE(1970,1,1)</f>
        <v>42481.099803240737</v>
      </c>
    </row>
    <row r="298" spans="1:20" ht="45" x14ac:dyDescent="0.25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6">
        <f>ROUND(E298/D298*100, 0)</f>
        <v>0</v>
      </c>
      <c r="P298" s="8">
        <f>E298/L298</f>
        <v>1</v>
      </c>
      <c r="Q298" t="str">
        <f>LEFT(N298, SEARCH("/", N298, 1) - 1)</f>
        <v>publishing</v>
      </c>
      <c r="R298" t="str">
        <f>RIGHT(N298, LEN(N298)-SEARCH("/", N298, 1))</f>
        <v>children's books</v>
      </c>
      <c r="S298" s="11">
        <f>(((J298/60)/60)/24)+DATE(1970,1,1)</f>
        <v>42474.86482638889</v>
      </c>
      <c r="T298" s="11">
        <f>(((I298/60)/60)/24)+DATE(1970,1,1)</f>
        <v>42484.86482638889</v>
      </c>
    </row>
    <row r="299" spans="1:20" ht="45" x14ac:dyDescent="0.25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6">
        <f>ROUND(E299/D299*100, 0)</f>
        <v>0</v>
      </c>
      <c r="P299" s="8" t="e">
        <f>E299/L299</f>
        <v>#DIV/0!</v>
      </c>
      <c r="Q299" t="str">
        <f>LEFT(N299, SEARCH("/", N299, 1) - 1)</f>
        <v>film &amp; video</v>
      </c>
      <c r="R299" t="str">
        <f>RIGHT(N299, LEN(N299)-SEARCH("/", N299, 1))</f>
        <v>animation</v>
      </c>
      <c r="S299" s="11">
        <f>(((J299/60)/60)/24)+DATE(1970,1,1)</f>
        <v>41407.84684027778</v>
      </c>
      <c r="T299" s="11">
        <f>(((I299/60)/60)/24)+DATE(1970,1,1)</f>
        <v>41427.84684027778</v>
      </c>
    </row>
    <row r="300" spans="1:20" ht="45" x14ac:dyDescent="0.25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6">
        <f>ROUND(E300/D300*100, 0)</f>
        <v>148</v>
      </c>
      <c r="P300" s="8">
        <f>E300/L300</f>
        <v>54.266666666666666</v>
      </c>
      <c r="Q300" t="str">
        <f>LEFT(N300, SEARCH("/", N300, 1) - 1)</f>
        <v>publishing</v>
      </c>
      <c r="R300" t="str">
        <f>RIGHT(N300, LEN(N300)-SEARCH("/", N300, 1))</f>
        <v>nonfiction</v>
      </c>
      <c r="S300" s="11">
        <f>(((J300/60)/60)/24)+DATE(1970,1,1)</f>
        <v>40990.709317129629</v>
      </c>
      <c r="T300" s="11">
        <f>(((I300/60)/60)/24)+DATE(1970,1,1)</f>
        <v>41015.875</v>
      </c>
    </row>
    <row r="301" spans="1:20" ht="45" x14ac:dyDescent="0.25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 s="6">
        <f>ROUND(E301/D301*100, 0)</f>
        <v>22</v>
      </c>
      <c r="P301" s="8">
        <f>E301/L301</f>
        <v>24.6</v>
      </c>
      <c r="Q301" t="str">
        <f>LEFT(N301, SEARCH("/", N301, 1) - 1)</f>
        <v>music</v>
      </c>
      <c r="R301" t="str">
        <f>RIGHT(N301, LEN(N301)-SEARCH("/", N301, 1))</f>
        <v>jazz</v>
      </c>
      <c r="S301" s="11">
        <f>(((J301/60)/60)/24)+DATE(1970,1,1)</f>
        <v>42737.545358796298</v>
      </c>
      <c r="T301" s="11">
        <f>(((I301/60)/60)/24)+DATE(1970,1,1)</f>
        <v>42797.545358796298</v>
      </c>
    </row>
    <row r="302" spans="1:20" x14ac:dyDescent="0.25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8282</v>
      </c>
      <c r="O302" s="6">
        <f>ROUND(E302/D302*100, 0)</f>
        <v>0</v>
      </c>
      <c r="P302" s="8" t="e">
        <f>E302/L302</f>
        <v>#DIV/0!</v>
      </c>
      <c r="Q302" t="str">
        <f>LEFT(N302, SEARCH("/", N302, 1) - 1)</f>
        <v>games</v>
      </c>
      <c r="R302" t="str">
        <f>RIGHT(N302, LEN(N302)-SEARCH("/", N302, 1))</f>
        <v>video games</v>
      </c>
      <c r="S302" s="11">
        <f>(((J302/60)/60)/24)+DATE(1970,1,1)</f>
        <v>41829.912083333329</v>
      </c>
      <c r="T302" s="11">
        <f>(((I302/60)/60)/24)+DATE(1970,1,1)</f>
        <v>41859.912083333329</v>
      </c>
    </row>
    <row r="303" spans="1:20" ht="30" x14ac:dyDescent="0.25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8280</v>
      </c>
      <c r="O303" s="6">
        <f>ROUND(E303/D303*100, 0)</f>
        <v>156</v>
      </c>
      <c r="P303" s="8">
        <f>E303/L303</f>
        <v>26.060606060606062</v>
      </c>
      <c r="Q303" t="str">
        <f>LEFT(N303, SEARCH("/", N303, 1) - 1)</f>
        <v>music</v>
      </c>
      <c r="R303" t="str">
        <f>RIGHT(N303, LEN(N303)-SEARCH("/", N303, 1))</f>
        <v>electronic music</v>
      </c>
      <c r="S303" s="11">
        <f>(((J303/60)/60)/24)+DATE(1970,1,1)</f>
        <v>40958.717268518521</v>
      </c>
      <c r="T303" s="11">
        <f>(((I303/60)/60)/24)+DATE(1970,1,1)</f>
        <v>40981.290972222225</v>
      </c>
    </row>
    <row r="304" spans="1:20" ht="45" x14ac:dyDescent="0.25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 s="6">
        <f>ROUND(E304/D304*100, 0)</f>
        <v>5</v>
      </c>
      <c r="P304" s="8">
        <f>E304/L304</f>
        <v>30</v>
      </c>
      <c r="Q304" t="str">
        <f>LEFT(N304, SEARCH("/", N304, 1) - 1)</f>
        <v>theater</v>
      </c>
      <c r="R304" t="str">
        <f>RIGHT(N304, LEN(N304)-SEARCH("/", N304, 1))</f>
        <v>plays</v>
      </c>
      <c r="S304" s="11">
        <f>(((J304/60)/60)/24)+DATE(1970,1,1)</f>
        <v>42709.546064814815</v>
      </c>
      <c r="T304" s="11">
        <f>(((I304/60)/60)/24)+DATE(1970,1,1)</f>
        <v>42739.546064814815</v>
      </c>
    </row>
    <row r="305" spans="1:20" ht="45" x14ac:dyDescent="0.25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 s="6">
        <f>ROUND(E305/D305*100, 0)</f>
        <v>108</v>
      </c>
      <c r="P305" s="8">
        <f>E305/L305</f>
        <v>28.19047619047619</v>
      </c>
      <c r="Q305" t="str">
        <f>LEFT(N305, SEARCH("/", N305, 1) - 1)</f>
        <v>theater</v>
      </c>
      <c r="R305" t="str">
        <f>RIGHT(N305, LEN(N305)-SEARCH("/", N305, 1))</f>
        <v>plays</v>
      </c>
      <c r="S305" s="11">
        <f>(((J305/60)/60)/24)+DATE(1970,1,1)</f>
        <v>41858.355393518519</v>
      </c>
      <c r="T305" s="11">
        <f>(((I305/60)/60)/24)+DATE(1970,1,1)</f>
        <v>41882.547222222223</v>
      </c>
    </row>
    <row r="306" spans="1:20" ht="45" x14ac:dyDescent="0.25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6">
        <f>ROUND(E306/D306*100, 0)</f>
        <v>142</v>
      </c>
      <c r="P306" s="8">
        <f>E306/L306</f>
        <v>29</v>
      </c>
      <c r="Q306" t="str">
        <f>LEFT(N306, SEARCH("/", N306, 1) - 1)</f>
        <v>theater</v>
      </c>
      <c r="R306" t="str">
        <f>RIGHT(N306, LEN(N306)-SEARCH("/", N306, 1))</f>
        <v>plays</v>
      </c>
      <c r="S306" s="11">
        <f>(((J306/60)/60)/24)+DATE(1970,1,1)</f>
        <v>41817.59542824074</v>
      </c>
      <c r="T306" s="11">
        <f>(((I306/60)/60)/24)+DATE(1970,1,1)</f>
        <v>41847.59542824074</v>
      </c>
    </row>
    <row r="307" spans="1:20" ht="30" x14ac:dyDescent="0.25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8271</v>
      </c>
      <c r="O307" s="6">
        <f>ROUND(E307/D307*100, 0)</f>
        <v>105</v>
      </c>
      <c r="P307" s="8">
        <f>E307/L307</f>
        <v>29</v>
      </c>
      <c r="Q307" t="str">
        <f>LEFT(N307, SEARCH("/", N307, 1) - 1)</f>
        <v>theater</v>
      </c>
      <c r="R307" t="str">
        <f>RIGHT(N307, LEN(N307)-SEARCH("/", N307, 1))</f>
        <v>plays</v>
      </c>
      <c r="S307" s="11">
        <f>(((J307/60)/60)/24)+DATE(1970,1,1)</f>
        <v>42338.963912037041</v>
      </c>
      <c r="T307" s="11">
        <f>(((I307/60)/60)/24)+DATE(1970,1,1)</f>
        <v>42353</v>
      </c>
    </row>
    <row r="308" spans="1:20" ht="45" x14ac:dyDescent="0.25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8305</v>
      </c>
      <c r="O308" s="6">
        <f>ROUND(E308/D308*100, 0)</f>
        <v>130</v>
      </c>
      <c r="P308" s="8">
        <f>E308/L308</f>
        <v>25.464285714285715</v>
      </c>
      <c r="Q308" t="str">
        <f>LEFT(N308, SEARCH("/", N308, 1) - 1)</f>
        <v>theater</v>
      </c>
      <c r="R308" t="str">
        <f>RIGHT(N308, LEN(N308)-SEARCH("/", N308, 1))</f>
        <v>musical</v>
      </c>
      <c r="S308" s="11">
        <f>(((J308/60)/60)/24)+DATE(1970,1,1)</f>
        <v>42445.866979166662</v>
      </c>
      <c r="T308" s="11">
        <f>(((I308/60)/60)/24)+DATE(1970,1,1)</f>
        <v>42475.866979166662</v>
      </c>
    </row>
    <row r="309" spans="1:20" ht="45" x14ac:dyDescent="0.25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6">
        <f>ROUND(E309/D309*100, 0)</f>
        <v>0</v>
      </c>
      <c r="P309" s="8" t="e">
        <f>E309/L309</f>
        <v>#DIV/0!</v>
      </c>
      <c r="Q309" t="str">
        <f>LEFT(N309, SEARCH("/", N309, 1) - 1)</f>
        <v>theater</v>
      </c>
      <c r="R309" t="str">
        <f>RIGHT(N309, LEN(N309)-SEARCH("/", N309, 1))</f>
        <v>plays</v>
      </c>
      <c r="S309" s="11">
        <f>(((J309/60)/60)/24)+DATE(1970,1,1)</f>
        <v>42096.544548611113</v>
      </c>
      <c r="T309" s="11">
        <f>(((I309/60)/60)/24)+DATE(1970,1,1)</f>
        <v>42126.544548611113</v>
      </c>
    </row>
    <row r="310" spans="1:20" ht="45" x14ac:dyDescent="0.25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8265</v>
      </c>
      <c r="O310" s="6">
        <f>ROUND(E310/D310*100, 0)</f>
        <v>133</v>
      </c>
      <c r="P310" s="8">
        <f>E310/L310</f>
        <v>57.142857142857146</v>
      </c>
      <c r="Q310" t="str">
        <f>LEFT(N310, SEARCH("/", N310, 1) - 1)</f>
        <v>film &amp; video</v>
      </c>
      <c r="R310" t="str">
        <f>RIGHT(N310, LEN(N310)-SEARCH("/", N310, 1))</f>
        <v>television</v>
      </c>
      <c r="S310" s="11">
        <f>(((J310/60)/60)/24)+DATE(1970,1,1)</f>
        <v>42318.025011574078</v>
      </c>
      <c r="T310" s="11">
        <f>(((I310/60)/60)/24)+DATE(1970,1,1)</f>
        <v>42378.025011574078</v>
      </c>
    </row>
    <row r="311" spans="1:20" ht="45" x14ac:dyDescent="0.25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8265</v>
      </c>
      <c r="O311" s="6">
        <f>ROUND(E311/D311*100, 0)</f>
        <v>100</v>
      </c>
      <c r="P311" s="8">
        <f>E311/L311</f>
        <v>27.272727272727273</v>
      </c>
      <c r="Q311" t="str">
        <f>LEFT(N311, SEARCH("/", N311, 1) - 1)</f>
        <v>film &amp; video</v>
      </c>
      <c r="R311" t="str">
        <f>RIGHT(N311, LEN(N311)-SEARCH("/", N311, 1))</f>
        <v>television</v>
      </c>
      <c r="S311" s="11">
        <f>(((J311/60)/60)/24)+DATE(1970,1,1)</f>
        <v>41995.752986111111</v>
      </c>
      <c r="T311" s="11">
        <f>(((I311/60)/60)/24)+DATE(1970,1,1)</f>
        <v>42034.708333333328</v>
      </c>
    </row>
    <row r="312" spans="1:20" ht="60" x14ac:dyDescent="0.25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 s="6">
        <f>ROUND(E312/D312*100, 0)</f>
        <v>127</v>
      </c>
      <c r="P312" s="8">
        <f>E312/L312</f>
        <v>21.194444444444443</v>
      </c>
      <c r="Q312" t="str">
        <f>LEFT(N312, SEARCH("/", N312, 1) - 1)</f>
        <v>film &amp; video</v>
      </c>
      <c r="R312" t="str">
        <f>RIGHT(N312, LEN(N312)-SEARCH("/", N312, 1))</f>
        <v>shorts</v>
      </c>
      <c r="S312" s="11">
        <f>(((J312/60)/60)/24)+DATE(1970,1,1)</f>
        <v>41663.569340277776</v>
      </c>
      <c r="T312" s="11">
        <f>(((I312/60)/60)/24)+DATE(1970,1,1)</f>
        <v>41693.569340277776</v>
      </c>
    </row>
    <row r="313" spans="1:20" ht="45" x14ac:dyDescent="0.25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8267</v>
      </c>
      <c r="O313" s="6">
        <f>ROUND(E313/D313*100, 0)</f>
        <v>0</v>
      </c>
      <c r="P313" s="8" t="e">
        <f>E313/L313</f>
        <v>#DIV/0!</v>
      </c>
      <c r="Q313" t="str">
        <f>LEFT(N313, SEARCH("/", N313, 1) - 1)</f>
        <v>film &amp; video</v>
      </c>
      <c r="R313" t="str">
        <f>RIGHT(N313, LEN(N313)-SEARCH("/", N313, 1))</f>
        <v>science fiction</v>
      </c>
      <c r="S313" s="11">
        <f>(((J313/60)/60)/24)+DATE(1970,1,1)</f>
        <v>41778.915416666663</v>
      </c>
      <c r="T313" s="11">
        <f>(((I313/60)/60)/24)+DATE(1970,1,1)</f>
        <v>41806.844444444447</v>
      </c>
    </row>
    <row r="314" spans="1:20" ht="45" x14ac:dyDescent="0.25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8269</v>
      </c>
      <c r="O314" s="6">
        <f>ROUND(E314/D314*100, 0)</f>
        <v>256</v>
      </c>
      <c r="P314" s="8">
        <f>E314/L314</f>
        <v>69.772727272727266</v>
      </c>
      <c r="Q314" t="str">
        <f>LEFT(N314, SEARCH("/", N314, 1) - 1)</f>
        <v>film &amp; video</v>
      </c>
      <c r="R314" t="str">
        <f>RIGHT(N314, LEN(N314)-SEARCH("/", N314, 1))</f>
        <v>documentary</v>
      </c>
      <c r="S314" s="11">
        <f>(((J314/60)/60)/24)+DATE(1970,1,1)</f>
        <v>41144.709490740745</v>
      </c>
      <c r="T314" s="11">
        <f>(((I314/60)/60)/24)+DATE(1970,1,1)</f>
        <v>41158.709490740745</v>
      </c>
    </row>
    <row r="315" spans="1:20" ht="45" x14ac:dyDescent="0.25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8269</v>
      </c>
      <c r="O315" s="6">
        <f>ROUND(E315/D315*100, 0)</f>
        <v>100</v>
      </c>
      <c r="P315" s="8">
        <f>E315/L315</f>
        <v>46.230769230769234</v>
      </c>
      <c r="Q315" t="str">
        <f>LEFT(N315, SEARCH("/", N315, 1) - 1)</f>
        <v>film &amp; video</v>
      </c>
      <c r="R315" t="str">
        <f>RIGHT(N315, LEN(N315)-SEARCH("/", N315, 1))</f>
        <v>documentary</v>
      </c>
      <c r="S315" s="11">
        <f>(((J315/60)/60)/24)+DATE(1970,1,1)</f>
        <v>42211.951284722221</v>
      </c>
      <c r="T315" s="11">
        <f>(((I315/60)/60)/24)+DATE(1970,1,1)</f>
        <v>42226.951284722221</v>
      </c>
    </row>
    <row r="316" spans="1:20" ht="45" x14ac:dyDescent="0.25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6">
        <f>ROUND(E316/D316*100, 0)</f>
        <v>152</v>
      </c>
      <c r="P316" s="8">
        <f>E316/L316</f>
        <v>27.606060606060606</v>
      </c>
      <c r="Q316" t="str">
        <f>LEFT(N316, SEARCH("/", N316, 1) - 1)</f>
        <v>music</v>
      </c>
      <c r="R316" t="str">
        <f>RIGHT(N316, LEN(N316)-SEARCH("/", N316, 1))</f>
        <v>rock</v>
      </c>
      <c r="S316" s="11">
        <f>(((J316/60)/60)/24)+DATE(1970,1,1)</f>
        <v>41282.017962962964</v>
      </c>
      <c r="T316" s="11">
        <f>(((I316/60)/60)/24)+DATE(1970,1,1)</f>
        <v>41334.581944444442</v>
      </c>
    </row>
    <row r="317" spans="1:20" ht="45" x14ac:dyDescent="0.25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 s="6">
        <f>ROUND(E317/D317*100, 0)</f>
        <v>8</v>
      </c>
      <c r="P317" s="8">
        <f>E317/L317</f>
        <v>9</v>
      </c>
      <c r="Q317" t="str">
        <f>LEFT(N317, SEARCH("/", N317, 1) - 1)</f>
        <v>games</v>
      </c>
      <c r="R317" t="str">
        <f>RIGHT(N317, LEN(N317)-SEARCH("/", N317, 1))</f>
        <v>video games</v>
      </c>
      <c r="S317" s="11">
        <f>(((J317/60)/60)/24)+DATE(1970,1,1)</f>
        <v>40701.195844907408</v>
      </c>
      <c r="T317" s="11">
        <f>(((I317/60)/60)/24)+DATE(1970,1,1)</f>
        <v>40746.195844907408</v>
      </c>
    </row>
    <row r="318" spans="1:20" ht="45" x14ac:dyDescent="0.25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8288</v>
      </c>
      <c r="O318" s="6">
        <f>ROUND(E318/D318*100, 0)</f>
        <v>148</v>
      </c>
      <c r="P318" s="8">
        <f>E318/L318</f>
        <v>35.44</v>
      </c>
      <c r="Q318" t="str">
        <f>LEFT(N318, SEARCH("/", N318, 1) - 1)</f>
        <v>publishing</v>
      </c>
      <c r="R318" t="str">
        <f>RIGHT(N318, LEN(N318)-SEARCH("/", N318, 1))</f>
        <v>radio &amp; podcasts</v>
      </c>
      <c r="S318" s="11">
        <f>(((J318/60)/60)/24)+DATE(1970,1,1)</f>
        <v>41326.911319444444</v>
      </c>
      <c r="T318" s="11">
        <f>(((I318/60)/60)/24)+DATE(1970,1,1)</f>
        <v>41371.869652777779</v>
      </c>
    </row>
    <row r="319" spans="1:20" ht="45" x14ac:dyDescent="0.25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8276</v>
      </c>
      <c r="O319" s="6">
        <f>ROUND(E319/D319*100, 0)</f>
        <v>307</v>
      </c>
      <c r="P319" s="8">
        <f>E319/L319</f>
        <v>61.366666666666667</v>
      </c>
      <c r="Q319" t="str">
        <f>LEFT(N319, SEARCH("/", N319, 1) - 1)</f>
        <v>music</v>
      </c>
      <c r="R319" t="str">
        <f>RIGHT(N319, LEN(N319)-SEARCH("/", N319, 1))</f>
        <v>rock</v>
      </c>
      <c r="S319" s="11">
        <f>(((J319/60)/60)/24)+DATE(1970,1,1)</f>
        <v>40926.047858796301</v>
      </c>
      <c r="T319" s="11">
        <f>(((I319/60)/60)/24)+DATE(1970,1,1)</f>
        <v>40986.006192129629</v>
      </c>
    </row>
    <row r="320" spans="1:20" x14ac:dyDescent="0.25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 s="6">
        <f>ROUND(E320/D320*100, 0)</f>
        <v>103</v>
      </c>
      <c r="P320" s="8">
        <f>E320/L320</f>
        <v>56.363636363636367</v>
      </c>
      <c r="Q320" t="str">
        <f>LEFT(N320, SEARCH("/", N320, 1) - 1)</f>
        <v>music</v>
      </c>
      <c r="R320" t="str">
        <f>RIGHT(N320, LEN(N320)-SEARCH("/", N320, 1))</f>
        <v>indie rock</v>
      </c>
      <c r="S320" s="11">
        <f>(((J320/60)/60)/24)+DATE(1970,1,1)</f>
        <v>40960.861562500002</v>
      </c>
      <c r="T320" s="11">
        <f>(((I320/60)/60)/24)+DATE(1970,1,1)</f>
        <v>40976.207638888889</v>
      </c>
    </row>
    <row r="321" spans="1:20" ht="45" x14ac:dyDescent="0.25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8279</v>
      </c>
      <c r="O321" s="6">
        <f>ROUND(E321/D321*100, 0)</f>
        <v>187</v>
      </c>
      <c r="P321" s="8">
        <f>E321/L321</f>
        <v>38.740344827586206</v>
      </c>
      <c r="Q321" t="str">
        <f>LEFT(N321, SEARCH("/", N321, 1) - 1)</f>
        <v>music</v>
      </c>
      <c r="R321" t="str">
        <f>RIGHT(N321, LEN(N321)-SEARCH("/", N321, 1))</f>
        <v>indie rock</v>
      </c>
      <c r="S321" s="11">
        <f>(((J321/60)/60)/24)+DATE(1970,1,1)</f>
        <v>41059.118993055556</v>
      </c>
      <c r="T321" s="11">
        <f>(((I321/60)/60)/24)+DATE(1970,1,1)</f>
        <v>41075.165972222225</v>
      </c>
    </row>
    <row r="322" spans="1:20" ht="30" x14ac:dyDescent="0.25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8295</v>
      </c>
      <c r="O322" s="6">
        <f>ROUND(E322/D322*100, 0)</f>
        <v>103</v>
      </c>
      <c r="P322" s="8">
        <f>E322/L322</f>
        <v>205</v>
      </c>
      <c r="Q322" t="str">
        <f>LEFT(N322, SEARCH("/", N322, 1) - 1)</f>
        <v>technology</v>
      </c>
      <c r="R322" t="str">
        <f>RIGHT(N322, LEN(N322)-SEARCH("/", N322, 1))</f>
        <v>hardware</v>
      </c>
      <c r="S322" s="11">
        <f>(((J322/60)/60)/24)+DATE(1970,1,1)</f>
        <v>42466.826180555552</v>
      </c>
      <c r="T322" s="11">
        <f>(((I322/60)/60)/24)+DATE(1970,1,1)</f>
        <v>42496.826180555552</v>
      </c>
    </row>
    <row r="323" spans="1:20" ht="45" x14ac:dyDescent="0.25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 s="6">
        <f>ROUND(E323/D323*100, 0)</f>
        <v>102</v>
      </c>
      <c r="P323" s="8">
        <f>E323/L323</f>
        <v>43.571428571428569</v>
      </c>
      <c r="Q323" t="str">
        <f>LEFT(N323, SEARCH("/", N323, 1) - 1)</f>
        <v>music</v>
      </c>
      <c r="R323" t="str">
        <f>RIGHT(N323, LEN(N323)-SEARCH("/", N323, 1))</f>
        <v>indie rock</v>
      </c>
      <c r="S323" s="11">
        <f>(((J323/60)/60)/24)+DATE(1970,1,1)</f>
        <v>41192.758506944447</v>
      </c>
      <c r="T323" s="11">
        <f>(((I323/60)/60)/24)+DATE(1970,1,1)</f>
        <v>41208.165972222225</v>
      </c>
    </row>
    <row r="324" spans="1:20" ht="45" x14ac:dyDescent="0.25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 s="6">
        <f>ROUND(E324/D324*100, 0)</f>
        <v>137</v>
      </c>
      <c r="P324" s="8">
        <f>E324/L324</f>
        <v>30.37037037037037</v>
      </c>
      <c r="Q324" t="str">
        <f>LEFT(N324, SEARCH("/", N324, 1) - 1)</f>
        <v>music</v>
      </c>
      <c r="R324" t="str">
        <f>RIGHT(N324, LEN(N324)-SEARCH("/", N324, 1))</f>
        <v>indie rock</v>
      </c>
      <c r="S324" s="11">
        <f>(((J324/60)/60)/24)+DATE(1970,1,1)</f>
        <v>41074.834965277776</v>
      </c>
      <c r="T324" s="11">
        <f>(((I324/60)/60)/24)+DATE(1970,1,1)</f>
        <v>41090.165972222225</v>
      </c>
    </row>
    <row r="325" spans="1:20" ht="45" x14ac:dyDescent="0.25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8280</v>
      </c>
      <c r="O325" s="6">
        <f>ROUND(E325/D325*100, 0)</f>
        <v>293</v>
      </c>
      <c r="P325" s="8">
        <f>E325/L325</f>
        <v>73.125416666666666</v>
      </c>
      <c r="Q325" t="str">
        <f>LEFT(N325, SEARCH("/", N325, 1) - 1)</f>
        <v>music</v>
      </c>
      <c r="R325" t="str">
        <f>RIGHT(N325, LEN(N325)-SEARCH("/", N325, 1))</f>
        <v>electronic music</v>
      </c>
      <c r="S325" s="11">
        <f>(((J325/60)/60)/24)+DATE(1970,1,1)</f>
        <v>41646.792222222226</v>
      </c>
      <c r="T325" s="11">
        <f>(((I325/60)/60)/24)+DATE(1970,1,1)</f>
        <v>41676.792222222226</v>
      </c>
    </row>
    <row r="326" spans="1:20" ht="45" x14ac:dyDescent="0.25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  <c r="O326" s="6">
        <f>ROUND(E326/D326*100, 0)</f>
        <v>212</v>
      </c>
      <c r="P326" s="8">
        <f>E326/L326</f>
        <v>13.542553191489361</v>
      </c>
      <c r="Q326" t="str">
        <f>LEFT(N326, SEARCH("/", N326, 1) - 1)</f>
        <v>food</v>
      </c>
      <c r="R326" t="str">
        <f>RIGHT(N326, LEN(N326)-SEARCH("/", N326, 1))</f>
        <v>small batch</v>
      </c>
      <c r="S326" s="11">
        <f>(((J326/60)/60)/24)+DATE(1970,1,1)</f>
        <v>41767.650347222225</v>
      </c>
      <c r="T326" s="11">
        <f>(((I326/60)/60)/24)+DATE(1970,1,1)</f>
        <v>41788.743055555555</v>
      </c>
    </row>
    <row r="327" spans="1:20" ht="45" x14ac:dyDescent="0.25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8298</v>
      </c>
      <c r="O327" s="6">
        <f>ROUND(E327/D327*100, 0)</f>
        <v>134</v>
      </c>
      <c r="P327" s="8">
        <f>E327/L327</f>
        <v>53.4</v>
      </c>
      <c r="Q327" t="str">
        <f>LEFT(N327, SEARCH("/", N327, 1) - 1)</f>
        <v>food</v>
      </c>
      <c r="R327" t="str">
        <f>RIGHT(N327, LEN(N327)-SEARCH("/", N327, 1))</f>
        <v>small batch</v>
      </c>
      <c r="S327" s="11">
        <f>(((J327/60)/60)/24)+DATE(1970,1,1)</f>
        <v>42338.84375</v>
      </c>
      <c r="T327" s="11">
        <f>(((I327/60)/60)/24)+DATE(1970,1,1)</f>
        <v>42367.958333333328</v>
      </c>
    </row>
    <row r="328" spans="1:20" ht="30" x14ac:dyDescent="0.25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 s="6">
        <f>ROUND(E328/D328*100, 0)</f>
        <v>125</v>
      </c>
      <c r="P328" s="8">
        <f>E328/L328</f>
        <v>27.777777777777779</v>
      </c>
      <c r="Q328" t="str">
        <f>LEFT(N328, SEARCH("/", N328, 1) - 1)</f>
        <v>music</v>
      </c>
      <c r="R328" t="str">
        <f>RIGHT(N328, LEN(N328)-SEARCH("/", N328, 1))</f>
        <v>indie rock</v>
      </c>
      <c r="S328" s="11">
        <f>(((J328/60)/60)/24)+DATE(1970,1,1)</f>
        <v>41024.985972222225</v>
      </c>
      <c r="T328" s="11">
        <f>(((I328/60)/60)/24)+DATE(1970,1,1)</f>
        <v>41076.415972222225</v>
      </c>
    </row>
    <row r="329" spans="1:20" ht="45" x14ac:dyDescent="0.25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8279</v>
      </c>
      <c r="O329" s="6">
        <f>ROUND(E329/D329*100, 0)</f>
        <v>113</v>
      </c>
      <c r="P329" s="8">
        <f>E329/L329</f>
        <v>23.448275862068964</v>
      </c>
      <c r="Q329" t="str">
        <f>LEFT(N329, SEARCH("/", N329, 1) - 1)</f>
        <v>music</v>
      </c>
      <c r="R329" t="str">
        <f>RIGHT(N329, LEN(N329)-SEARCH("/", N329, 1))</f>
        <v>indie rock</v>
      </c>
      <c r="S329" s="11">
        <f>(((J329/60)/60)/24)+DATE(1970,1,1)</f>
        <v>41053.772858796299</v>
      </c>
      <c r="T329" s="11">
        <f>(((I329/60)/60)/24)+DATE(1970,1,1)</f>
        <v>41083.772858796299</v>
      </c>
    </row>
    <row r="330" spans="1:20" ht="45" x14ac:dyDescent="0.25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 s="6">
        <f>ROUND(E330/D330*100, 0)</f>
        <v>130</v>
      </c>
      <c r="P330" s="8">
        <f>E330/L330</f>
        <v>23.636363636363637</v>
      </c>
      <c r="Q330" t="str">
        <f>LEFT(N330, SEARCH("/", N330, 1) - 1)</f>
        <v>theater</v>
      </c>
      <c r="R330" t="str">
        <f>RIGHT(N330, LEN(N330)-SEARCH("/", N330, 1))</f>
        <v>plays</v>
      </c>
      <c r="S330" s="11">
        <f>(((J330/60)/60)/24)+DATE(1970,1,1)</f>
        <v>42023.634976851856</v>
      </c>
      <c r="T330" s="11">
        <f>(((I330/60)/60)/24)+DATE(1970,1,1)</f>
        <v>42063.634976851856</v>
      </c>
    </row>
    <row r="331" spans="1:20" ht="45" x14ac:dyDescent="0.25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8271</v>
      </c>
      <c r="O331" s="6">
        <f>ROUND(E331/D331*100, 0)</f>
        <v>50</v>
      </c>
      <c r="P331" s="8">
        <f>E331/L331</f>
        <v>60</v>
      </c>
      <c r="Q331" t="str">
        <f>LEFT(N331, SEARCH("/", N331, 1) - 1)</f>
        <v>theater</v>
      </c>
      <c r="R331" t="str">
        <f>RIGHT(N331, LEN(N331)-SEARCH("/", N331, 1))</f>
        <v>plays</v>
      </c>
      <c r="S331" s="11">
        <f>(((J331/60)/60)/24)+DATE(1970,1,1)</f>
        <v>42370.007766203707</v>
      </c>
      <c r="T331" s="11">
        <f>(((I331/60)/60)/24)+DATE(1970,1,1)</f>
        <v>42398.981944444444</v>
      </c>
    </row>
    <row r="332" spans="1:20" ht="45" x14ac:dyDescent="0.25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8271</v>
      </c>
      <c r="O332" s="6">
        <f>ROUND(E332/D332*100, 0)</f>
        <v>9</v>
      </c>
      <c r="P332" s="8">
        <f>E332/L332</f>
        <v>8.5</v>
      </c>
      <c r="Q332" t="str">
        <f>LEFT(N332, SEARCH("/", N332, 1) - 1)</f>
        <v>theater</v>
      </c>
      <c r="R332" t="str">
        <f>RIGHT(N332, LEN(N332)-SEARCH("/", N332, 1))</f>
        <v>plays</v>
      </c>
      <c r="S332" s="11">
        <f>(((J332/60)/60)/24)+DATE(1970,1,1)</f>
        <v>41826.61954861111</v>
      </c>
      <c r="T332" s="11">
        <f>(((I332/60)/60)/24)+DATE(1970,1,1)</f>
        <v>41856.61954861111</v>
      </c>
    </row>
    <row r="333" spans="1:20" ht="30" x14ac:dyDescent="0.25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8303</v>
      </c>
      <c r="O333" s="6">
        <f>ROUND(E333/D333*100, 0)</f>
        <v>180</v>
      </c>
      <c r="P333" s="8">
        <f>E333/L333</f>
        <v>54</v>
      </c>
      <c r="Q333" t="str">
        <f>LEFT(N333, SEARCH("/", N333, 1) - 1)</f>
        <v>theater</v>
      </c>
      <c r="R333" t="str">
        <f>RIGHT(N333, LEN(N333)-SEARCH("/", N333, 1))</f>
        <v>spaces</v>
      </c>
      <c r="S333" s="11">
        <f>(((J333/60)/60)/24)+DATE(1970,1,1)</f>
        <v>42098.216238425928</v>
      </c>
      <c r="T333" s="11">
        <f>(((I333/60)/60)/24)+DATE(1970,1,1)</f>
        <v>42119.216238425928</v>
      </c>
    </row>
    <row r="334" spans="1:20" ht="30" x14ac:dyDescent="0.25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8303</v>
      </c>
      <c r="O334" s="6">
        <f>ROUND(E334/D334*100, 0)</f>
        <v>106</v>
      </c>
      <c r="P334" s="8">
        <f>E334/L334</f>
        <v>70.666666666666671</v>
      </c>
      <c r="Q334" t="str">
        <f>LEFT(N334, SEARCH("/", N334, 1) - 1)</f>
        <v>theater</v>
      </c>
      <c r="R334" t="str">
        <f>RIGHT(N334, LEN(N334)-SEARCH("/", N334, 1))</f>
        <v>spaces</v>
      </c>
      <c r="S334" s="11">
        <f>(((J334/60)/60)/24)+DATE(1970,1,1)</f>
        <v>42465.16851851852</v>
      </c>
      <c r="T334" s="11">
        <f>(((I334/60)/60)/24)+DATE(1970,1,1)</f>
        <v>42495.16851851852</v>
      </c>
    </row>
    <row r="335" spans="1:20" ht="45" x14ac:dyDescent="0.25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 s="6">
        <f>ROUND(E335/D335*100, 0)</f>
        <v>118</v>
      </c>
      <c r="P335" s="8">
        <f>E335/L335</f>
        <v>29.583333333333332</v>
      </c>
      <c r="Q335" t="str">
        <f>LEFT(N335, SEARCH("/", N335, 1) - 1)</f>
        <v>theater</v>
      </c>
      <c r="R335" t="str">
        <f>RIGHT(N335, LEN(N335)-SEARCH("/", N335, 1))</f>
        <v>plays</v>
      </c>
      <c r="S335" s="11">
        <f>(((J335/60)/60)/24)+DATE(1970,1,1)</f>
        <v>42141.541134259256</v>
      </c>
      <c r="T335" s="11">
        <f>(((I335/60)/60)/24)+DATE(1970,1,1)</f>
        <v>42171.541134259256</v>
      </c>
    </row>
    <row r="336" spans="1:20" ht="45" x14ac:dyDescent="0.25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8271</v>
      </c>
      <c r="O336" s="6">
        <f>ROUND(E336/D336*100, 0)</f>
        <v>120</v>
      </c>
      <c r="P336" s="8">
        <f>E336/L336</f>
        <v>55.230769230769234</v>
      </c>
      <c r="Q336" t="str">
        <f>LEFT(N336, SEARCH("/", N336, 1) - 1)</f>
        <v>theater</v>
      </c>
      <c r="R336" t="str">
        <f>RIGHT(N336, LEN(N336)-SEARCH("/", N336, 1))</f>
        <v>plays</v>
      </c>
      <c r="S336" s="11">
        <f>(((J336/60)/60)/24)+DATE(1970,1,1)</f>
        <v>42600.756041666667</v>
      </c>
      <c r="T336" s="11">
        <f>(((I336/60)/60)/24)+DATE(1970,1,1)</f>
        <v>42621.756041666667</v>
      </c>
    </row>
    <row r="337" spans="1:20" ht="45" x14ac:dyDescent="0.25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 s="6">
        <f>ROUND(E337/D337*100, 0)</f>
        <v>130</v>
      </c>
      <c r="P337" s="8">
        <f>E337/L337</f>
        <v>28.888888888888889</v>
      </c>
      <c r="Q337" t="str">
        <f>LEFT(N337, SEARCH("/", N337, 1) - 1)</f>
        <v>theater</v>
      </c>
      <c r="R337" t="str">
        <f>RIGHT(N337, LEN(N337)-SEARCH("/", N337, 1))</f>
        <v>plays</v>
      </c>
      <c r="S337" s="11">
        <f>(((J337/60)/60)/24)+DATE(1970,1,1)</f>
        <v>42093.786840277782</v>
      </c>
      <c r="T337" s="11">
        <f>(((I337/60)/60)/24)+DATE(1970,1,1)</f>
        <v>42120.26944444445</v>
      </c>
    </row>
    <row r="338" spans="1:20" ht="45" x14ac:dyDescent="0.25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8305</v>
      </c>
      <c r="O338" s="6">
        <f>ROUND(E338/D338*100, 0)</f>
        <v>2</v>
      </c>
      <c r="P338" s="8">
        <f>E338/L338</f>
        <v>5</v>
      </c>
      <c r="Q338" t="str">
        <f>LEFT(N338, SEARCH("/", N338, 1) - 1)</f>
        <v>theater</v>
      </c>
      <c r="R338" t="str">
        <f>RIGHT(N338, LEN(N338)-SEARCH("/", N338, 1))</f>
        <v>musical</v>
      </c>
      <c r="S338" s="11">
        <f>(((J338/60)/60)/24)+DATE(1970,1,1)</f>
        <v>42201.436226851853</v>
      </c>
      <c r="T338" s="11">
        <f>(((I338/60)/60)/24)+DATE(1970,1,1)</f>
        <v>42244.9375</v>
      </c>
    </row>
    <row r="339" spans="1:20" ht="30" x14ac:dyDescent="0.25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8271</v>
      </c>
      <c r="O339" s="6">
        <f>ROUND(E339/D339*100, 0)</f>
        <v>119</v>
      </c>
      <c r="P339" s="8">
        <f>E339/L339</f>
        <v>27.5</v>
      </c>
      <c r="Q339" t="str">
        <f>LEFT(N339, SEARCH("/", N339, 1) - 1)</f>
        <v>theater</v>
      </c>
      <c r="R339" t="str">
        <f>RIGHT(N339, LEN(N339)-SEARCH("/", N339, 1))</f>
        <v>plays</v>
      </c>
      <c r="S339" s="11">
        <f>(((J339/60)/60)/24)+DATE(1970,1,1)</f>
        <v>42101.423541666663</v>
      </c>
      <c r="T339" s="11">
        <f>(((I339/60)/60)/24)+DATE(1970,1,1)</f>
        <v>42131.423541666663</v>
      </c>
    </row>
    <row r="340" spans="1:20" ht="45" x14ac:dyDescent="0.25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 s="6">
        <f>ROUND(E340/D340*100, 0)</f>
        <v>17</v>
      </c>
      <c r="P340" s="8">
        <f>E340/L340</f>
        <v>33.333333333333336</v>
      </c>
      <c r="Q340" t="str">
        <f>LEFT(N340, SEARCH("/", N340, 1) - 1)</f>
        <v>theater</v>
      </c>
      <c r="R340" t="str">
        <f>RIGHT(N340, LEN(N340)-SEARCH("/", N340, 1))</f>
        <v>plays</v>
      </c>
      <c r="S340" s="11">
        <f>(((J340/60)/60)/24)+DATE(1970,1,1)</f>
        <v>42057.190960648149</v>
      </c>
      <c r="T340" s="11">
        <f>(((I340/60)/60)/24)+DATE(1970,1,1)</f>
        <v>42087.149293981478</v>
      </c>
    </row>
    <row r="341" spans="1:20" ht="45" x14ac:dyDescent="0.25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 s="6">
        <f>ROUND(E341/D341*100, 0)</f>
        <v>38</v>
      </c>
      <c r="P341" s="8">
        <f>E341/L341</f>
        <v>56.25</v>
      </c>
      <c r="Q341" t="str">
        <f>LEFT(N341, SEARCH("/", N341, 1) - 1)</f>
        <v>theater</v>
      </c>
      <c r="R341" t="str">
        <f>RIGHT(N341, LEN(N341)-SEARCH("/", N341, 1))</f>
        <v>plays</v>
      </c>
      <c r="S341" s="11">
        <f>(((J341/60)/60)/24)+DATE(1970,1,1)</f>
        <v>42074.219699074078</v>
      </c>
      <c r="T341" s="11">
        <f>(((I341/60)/60)/24)+DATE(1970,1,1)</f>
        <v>42104.208333333328</v>
      </c>
    </row>
    <row r="342" spans="1:20" ht="45" x14ac:dyDescent="0.25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6">
        <f>ROUND(E342/D342*100, 0)</f>
        <v>0</v>
      </c>
      <c r="P342" s="8" t="e">
        <f>E342/L342</f>
        <v>#DIV/0!</v>
      </c>
      <c r="Q342" t="str">
        <f>LEFT(N342, SEARCH("/", N342, 1) - 1)</f>
        <v>theater</v>
      </c>
      <c r="R342" t="str">
        <f>RIGHT(N342, LEN(N342)-SEARCH("/", N342, 1))</f>
        <v>plays</v>
      </c>
      <c r="S342" s="11">
        <f>(((J342/60)/60)/24)+DATE(1970,1,1)</f>
        <v>42730.903726851851</v>
      </c>
      <c r="T342" s="11">
        <f>(((I342/60)/60)/24)+DATE(1970,1,1)</f>
        <v>42760.903726851851</v>
      </c>
    </row>
    <row r="343" spans="1:20" ht="45" x14ac:dyDescent="0.25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6">
        <f>ROUND(E343/D343*100, 0)</f>
        <v>115</v>
      </c>
      <c r="P343" s="8">
        <f>E343/L343</f>
        <v>51</v>
      </c>
      <c r="Q343" t="str">
        <f>LEFT(N343, SEARCH("/", N343, 1) - 1)</f>
        <v>theater</v>
      </c>
      <c r="R343" t="str">
        <f>RIGHT(N343, LEN(N343)-SEARCH("/", N343, 1))</f>
        <v>plays</v>
      </c>
      <c r="S343" s="11">
        <f>(((J343/60)/60)/24)+DATE(1970,1,1)</f>
        <v>42294.808124999996</v>
      </c>
      <c r="T343" s="11">
        <f>(((I343/60)/60)/24)+DATE(1970,1,1)</f>
        <v>42305.829166666663</v>
      </c>
    </row>
    <row r="344" spans="1:20" ht="45" x14ac:dyDescent="0.25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6">
        <f>ROUND(E344/D344*100, 0)</f>
        <v>0</v>
      </c>
      <c r="P344" s="8" t="e">
        <f>E344/L344</f>
        <v>#DIV/0!</v>
      </c>
      <c r="Q344" t="str">
        <f>LEFT(N344, SEARCH("/", N344, 1) - 1)</f>
        <v>theater</v>
      </c>
      <c r="R344" t="str">
        <f>RIGHT(N344, LEN(N344)-SEARCH("/", N344, 1))</f>
        <v>musical</v>
      </c>
      <c r="S344" s="11">
        <f>(((J344/60)/60)/24)+DATE(1970,1,1)</f>
        <v>42007.016458333332</v>
      </c>
      <c r="T344" s="11">
        <f>(((I344/60)/60)/24)+DATE(1970,1,1)</f>
        <v>42028.041666666672</v>
      </c>
    </row>
    <row r="345" spans="1:20" ht="45" x14ac:dyDescent="0.25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8268</v>
      </c>
      <c r="O345" s="6">
        <f>ROUND(E345/D345*100, 0)</f>
        <v>58</v>
      </c>
      <c r="P345" s="8">
        <f>E345/L345</f>
        <v>54.285714285714285</v>
      </c>
      <c r="Q345" t="str">
        <f>LEFT(N345, SEARCH("/", N345, 1) - 1)</f>
        <v>film &amp; video</v>
      </c>
      <c r="R345" t="str">
        <f>RIGHT(N345, LEN(N345)-SEARCH("/", N345, 1))</f>
        <v>drama</v>
      </c>
      <c r="S345" s="11">
        <f>(((J345/60)/60)/24)+DATE(1970,1,1)</f>
        <v>42023.818622685183</v>
      </c>
      <c r="T345" s="11">
        <f>(((I345/60)/60)/24)+DATE(1970,1,1)</f>
        <v>42043.818622685183</v>
      </c>
    </row>
    <row r="346" spans="1:20" ht="45" x14ac:dyDescent="0.25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8281</v>
      </c>
      <c r="O346" s="6">
        <f>ROUND(E346/D346*100, 0)</f>
        <v>2</v>
      </c>
      <c r="P346" s="8">
        <f>E346/L346</f>
        <v>10</v>
      </c>
      <c r="Q346" t="str">
        <f>LEFT(N346, SEARCH("/", N346, 1) - 1)</f>
        <v>journalism</v>
      </c>
      <c r="R346" t="str">
        <f>RIGHT(N346, LEN(N346)-SEARCH("/", N346, 1))</f>
        <v>audio</v>
      </c>
      <c r="S346" s="11">
        <f>(((J346/60)/60)/24)+DATE(1970,1,1)</f>
        <v>41851.696157407408</v>
      </c>
      <c r="T346" s="11">
        <f>(((I346/60)/60)/24)+DATE(1970,1,1)</f>
        <v>41894.416666666664</v>
      </c>
    </row>
    <row r="347" spans="1:20" ht="45" x14ac:dyDescent="0.25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6">
        <f>ROUND(E347/D347*100, 0)</f>
        <v>166</v>
      </c>
      <c r="P347" s="8">
        <f>E347/L347</f>
        <v>31.823529411764707</v>
      </c>
      <c r="Q347" t="str">
        <f>LEFT(N347, SEARCH("/", N347, 1) - 1)</f>
        <v>music</v>
      </c>
      <c r="R347" t="str">
        <f>RIGHT(N347, LEN(N347)-SEARCH("/", N347, 1))</f>
        <v>rock</v>
      </c>
      <c r="S347" s="11">
        <f>(((J347/60)/60)/24)+DATE(1970,1,1)</f>
        <v>41547.662997685184</v>
      </c>
      <c r="T347" s="11">
        <f>(((I347/60)/60)/24)+DATE(1970,1,1)</f>
        <v>41576.662997685184</v>
      </c>
    </row>
    <row r="348" spans="1:20" ht="45" x14ac:dyDescent="0.25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  <c r="O348" s="6">
        <f>ROUND(E348/D348*100, 0)</f>
        <v>171</v>
      </c>
      <c r="P348" s="8">
        <f>E348/L348</f>
        <v>35.838709677419352</v>
      </c>
      <c r="Q348" t="str">
        <f>LEFT(N348, SEARCH("/", N348, 1) - 1)</f>
        <v>music</v>
      </c>
      <c r="R348" t="str">
        <f>RIGHT(N348, LEN(N348)-SEARCH("/", N348, 1))</f>
        <v>indie rock</v>
      </c>
      <c r="S348" s="11">
        <f>(((J348/60)/60)/24)+DATE(1970,1,1)</f>
        <v>40670.507326388892</v>
      </c>
      <c r="T348" s="11">
        <f>(((I348/60)/60)/24)+DATE(1970,1,1)</f>
        <v>40709.165972222225</v>
      </c>
    </row>
    <row r="349" spans="1:20" ht="45" x14ac:dyDescent="0.25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 s="6">
        <f>ROUND(E349/D349*100, 0)</f>
        <v>408</v>
      </c>
      <c r="P349" s="8">
        <f>E349/L349</f>
        <v>33.550632911392405</v>
      </c>
      <c r="Q349" t="str">
        <f>LEFT(N349, SEARCH("/", N349, 1) - 1)</f>
        <v>games</v>
      </c>
      <c r="R349" t="str">
        <f>RIGHT(N349, LEN(N349)-SEARCH("/", N349, 1))</f>
        <v>tabletop games</v>
      </c>
      <c r="S349" s="11">
        <f>(((J349/60)/60)/24)+DATE(1970,1,1)</f>
        <v>41965.616655092599</v>
      </c>
      <c r="T349" s="11">
        <f>(((I349/60)/60)/24)+DATE(1970,1,1)</f>
        <v>41995.616655092599</v>
      </c>
    </row>
    <row r="350" spans="1:20" ht="45" x14ac:dyDescent="0.25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 s="6">
        <f>ROUND(E350/D350*100, 0)</f>
        <v>117</v>
      </c>
      <c r="P350" s="8">
        <f>E350/L350</f>
        <v>50.666666666666664</v>
      </c>
      <c r="Q350" t="str">
        <f>LEFT(N350, SEARCH("/", N350, 1) - 1)</f>
        <v>theater</v>
      </c>
      <c r="R350" t="str">
        <f>RIGHT(N350, LEN(N350)-SEARCH("/", N350, 1))</f>
        <v>plays</v>
      </c>
      <c r="S350" s="11">
        <f>(((J350/60)/60)/24)+DATE(1970,1,1)</f>
        <v>42136.270787037036</v>
      </c>
      <c r="T350" s="11">
        <f>(((I350/60)/60)/24)+DATE(1970,1,1)</f>
        <v>42168.071527777778</v>
      </c>
    </row>
    <row r="351" spans="1:20" ht="45" x14ac:dyDescent="0.25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 s="6">
        <f>ROUND(E351/D351*100, 0)</f>
        <v>101</v>
      </c>
      <c r="P351" s="8">
        <f>E351/L351</f>
        <v>41.125</v>
      </c>
      <c r="Q351" t="str">
        <f>LEFT(N351, SEARCH("/", N351, 1) - 1)</f>
        <v>theater</v>
      </c>
      <c r="R351" t="str">
        <f>RIGHT(N351, LEN(N351)-SEARCH("/", N351, 1))</f>
        <v>plays</v>
      </c>
      <c r="S351" s="11">
        <f>(((J351/60)/60)/24)+DATE(1970,1,1)</f>
        <v>42088.723692129628</v>
      </c>
      <c r="T351" s="11">
        <f>(((I351/60)/60)/24)+DATE(1970,1,1)</f>
        <v>42115.723692129628</v>
      </c>
    </row>
    <row r="352" spans="1:20" ht="45" x14ac:dyDescent="0.25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6">
        <f>ROUND(E352/D352*100, 0)</f>
        <v>116</v>
      </c>
      <c r="P352" s="8">
        <f>E352/L352</f>
        <v>40.210526315789473</v>
      </c>
      <c r="Q352" t="str">
        <f>LEFT(N352, SEARCH("/", N352, 1) - 1)</f>
        <v>publishing</v>
      </c>
      <c r="R352" t="str">
        <f>RIGHT(N352, LEN(N352)-SEARCH("/", N352, 1))</f>
        <v>nonfiction</v>
      </c>
      <c r="S352" s="11">
        <f>(((J352/60)/60)/24)+DATE(1970,1,1)</f>
        <v>40668.814699074072</v>
      </c>
      <c r="T352" s="11">
        <f>(((I352/60)/60)/24)+DATE(1970,1,1)</f>
        <v>40730.814699074072</v>
      </c>
    </row>
    <row r="353" spans="1:20" ht="45" x14ac:dyDescent="0.25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6">
        <f>ROUND(E353/D353*100, 0)</f>
        <v>9</v>
      </c>
      <c r="P353" s="8">
        <f>E353/L353</f>
        <v>30</v>
      </c>
      <c r="Q353" t="str">
        <f>LEFT(N353, SEARCH("/", N353, 1) - 1)</f>
        <v>technology</v>
      </c>
      <c r="R353" t="str">
        <f>RIGHT(N353, LEN(N353)-SEARCH("/", N353, 1))</f>
        <v>gadgets</v>
      </c>
      <c r="S353" s="11">
        <f>(((J353/60)/60)/24)+DATE(1970,1,1)</f>
        <v>41929.174456018518</v>
      </c>
      <c r="T353" s="11">
        <f>(((I353/60)/60)/24)+DATE(1970,1,1)</f>
        <v>41944.165972222225</v>
      </c>
    </row>
    <row r="354" spans="1:20" ht="45" x14ac:dyDescent="0.25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6">
        <f>ROUND(E354/D354*100, 0)</f>
        <v>180</v>
      </c>
      <c r="P354" s="8">
        <f>E354/L354</f>
        <v>43.5</v>
      </c>
      <c r="Q354" t="str">
        <f>LEFT(N354, SEARCH("/", N354, 1) - 1)</f>
        <v>theater</v>
      </c>
      <c r="R354" t="str">
        <f>RIGHT(N354, LEN(N354)-SEARCH("/", N354, 1))</f>
        <v>plays</v>
      </c>
      <c r="S354" s="11">
        <f>(((J354/60)/60)/24)+DATE(1970,1,1)</f>
        <v>41923.354351851849</v>
      </c>
      <c r="T354" s="11">
        <f>(((I354/60)/60)/24)+DATE(1970,1,1)</f>
        <v>41960.332638888889</v>
      </c>
    </row>
    <row r="355" spans="1:20" ht="45" x14ac:dyDescent="0.25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6">
        <f>ROUND(E355/D355*100, 0)</f>
        <v>0</v>
      </c>
      <c r="P355" s="8" t="e">
        <f>E355/L355</f>
        <v>#DIV/0!</v>
      </c>
      <c r="Q355" t="str">
        <f>LEFT(N355, SEARCH("/", N355, 1) - 1)</f>
        <v>theater</v>
      </c>
      <c r="R355" t="str">
        <f>RIGHT(N355, LEN(N355)-SEARCH("/", N355, 1))</f>
        <v>plays</v>
      </c>
      <c r="S355" s="11">
        <f>(((J355/60)/60)/24)+DATE(1970,1,1)</f>
        <v>42534.866875</v>
      </c>
      <c r="T355" s="11">
        <f>(((I355/60)/60)/24)+DATE(1970,1,1)</f>
        <v>42564.866875</v>
      </c>
    </row>
    <row r="356" spans="1:20" ht="45" x14ac:dyDescent="0.25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 s="6">
        <f>ROUND(E356/D356*100, 0)</f>
        <v>118</v>
      </c>
      <c r="P356" s="8">
        <f>E356/L356</f>
        <v>37.454545454545453</v>
      </c>
      <c r="Q356" t="str">
        <f>LEFT(N356, SEARCH("/", N356, 1) - 1)</f>
        <v>publishing</v>
      </c>
      <c r="R356" t="str">
        <f>RIGHT(N356, LEN(N356)-SEARCH("/", N356, 1))</f>
        <v>nonfiction</v>
      </c>
      <c r="S356" s="11">
        <f>(((J356/60)/60)/24)+DATE(1970,1,1)</f>
        <v>40590.766886574071</v>
      </c>
      <c r="T356" s="11">
        <f>(((I356/60)/60)/24)+DATE(1970,1,1)</f>
        <v>40651.725219907406</v>
      </c>
    </row>
    <row r="357" spans="1:20" ht="45" x14ac:dyDescent="0.25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 s="6">
        <f>ROUND(E357/D357*100, 0)</f>
        <v>100</v>
      </c>
      <c r="P357" s="8">
        <f>E357/L357</f>
        <v>50</v>
      </c>
      <c r="Q357" t="str">
        <f>LEFT(N357, SEARCH("/", N357, 1) - 1)</f>
        <v>music</v>
      </c>
      <c r="R357" t="str">
        <f>RIGHT(N357, LEN(N357)-SEARCH("/", N357, 1))</f>
        <v>rock</v>
      </c>
      <c r="S357" s="11">
        <f>(((J357/60)/60)/24)+DATE(1970,1,1)</f>
        <v>41116.758125</v>
      </c>
      <c r="T357" s="11">
        <f>(((I357/60)/60)/24)+DATE(1970,1,1)</f>
        <v>41146.758125</v>
      </c>
    </row>
    <row r="358" spans="1:20" ht="30" x14ac:dyDescent="0.25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 s="6">
        <f>ROUND(E358/D358*100, 0)</f>
        <v>9</v>
      </c>
      <c r="P358" s="8">
        <f>E358/L358</f>
        <v>60</v>
      </c>
      <c r="Q358" t="str">
        <f>LEFT(N358, SEARCH("/", N358, 1) - 1)</f>
        <v>photography</v>
      </c>
      <c r="R358" t="str">
        <f>RIGHT(N358, LEN(N358)-SEARCH("/", N358, 1))</f>
        <v>nature</v>
      </c>
      <c r="S358" s="11">
        <f>(((J358/60)/60)/24)+DATE(1970,1,1)</f>
        <v>42286.88217592593</v>
      </c>
      <c r="T358" s="11">
        <f>(((I358/60)/60)/24)+DATE(1970,1,1)</f>
        <v>42316.923842592587</v>
      </c>
    </row>
    <row r="359" spans="1:20" ht="45" x14ac:dyDescent="0.25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 s="6">
        <f>ROUND(E359/D359*100, 0)</f>
        <v>116</v>
      </c>
      <c r="P359" s="8">
        <f>E359/L359</f>
        <v>24.575757575757574</v>
      </c>
      <c r="Q359" t="str">
        <f>LEFT(N359, SEARCH("/", N359, 1) - 1)</f>
        <v>music</v>
      </c>
      <c r="R359" t="str">
        <f>RIGHT(N359, LEN(N359)-SEARCH("/", N359, 1))</f>
        <v>rock</v>
      </c>
      <c r="S359" s="11">
        <f>(((J359/60)/60)/24)+DATE(1970,1,1)</f>
        <v>41176.684907407405</v>
      </c>
      <c r="T359" s="11">
        <f>(((I359/60)/60)/24)+DATE(1970,1,1)</f>
        <v>41206.684907407405</v>
      </c>
    </row>
    <row r="360" spans="1:20" ht="45" x14ac:dyDescent="0.25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8276</v>
      </c>
      <c r="O360" s="6">
        <f>ROUND(E360/D360*100, 0)</f>
        <v>250</v>
      </c>
      <c r="P360" s="8">
        <f>E360/L360</f>
        <v>67.307692307692307</v>
      </c>
      <c r="Q360" t="str">
        <f>LEFT(N360, SEARCH("/", N360, 1) - 1)</f>
        <v>music</v>
      </c>
      <c r="R360" t="str">
        <f>RIGHT(N360, LEN(N360)-SEARCH("/", N360, 1))</f>
        <v>rock</v>
      </c>
      <c r="S360" s="11">
        <f>(((J360/60)/60)/24)+DATE(1970,1,1)</f>
        <v>42565.009097222224</v>
      </c>
      <c r="T360" s="11">
        <f>(((I360/60)/60)/24)+DATE(1970,1,1)</f>
        <v>42572.009097222224</v>
      </c>
    </row>
    <row r="361" spans="1:20" ht="30" x14ac:dyDescent="0.25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8279</v>
      </c>
      <c r="O361" s="6">
        <f>ROUND(E361/D361*100, 0)</f>
        <v>180</v>
      </c>
      <c r="P361" s="8">
        <f>E361/L361</f>
        <v>26.270833333333332</v>
      </c>
      <c r="Q361" t="str">
        <f>LEFT(N361, SEARCH("/", N361, 1) - 1)</f>
        <v>music</v>
      </c>
      <c r="R361" t="str">
        <f>RIGHT(N361, LEN(N361)-SEARCH("/", N361, 1))</f>
        <v>indie rock</v>
      </c>
      <c r="S361" s="11">
        <f>(((J361/60)/60)/24)+DATE(1970,1,1)</f>
        <v>41145.719305555554</v>
      </c>
      <c r="T361" s="11">
        <f>(((I361/60)/60)/24)+DATE(1970,1,1)</f>
        <v>41175.719305555554</v>
      </c>
    </row>
    <row r="362" spans="1:20" ht="45" x14ac:dyDescent="0.25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8300</v>
      </c>
      <c r="O362" s="6">
        <f>ROUND(E362/D362*100, 0)</f>
        <v>104</v>
      </c>
      <c r="P362" s="8">
        <f>E362/L362</f>
        <v>55.769230769230766</v>
      </c>
      <c r="Q362" t="str">
        <f>LEFT(N362, SEARCH("/", N362, 1) - 1)</f>
        <v>music</v>
      </c>
      <c r="R362" t="str">
        <f>RIGHT(N362, LEN(N362)-SEARCH("/", N362, 1))</f>
        <v>classical music</v>
      </c>
      <c r="S362" s="11">
        <f>(((J362/60)/60)/24)+DATE(1970,1,1)</f>
        <v>41509.426585648151</v>
      </c>
      <c r="T362" s="11">
        <f>(((I362/60)/60)/24)+DATE(1970,1,1)</f>
        <v>41548.165972222225</v>
      </c>
    </row>
    <row r="363" spans="1:20" ht="45" x14ac:dyDescent="0.25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8271</v>
      </c>
      <c r="O363" s="6">
        <f>ROUND(E363/D363*100, 0)</f>
        <v>104</v>
      </c>
      <c r="P363" s="8">
        <f>E363/L363</f>
        <v>36.5</v>
      </c>
      <c r="Q363" t="str">
        <f>LEFT(N363, SEARCH("/", N363, 1) - 1)</f>
        <v>theater</v>
      </c>
      <c r="R363" t="str">
        <f>RIGHT(N363, LEN(N363)-SEARCH("/", N363, 1))</f>
        <v>plays</v>
      </c>
      <c r="S363" s="11">
        <f>(((J363/60)/60)/24)+DATE(1970,1,1)</f>
        <v>41780.525937500002</v>
      </c>
      <c r="T363" s="11">
        <f>(((I363/60)/60)/24)+DATE(1970,1,1)</f>
        <v>41796.958333333336</v>
      </c>
    </row>
    <row r="364" spans="1:20" ht="45" x14ac:dyDescent="0.25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8303</v>
      </c>
      <c r="O364" s="6">
        <f>ROUND(E364/D364*100, 0)</f>
        <v>103</v>
      </c>
      <c r="P364" s="8">
        <f>E364/L364</f>
        <v>120.16666666666667</v>
      </c>
      <c r="Q364" t="str">
        <f>LEFT(N364, SEARCH("/", N364, 1) - 1)</f>
        <v>theater</v>
      </c>
      <c r="R364" t="str">
        <f>RIGHT(N364, LEN(N364)-SEARCH("/", N364, 1))</f>
        <v>spaces</v>
      </c>
      <c r="S364" s="11">
        <f>(((J364/60)/60)/24)+DATE(1970,1,1)</f>
        <v>42121.675763888896</v>
      </c>
      <c r="T364" s="11">
        <f>(((I364/60)/60)/24)+DATE(1970,1,1)</f>
        <v>42166.675763888896</v>
      </c>
    </row>
    <row r="365" spans="1:20" ht="60" x14ac:dyDescent="0.25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8271</v>
      </c>
      <c r="O365" s="6">
        <f>ROUND(E365/D365*100, 0)</f>
        <v>0</v>
      </c>
      <c r="P365" s="8" t="e">
        <f>E365/L365</f>
        <v>#DIV/0!</v>
      </c>
      <c r="Q365" t="str">
        <f>LEFT(N365, SEARCH("/", N365, 1) - 1)</f>
        <v>theater</v>
      </c>
      <c r="R365" t="str">
        <f>RIGHT(N365, LEN(N365)-SEARCH("/", N365, 1))</f>
        <v>plays</v>
      </c>
      <c r="S365" s="11">
        <f>(((J365/60)/60)/24)+DATE(1970,1,1)</f>
        <v>42808.358287037037</v>
      </c>
      <c r="T365" s="11">
        <f>(((I365/60)/60)/24)+DATE(1970,1,1)</f>
        <v>42834.358287037037</v>
      </c>
    </row>
    <row r="366" spans="1:20" ht="45" x14ac:dyDescent="0.25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8271</v>
      </c>
      <c r="O366" s="6">
        <f>ROUND(E366/D366*100, 0)</f>
        <v>103</v>
      </c>
      <c r="P366" s="8">
        <f>E366/L366</f>
        <v>26.667037037037037</v>
      </c>
      <c r="Q366" t="str">
        <f>LEFT(N366, SEARCH("/", N366, 1) - 1)</f>
        <v>theater</v>
      </c>
      <c r="R366" t="str">
        <f>RIGHT(N366, LEN(N366)-SEARCH("/", N366, 1))</f>
        <v>plays</v>
      </c>
      <c r="S366" s="11">
        <f>(((J366/60)/60)/24)+DATE(1970,1,1)</f>
        <v>42609.442465277782</v>
      </c>
      <c r="T366" s="11">
        <f>(((I366/60)/60)/24)+DATE(1970,1,1)</f>
        <v>42639.442465277782</v>
      </c>
    </row>
    <row r="367" spans="1:20" ht="45" x14ac:dyDescent="0.25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8271</v>
      </c>
      <c r="O367" s="6">
        <f>ROUND(E367/D367*100, 0)</f>
        <v>171</v>
      </c>
      <c r="P367" s="8">
        <f>E367/L367</f>
        <v>52.173913043478258</v>
      </c>
      <c r="Q367" t="str">
        <f>LEFT(N367, SEARCH("/", N367, 1) - 1)</f>
        <v>theater</v>
      </c>
      <c r="R367" t="str">
        <f>RIGHT(N367, LEN(N367)-SEARCH("/", N367, 1))</f>
        <v>plays</v>
      </c>
      <c r="S367" s="11">
        <f>(((J367/60)/60)/24)+DATE(1970,1,1)</f>
        <v>42452.916481481487</v>
      </c>
      <c r="T367" s="11">
        <f>(((I367/60)/60)/24)+DATE(1970,1,1)</f>
        <v>42473.554166666669</v>
      </c>
    </row>
    <row r="368" spans="1:20" ht="45" x14ac:dyDescent="0.25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8271</v>
      </c>
      <c r="O368" s="6">
        <f>ROUND(E368/D368*100, 0)</f>
        <v>138</v>
      </c>
      <c r="P368" s="8">
        <f>E368/L368</f>
        <v>28.411764705882351</v>
      </c>
      <c r="Q368" t="str">
        <f>LEFT(N368, SEARCH("/", N368, 1) - 1)</f>
        <v>theater</v>
      </c>
      <c r="R368" t="str">
        <f>RIGHT(N368, LEN(N368)-SEARCH("/", N368, 1))</f>
        <v>plays</v>
      </c>
      <c r="S368" s="11">
        <f>(((J368/60)/60)/24)+DATE(1970,1,1)</f>
        <v>42405.090300925927</v>
      </c>
      <c r="T368" s="11">
        <f>(((I368/60)/60)/24)+DATE(1970,1,1)</f>
        <v>42414</v>
      </c>
    </row>
    <row r="369" spans="1:20" ht="45" x14ac:dyDescent="0.25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8271</v>
      </c>
      <c r="O369" s="6">
        <f>ROUND(E369/D369*100, 0)</f>
        <v>101</v>
      </c>
      <c r="P369" s="8">
        <f>E369/L369</f>
        <v>33.571428571428569</v>
      </c>
      <c r="Q369" t="str">
        <f>LEFT(N369, SEARCH("/", N369, 1) - 1)</f>
        <v>theater</v>
      </c>
      <c r="R369" t="str">
        <f>RIGHT(N369, LEN(N369)-SEARCH("/", N369, 1))</f>
        <v>plays</v>
      </c>
      <c r="S369" s="11">
        <f>(((J369/60)/60)/24)+DATE(1970,1,1)</f>
        <v>41821.698599537034</v>
      </c>
      <c r="T369" s="11">
        <f>(((I369/60)/60)/24)+DATE(1970,1,1)</f>
        <v>41851.698599537034</v>
      </c>
    </row>
    <row r="370" spans="1:20" ht="45" x14ac:dyDescent="0.25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8271</v>
      </c>
      <c r="O370" s="6">
        <f>ROUND(E370/D370*100, 0)</f>
        <v>175</v>
      </c>
      <c r="P370" s="8">
        <f>E370/L370</f>
        <v>68.055555555555557</v>
      </c>
      <c r="Q370" t="str">
        <f>LEFT(N370, SEARCH("/", N370, 1) - 1)</f>
        <v>theater</v>
      </c>
      <c r="R370" t="str">
        <f>RIGHT(N370, LEN(N370)-SEARCH("/", N370, 1))</f>
        <v>plays</v>
      </c>
      <c r="S370" s="11">
        <f>(((J370/60)/60)/24)+DATE(1970,1,1)</f>
        <v>42003.948425925926</v>
      </c>
      <c r="T370" s="11">
        <f>(((I370/60)/60)/24)+DATE(1970,1,1)</f>
        <v>42028.207638888889</v>
      </c>
    </row>
    <row r="371" spans="1:20" ht="60" x14ac:dyDescent="0.25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8305</v>
      </c>
      <c r="O371" s="6">
        <f>ROUND(E371/D371*100, 0)</f>
        <v>2</v>
      </c>
      <c r="P371" s="8">
        <f>E371/L371</f>
        <v>7.5</v>
      </c>
      <c r="Q371" t="str">
        <f>LEFT(N371, SEARCH("/", N371, 1) - 1)</f>
        <v>theater</v>
      </c>
      <c r="R371" t="str">
        <f>RIGHT(N371, LEN(N371)-SEARCH("/", N371, 1))</f>
        <v>musical</v>
      </c>
      <c r="S371" s="11">
        <f>(((J371/60)/60)/24)+DATE(1970,1,1)</f>
        <v>42297.816284722227</v>
      </c>
      <c r="T371" s="11">
        <f>(((I371/60)/60)/24)+DATE(1970,1,1)</f>
        <v>42338.708333333328</v>
      </c>
    </row>
    <row r="372" spans="1:20" ht="45" x14ac:dyDescent="0.25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 s="6">
        <f>ROUND(E372/D372*100, 0)</f>
        <v>300</v>
      </c>
      <c r="P372" s="8">
        <f>E372/L372</f>
        <v>53.846153846153847</v>
      </c>
      <c r="Q372" t="str">
        <f>LEFT(N372, SEARCH("/", N372, 1) - 1)</f>
        <v>theater</v>
      </c>
      <c r="R372" t="str">
        <f>RIGHT(N372, LEN(N372)-SEARCH("/", N372, 1))</f>
        <v>plays</v>
      </c>
      <c r="S372" s="11">
        <f>(((J372/60)/60)/24)+DATE(1970,1,1)</f>
        <v>41810.142199074071</v>
      </c>
      <c r="T372" s="11">
        <f>(((I372/60)/60)/24)+DATE(1970,1,1)</f>
        <v>41824.142199074071</v>
      </c>
    </row>
    <row r="373" spans="1:20" ht="30" x14ac:dyDescent="0.25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 s="6">
        <f>ROUND(E373/D373*100, 0)</f>
        <v>21</v>
      </c>
      <c r="P373" s="8">
        <f>E373/L373</f>
        <v>37.5</v>
      </c>
      <c r="Q373" t="str">
        <f>LEFT(N373, SEARCH("/", N373, 1) - 1)</f>
        <v>theater</v>
      </c>
      <c r="R373" t="str">
        <f>RIGHT(N373, LEN(N373)-SEARCH("/", N373, 1))</f>
        <v>plays</v>
      </c>
      <c r="S373" s="11">
        <f>(((J373/60)/60)/24)+DATE(1970,1,1)</f>
        <v>42297.691006944442</v>
      </c>
      <c r="T373" s="11">
        <f>(((I373/60)/60)/24)+DATE(1970,1,1)</f>
        <v>42320.290972222225</v>
      </c>
    </row>
    <row r="374" spans="1:20" ht="45" x14ac:dyDescent="0.25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 s="6">
        <f>ROUND(E374/D374*100, 0)</f>
        <v>11</v>
      </c>
      <c r="P374" s="8">
        <f>E374/L374</f>
        <v>40</v>
      </c>
      <c r="Q374" t="str">
        <f>LEFT(N374, SEARCH("/", N374, 1) - 1)</f>
        <v>theater</v>
      </c>
      <c r="R374" t="str">
        <f>RIGHT(N374, LEN(N374)-SEARCH("/", N374, 1))</f>
        <v>plays</v>
      </c>
      <c r="S374" s="11">
        <f>(((J374/60)/60)/24)+DATE(1970,1,1)</f>
        <v>42497.070775462969</v>
      </c>
      <c r="T374" s="11">
        <f>(((I374/60)/60)/24)+DATE(1970,1,1)</f>
        <v>42514.600694444445</v>
      </c>
    </row>
    <row r="375" spans="1:20" ht="45" x14ac:dyDescent="0.25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6">
        <f>ROUND(E375/D375*100, 0)</f>
        <v>0</v>
      </c>
      <c r="P375" s="8" t="e">
        <f>E375/L375</f>
        <v>#DIV/0!</v>
      </c>
      <c r="Q375" t="str">
        <f>LEFT(N375, SEARCH("/", N375, 1) - 1)</f>
        <v>theater</v>
      </c>
      <c r="R375" t="str">
        <f>RIGHT(N375, LEN(N375)-SEARCH("/", N375, 1))</f>
        <v>plays</v>
      </c>
      <c r="S375" s="11">
        <f>(((J375/60)/60)/24)+DATE(1970,1,1)</f>
        <v>41905.795706018522</v>
      </c>
      <c r="T375" s="11">
        <f>(((I375/60)/60)/24)+DATE(1970,1,1)</f>
        <v>41933.82708333333</v>
      </c>
    </row>
    <row r="376" spans="1:20" ht="45" x14ac:dyDescent="0.25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6">
        <f>ROUND(E376/D376*100, 0)</f>
        <v>119</v>
      </c>
      <c r="P376" s="8">
        <f>E376/L376</f>
        <v>17.254901960784313</v>
      </c>
      <c r="Q376" t="str">
        <f>LEFT(N376, SEARCH("/", N376, 1) - 1)</f>
        <v>theater</v>
      </c>
      <c r="R376" t="str">
        <f>RIGHT(N376, LEN(N376)-SEARCH("/", N376, 1))</f>
        <v>plays</v>
      </c>
      <c r="S376" s="11">
        <f>(((J376/60)/60)/24)+DATE(1970,1,1)</f>
        <v>42779.610289351855</v>
      </c>
      <c r="T376" s="11">
        <f>(((I376/60)/60)/24)+DATE(1970,1,1)</f>
        <v>42794</v>
      </c>
    </row>
    <row r="377" spans="1:20" ht="45" x14ac:dyDescent="0.25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6">
        <f>ROUND(E377/D377*100, 0)</f>
        <v>106</v>
      </c>
      <c r="P377" s="8">
        <f>E377/L377</f>
        <v>23.117647058823529</v>
      </c>
      <c r="Q377" t="str">
        <f>LEFT(N377, SEARCH("/", N377, 1) - 1)</f>
        <v>music</v>
      </c>
      <c r="R377" t="str">
        <f>RIGHT(N377, LEN(N377)-SEARCH("/", N377, 1))</f>
        <v>classical music</v>
      </c>
      <c r="S377" s="11">
        <f>(((J377/60)/60)/24)+DATE(1970,1,1)</f>
        <v>41222.991400462961</v>
      </c>
      <c r="T377" s="11">
        <f>(((I377/60)/60)/24)+DATE(1970,1,1)</f>
        <v>41267.991400462961</v>
      </c>
    </row>
    <row r="378" spans="1:20" ht="45" x14ac:dyDescent="0.25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 s="6">
        <f>ROUND(E378/D378*100, 0)</f>
        <v>198</v>
      </c>
      <c r="P378" s="8">
        <f>E378/L378</f>
        <v>53.035714285714285</v>
      </c>
      <c r="Q378" t="str">
        <f>LEFT(N378, SEARCH("/", N378, 1) - 1)</f>
        <v>film &amp; video</v>
      </c>
      <c r="R378" t="str">
        <f>RIGHT(N378, LEN(N378)-SEARCH("/", N378, 1))</f>
        <v>shorts</v>
      </c>
      <c r="S378" s="11">
        <f>(((J378/60)/60)/24)+DATE(1970,1,1)</f>
        <v>41100.158877314818</v>
      </c>
      <c r="T378" s="11">
        <f>(((I378/60)/60)/24)+DATE(1970,1,1)</f>
        <v>41104.126388888886</v>
      </c>
    </row>
    <row r="379" spans="1:20" ht="30" x14ac:dyDescent="0.25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8270</v>
      </c>
      <c r="O379" s="6">
        <f>ROUND(E379/D379*100, 0)</f>
        <v>64</v>
      </c>
      <c r="P379" s="8">
        <f>E379/L379</f>
        <v>40</v>
      </c>
      <c r="Q379" t="str">
        <f>LEFT(N379, SEARCH("/", N379, 1) - 1)</f>
        <v>film &amp; video</v>
      </c>
      <c r="R379" t="str">
        <f>RIGHT(N379, LEN(N379)-SEARCH("/", N379, 1))</f>
        <v>animation</v>
      </c>
      <c r="S379" s="11">
        <f>(((J379/60)/60)/24)+DATE(1970,1,1)</f>
        <v>42107.703877314809</v>
      </c>
      <c r="T379" s="11">
        <f>(((I379/60)/60)/24)+DATE(1970,1,1)</f>
        <v>42137.703877314809</v>
      </c>
    </row>
    <row r="380" spans="1:20" ht="45" x14ac:dyDescent="0.25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8272</v>
      </c>
      <c r="O380" s="6">
        <f>ROUND(E380/D380*100, 0)</f>
        <v>0</v>
      </c>
      <c r="P380" s="8" t="e">
        <f>E380/L380</f>
        <v>#DIV/0!</v>
      </c>
      <c r="Q380" t="str">
        <f>LEFT(N380, SEARCH("/", N380, 1) - 1)</f>
        <v>technology</v>
      </c>
      <c r="R380" t="str">
        <f>RIGHT(N380, LEN(N380)-SEARCH("/", N380, 1))</f>
        <v>web</v>
      </c>
      <c r="S380" s="11">
        <f>(((J380/60)/60)/24)+DATE(1970,1,1)</f>
        <v>42057.883159722223</v>
      </c>
      <c r="T380" s="11">
        <f>(((I380/60)/60)/24)+DATE(1970,1,1)</f>
        <v>42087.841493055559</v>
      </c>
    </row>
    <row r="381" spans="1:20" ht="45" x14ac:dyDescent="0.25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8279</v>
      </c>
      <c r="O381" s="6">
        <f>ROUND(E381/D381*100, 0)</f>
        <v>37</v>
      </c>
      <c r="P381" s="8">
        <f>E381/L381</f>
        <v>35</v>
      </c>
      <c r="Q381" t="str">
        <f>LEFT(N381, SEARCH("/", N381, 1) - 1)</f>
        <v>music</v>
      </c>
      <c r="R381" t="str">
        <f>RIGHT(N381, LEN(N381)-SEARCH("/", N381, 1))</f>
        <v>indie rock</v>
      </c>
      <c r="S381" s="11">
        <f>(((J381/60)/60)/24)+DATE(1970,1,1)</f>
        <v>40646.099097222221</v>
      </c>
      <c r="T381" s="11">
        <f>(((I381/60)/60)/24)+DATE(1970,1,1)</f>
        <v>40691.099097222221</v>
      </c>
    </row>
    <row r="382" spans="1:20" ht="30" x14ac:dyDescent="0.25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8282</v>
      </c>
      <c r="O382" s="6">
        <f>ROUND(E382/D382*100, 0)</f>
        <v>1</v>
      </c>
      <c r="P382" s="8">
        <f>E382/L382</f>
        <v>10</v>
      </c>
      <c r="Q382" t="str">
        <f>LEFT(N382, SEARCH("/", N382, 1) - 1)</f>
        <v>games</v>
      </c>
      <c r="R382" t="str">
        <f>RIGHT(N382, LEN(N382)-SEARCH("/", N382, 1))</f>
        <v>video games</v>
      </c>
      <c r="S382" s="11">
        <f>(((J382/60)/60)/24)+DATE(1970,1,1)</f>
        <v>40802.964594907404</v>
      </c>
      <c r="T382" s="11">
        <f>(((I382/60)/60)/24)+DATE(1970,1,1)</f>
        <v>40832.964594907404</v>
      </c>
    </row>
    <row r="383" spans="1:20" ht="45" x14ac:dyDescent="0.25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8276</v>
      </c>
      <c r="O383" s="6">
        <f>ROUND(E383/D383*100, 0)</f>
        <v>122</v>
      </c>
      <c r="P383" s="8">
        <f>E383/L383</f>
        <v>53.882352941176471</v>
      </c>
      <c r="Q383" t="str">
        <f>LEFT(N383, SEARCH("/", N383, 1) - 1)</f>
        <v>music</v>
      </c>
      <c r="R383" t="str">
        <f>RIGHT(N383, LEN(N383)-SEARCH("/", N383, 1))</f>
        <v>rock</v>
      </c>
      <c r="S383" s="11">
        <f>(((J383/60)/60)/24)+DATE(1970,1,1)</f>
        <v>42752.144976851851</v>
      </c>
      <c r="T383" s="11">
        <f>(((I383/60)/60)/24)+DATE(1970,1,1)</f>
        <v>42795.125</v>
      </c>
    </row>
    <row r="384" spans="1:20" ht="45" x14ac:dyDescent="0.25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8289</v>
      </c>
      <c r="O384" s="6">
        <f>ROUND(E384/D384*100, 0)</f>
        <v>13</v>
      </c>
      <c r="P384" s="8">
        <f>E384/L384</f>
        <v>14.428571428571429</v>
      </c>
      <c r="Q384" t="str">
        <f>LEFT(N384, SEARCH("/", N384, 1) - 1)</f>
        <v>photography</v>
      </c>
      <c r="R384" t="str">
        <f>RIGHT(N384, LEN(N384)-SEARCH("/", N384, 1))</f>
        <v>nature</v>
      </c>
      <c r="S384" s="11">
        <f>(((J384/60)/60)/24)+DATE(1970,1,1)</f>
        <v>42472.449467592596</v>
      </c>
      <c r="T384" s="11">
        <f>(((I384/60)/60)/24)+DATE(1970,1,1)</f>
        <v>42502.449467592596</v>
      </c>
    </row>
    <row r="385" spans="1:20" ht="45" x14ac:dyDescent="0.25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8289</v>
      </c>
      <c r="O385" s="6">
        <f>ROUND(E385/D385*100, 0)</f>
        <v>0</v>
      </c>
      <c r="P385" s="8" t="e">
        <f>E385/L385</f>
        <v>#DIV/0!</v>
      </c>
      <c r="Q385" t="str">
        <f>LEFT(N385, SEARCH("/", N385, 1) - 1)</f>
        <v>photography</v>
      </c>
      <c r="R385" t="str">
        <f>RIGHT(N385, LEN(N385)-SEARCH("/", N385, 1))</f>
        <v>nature</v>
      </c>
      <c r="S385" s="11">
        <f>(((J385/60)/60)/24)+DATE(1970,1,1)</f>
        <v>42241.613796296297</v>
      </c>
      <c r="T385" s="11">
        <f>(((I385/60)/60)/24)+DATE(1970,1,1)</f>
        <v>42264.708333333328</v>
      </c>
    </row>
    <row r="386" spans="1:20" ht="30" x14ac:dyDescent="0.25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 s="6">
        <f>ROUND(E386/D386*100, 0)</f>
        <v>5</v>
      </c>
      <c r="P386" s="8">
        <f>E386/L386</f>
        <v>11.666666666666666</v>
      </c>
      <c r="Q386" t="str">
        <f>LEFT(N386, SEARCH("/", N386, 1) - 1)</f>
        <v>photography</v>
      </c>
      <c r="R386" t="str">
        <f>RIGHT(N386, LEN(N386)-SEARCH("/", N386, 1))</f>
        <v>nature</v>
      </c>
      <c r="S386" s="11">
        <f>(((J386/60)/60)/24)+DATE(1970,1,1)</f>
        <v>42185.397673611107</v>
      </c>
      <c r="T386" s="11">
        <f>(((I386/60)/60)/24)+DATE(1970,1,1)</f>
        <v>42244.508333333331</v>
      </c>
    </row>
    <row r="387" spans="1:20" ht="45" x14ac:dyDescent="0.25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8276</v>
      </c>
      <c r="O387" s="6">
        <f>ROUND(E387/D387*100, 0)</f>
        <v>101</v>
      </c>
      <c r="P387" s="8">
        <f>E387/L387</f>
        <v>42.111111111111114</v>
      </c>
      <c r="Q387" t="str">
        <f>LEFT(N387, SEARCH("/", N387, 1) - 1)</f>
        <v>music</v>
      </c>
      <c r="R387" t="str">
        <f>RIGHT(N387, LEN(N387)-SEARCH("/", N387, 1))</f>
        <v>rock</v>
      </c>
      <c r="S387" s="11">
        <f>(((J387/60)/60)/24)+DATE(1970,1,1)</f>
        <v>41453.688530092593</v>
      </c>
      <c r="T387" s="11">
        <f>(((I387/60)/60)/24)+DATE(1970,1,1)</f>
        <v>41513.688530092593</v>
      </c>
    </row>
    <row r="388" spans="1:20" ht="45" x14ac:dyDescent="0.25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 s="6">
        <f>ROUND(E388/D388*100, 0)</f>
        <v>133</v>
      </c>
      <c r="P388" s="8">
        <f>E388/L388</f>
        <v>52.684210526315788</v>
      </c>
      <c r="Q388" t="str">
        <f>LEFT(N388, SEARCH("/", N388, 1) - 1)</f>
        <v>music</v>
      </c>
      <c r="R388" t="str">
        <f>RIGHT(N388, LEN(N388)-SEARCH("/", N388, 1))</f>
        <v>rock</v>
      </c>
      <c r="S388" s="11">
        <f>(((J388/60)/60)/24)+DATE(1970,1,1)</f>
        <v>41655.709305555552</v>
      </c>
      <c r="T388" s="11">
        <f>(((I388/60)/60)/24)+DATE(1970,1,1)</f>
        <v>41676.709305555552</v>
      </c>
    </row>
    <row r="389" spans="1:20" ht="45" x14ac:dyDescent="0.25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8279</v>
      </c>
      <c r="O389" s="6">
        <f>ROUND(E389/D389*100, 0)</f>
        <v>113</v>
      </c>
      <c r="P389" s="8">
        <f>E389/L389</f>
        <v>34</v>
      </c>
      <c r="Q389" t="str">
        <f>LEFT(N389, SEARCH("/", N389, 1) - 1)</f>
        <v>music</v>
      </c>
      <c r="R389" t="str">
        <f>RIGHT(N389, LEN(N389)-SEARCH("/", N389, 1))</f>
        <v>indie rock</v>
      </c>
      <c r="S389" s="11">
        <f>(((J389/60)/60)/24)+DATE(1970,1,1)</f>
        <v>41034.72216435185</v>
      </c>
      <c r="T389" s="11">
        <f>(((I389/60)/60)/24)+DATE(1970,1,1)</f>
        <v>41064.72216435185</v>
      </c>
    </row>
    <row r="390" spans="1:20" ht="45" x14ac:dyDescent="0.25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8297</v>
      </c>
      <c r="O390" s="6">
        <f>ROUND(E390/D390*100, 0)</f>
        <v>120</v>
      </c>
      <c r="P390" s="8">
        <f>E390/L390</f>
        <v>35.92</v>
      </c>
      <c r="Q390" t="str">
        <f>LEFT(N390, SEARCH("/", N390, 1) - 1)</f>
        <v>games</v>
      </c>
      <c r="R390" t="str">
        <f>RIGHT(N390, LEN(N390)-SEARCH("/", N390, 1))</f>
        <v>tabletop games</v>
      </c>
      <c r="S390" s="11">
        <f>(((J390/60)/60)/24)+DATE(1970,1,1)</f>
        <v>42768.833645833336</v>
      </c>
      <c r="T390" s="11">
        <f>(((I390/60)/60)/24)+DATE(1970,1,1)</f>
        <v>42780.833645833336</v>
      </c>
    </row>
    <row r="391" spans="1:20" ht="45" x14ac:dyDescent="0.25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8280</v>
      </c>
      <c r="O391" s="6">
        <f>ROUND(E391/D391*100, 0)</f>
        <v>152</v>
      </c>
      <c r="P391" s="8">
        <f>E391/L391</f>
        <v>42.222222222222221</v>
      </c>
      <c r="Q391" t="str">
        <f>LEFT(N391, SEARCH("/", N391, 1) - 1)</f>
        <v>music</v>
      </c>
      <c r="R391" t="str">
        <f>RIGHT(N391, LEN(N391)-SEARCH("/", N391, 1))</f>
        <v>electronic music</v>
      </c>
      <c r="S391" s="11">
        <f>(((J391/60)/60)/24)+DATE(1970,1,1)</f>
        <v>41031.82163194444</v>
      </c>
      <c r="T391" s="11">
        <f>(((I391/60)/60)/24)+DATE(1970,1,1)</f>
        <v>41061.82163194444</v>
      </c>
    </row>
    <row r="392" spans="1:20" ht="30" x14ac:dyDescent="0.25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  <c r="O392" s="6">
        <f>ROUND(E392/D392*100, 0)</f>
        <v>185</v>
      </c>
      <c r="P392" s="8">
        <f>E392/L392</f>
        <v>115.83333333333333</v>
      </c>
      <c r="Q392" t="str">
        <f>LEFT(N392, SEARCH("/", N392, 1) - 1)</f>
        <v>music</v>
      </c>
      <c r="R392" t="str">
        <f>RIGHT(N392, LEN(N392)-SEARCH("/", N392, 1))</f>
        <v>rock</v>
      </c>
      <c r="S392" s="11">
        <f>(((J392/60)/60)/24)+DATE(1970,1,1)</f>
        <v>42323.17460648148</v>
      </c>
      <c r="T392" s="11">
        <f>(((I392/60)/60)/24)+DATE(1970,1,1)</f>
        <v>42383.17460648148</v>
      </c>
    </row>
    <row r="393" spans="1:20" ht="30" x14ac:dyDescent="0.25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8279</v>
      </c>
      <c r="O393" s="6">
        <f>ROUND(E393/D393*100, 0)</f>
        <v>171</v>
      </c>
      <c r="P393" s="8">
        <f>E393/L393</f>
        <v>31.341463414634145</v>
      </c>
      <c r="Q393" t="str">
        <f>LEFT(N393, SEARCH("/", N393, 1) - 1)</f>
        <v>music</v>
      </c>
      <c r="R393" t="str">
        <f>RIGHT(N393, LEN(N393)-SEARCH("/", N393, 1))</f>
        <v>indie rock</v>
      </c>
      <c r="S393" s="11">
        <f>(((J393/60)/60)/24)+DATE(1970,1,1)</f>
        <v>41088.691493055558</v>
      </c>
      <c r="T393" s="11">
        <f>(((I393/60)/60)/24)+DATE(1970,1,1)</f>
        <v>41133.691493055558</v>
      </c>
    </row>
    <row r="394" spans="1:20" ht="45" x14ac:dyDescent="0.25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8295</v>
      </c>
      <c r="O394" s="6">
        <f>ROUND(E394/D394*100, 0)</f>
        <v>1462</v>
      </c>
      <c r="P394" s="8">
        <f>E394/L394</f>
        <v>40.762081784386616</v>
      </c>
      <c r="Q394" t="str">
        <f>LEFT(N394, SEARCH("/", N394, 1) - 1)</f>
        <v>technology</v>
      </c>
      <c r="R394" t="str">
        <f>RIGHT(N394, LEN(N394)-SEARCH("/", N394, 1))</f>
        <v>hardware</v>
      </c>
      <c r="S394" s="11">
        <f>(((J394/60)/60)/24)+DATE(1970,1,1)</f>
        <v>41493.543958333335</v>
      </c>
      <c r="T394" s="11">
        <f>(((I394/60)/60)/24)+DATE(1970,1,1)</f>
        <v>41523.791666666664</v>
      </c>
    </row>
    <row r="395" spans="1:20" ht="45" x14ac:dyDescent="0.25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8295</v>
      </c>
      <c r="O395" s="6">
        <f>ROUND(E395/D395*100, 0)</f>
        <v>978</v>
      </c>
      <c r="P395" s="8">
        <f>E395/L395</f>
        <v>21.640147492625371</v>
      </c>
      <c r="Q395" t="str">
        <f>LEFT(N395, SEARCH("/", N395, 1) - 1)</f>
        <v>technology</v>
      </c>
      <c r="R395" t="str">
        <f>RIGHT(N395, LEN(N395)-SEARCH("/", N395, 1))</f>
        <v>hardware</v>
      </c>
      <c r="S395" s="11">
        <f>(((J395/60)/60)/24)+DATE(1970,1,1)</f>
        <v>41316.120949074073</v>
      </c>
      <c r="T395" s="11">
        <f>(((I395/60)/60)/24)+DATE(1970,1,1)</f>
        <v>41346.833333333336</v>
      </c>
    </row>
    <row r="396" spans="1:20" ht="45" x14ac:dyDescent="0.25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8271</v>
      </c>
      <c r="O396" s="6">
        <f>ROUND(E396/D396*100, 0)</f>
        <v>34</v>
      </c>
      <c r="P396" s="8">
        <f>E396/L396</f>
        <v>63</v>
      </c>
      <c r="Q396" t="str">
        <f>LEFT(N396, SEARCH("/", N396, 1) - 1)</f>
        <v>theater</v>
      </c>
      <c r="R396" t="str">
        <f>RIGHT(N396, LEN(N396)-SEARCH("/", N396, 1))</f>
        <v>plays</v>
      </c>
      <c r="S396" s="11">
        <f>(((J396/60)/60)/24)+DATE(1970,1,1)</f>
        <v>42461.596273148149</v>
      </c>
      <c r="T396" s="11">
        <f>(((I396/60)/60)/24)+DATE(1970,1,1)</f>
        <v>42491.596273148149</v>
      </c>
    </row>
    <row r="397" spans="1:20" ht="45" x14ac:dyDescent="0.25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8271</v>
      </c>
      <c r="O397" s="6">
        <f>ROUND(E397/D397*100, 0)</f>
        <v>1</v>
      </c>
      <c r="P397" s="8">
        <f>E397/L397</f>
        <v>3</v>
      </c>
      <c r="Q397" t="str">
        <f>LEFT(N397, SEARCH("/", N397, 1) - 1)</f>
        <v>theater</v>
      </c>
      <c r="R397" t="str">
        <f>RIGHT(N397, LEN(N397)-SEARCH("/", N397, 1))</f>
        <v>plays</v>
      </c>
      <c r="S397" s="11">
        <f>(((J397/60)/60)/24)+DATE(1970,1,1)</f>
        <v>41982.904386574075</v>
      </c>
      <c r="T397" s="11">
        <f>(((I397/60)/60)/24)+DATE(1970,1,1)</f>
        <v>42042.904386574075</v>
      </c>
    </row>
    <row r="398" spans="1:20" ht="45" x14ac:dyDescent="0.25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8305</v>
      </c>
      <c r="O398" s="6">
        <f>ROUND(E398/D398*100, 0)</f>
        <v>106</v>
      </c>
      <c r="P398" s="8">
        <f>E398/L398</f>
        <v>88.333333333333329</v>
      </c>
      <c r="Q398" t="str">
        <f>LEFT(N398, SEARCH("/", N398, 1) - 1)</f>
        <v>theater</v>
      </c>
      <c r="R398" t="str">
        <f>RIGHT(N398, LEN(N398)-SEARCH("/", N398, 1))</f>
        <v>musical</v>
      </c>
      <c r="S398" s="11">
        <f>(((J398/60)/60)/24)+DATE(1970,1,1)</f>
        <v>41872.291238425925</v>
      </c>
      <c r="T398" s="11">
        <f>(((I398/60)/60)/24)+DATE(1970,1,1)</f>
        <v>41897.255555555559</v>
      </c>
    </row>
    <row r="399" spans="1:20" ht="45" x14ac:dyDescent="0.25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8271</v>
      </c>
      <c r="O399" s="6">
        <f>ROUND(E399/D399*100, 0)</f>
        <v>129</v>
      </c>
      <c r="P399" s="8">
        <f>E399/L399</f>
        <v>60.6875</v>
      </c>
      <c r="Q399" t="str">
        <f>LEFT(N399, SEARCH("/", N399, 1) - 1)</f>
        <v>theater</v>
      </c>
      <c r="R399" t="str">
        <f>RIGHT(N399, LEN(N399)-SEARCH("/", N399, 1))</f>
        <v>plays</v>
      </c>
      <c r="S399" s="11">
        <f>(((J399/60)/60)/24)+DATE(1970,1,1)</f>
        <v>41922.640590277777</v>
      </c>
      <c r="T399" s="11">
        <f>(((I399/60)/60)/24)+DATE(1970,1,1)</f>
        <v>41932.249305555553</v>
      </c>
    </row>
    <row r="400" spans="1:20" ht="45" x14ac:dyDescent="0.25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8303</v>
      </c>
      <c r="O400" s="6">
        <f>ROUND(E400/D400*100, 0)</f>
        <v>57</v>
      </c>
      <c r="P400" s="8">
        <f>E400/L400</f>
        <v>43</v>
      </c>
      <c r="Q400" t="str">
        <f>LEFT(N400, SEARCH("/", N400, 1) - 1)</f>
        <v>theater</v>
      </c>
      <c r="R400" t="str">
        <f>RIGHT(N400, LEN(N400)-SEARCH("/", N400, 1))</f>
        <v>spaces</v>
      </c>
      <c r="S400" s="11">
        <f>(((J400/60)/60)/24)+DATE(1970,1,1)</f>
        <v>42081.515335648146</v>
      </c>
      <c r="T400" s="11">
        <f>(((I400/60)/60)/24)+DATE(1970,1,1)</f>
        <v>42095.515335648146</v>
      </c>
    </row>
    <row r="401" spans="1:20" ht="45" x14ac:dyDescent="0.25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 s="6">
        <f>ROUND(E401/D401*100, 0)</f>
        <v>163</v>
      </c>
      <c r="P401" s="8">
        <f>E401/L401</f>
        <v>58.095238095238095</v>
      </c>
      <c r="Q401" t="str">
        <f>LEFT(N401, SEARCH("/", N401, 1) - 1)</f>
        <v>theater</v>
      </c>
      <c r="R401" t="str">
        <f>RIGHT(N401, LEN(N401)-SEARCH("/", N401, 1))</f>
        <v>plays</v>
      </c>
      <c r="S401" s="11">
        <f>(((J401/60)/60)/24)+DATE(1970,1,1)</f>
        <v>40644.159259259257</v>
      </c>
      <c r="T401" s="11">
        <f>(((I401/60)/60)/24)+DATE(1970,1,1)</f>
        <v>40666.165972222225</v>
      </c>
    </row>
    <row r="402" spans="1:20" ht="45" x14ac:dyDescent="0.25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8271</v>
      </c>
      <c r="O402" s="6">
        <f>ROUND(E402/D402*100, 0)</f>
        <v>119</v>
      </c>
      <c r="P402" s="8">
        <f>E402/L402</f>
        <v>29.666666666666668</v>
      </c>
      <c r="Q402" t="str">
        <f>LEFT(N402, SEARCH("/", N402, 1) - 1)</f>
        <v>theater</v>
      </c>
      <c r="R402" t="str">
        <f>RIGHT(N402, LEN(N402)-SEARCH("/", N402, 1))</f>
        <v>plays</v>
      </c>
      <c r="S402" s="11">
        <f>(((J402/60)/60)/24)+DATE(1970,1,1)</f>
        <v>42192.933958333335</v>
      </c>
      <c r="T402" s="11">
        <f>(((I402/60)/60)/24)+DATE(1970,1,1)</f>
        <v>42217.933958333335</v>
      </c>
    </row>
    <row r="403" spans="1:20" ht="45" x14ac:dyDescent="0.25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8271</v>
      </c>
      <c r="O403" s="6">
        <f>ROUND(E403/D403*100, 0)</f>
        <v>104</v>
      </c>
      <c r="P403" s="8">
        <f>E403/L403</f>
        <v>97.5</v>
      </c>
      <c r="Q403" t="str">
        <f>LEFT(N403, SEARCH("/", N403, 1) - 1)</f>
        <v>theater</v>
      </c>
      <c r="R403" t="str">
        <f>RIGHT(N403, LEN(N403)-SEARCH("/", N403, 1))</f>
        <v>plays</v>
      </c>
      <c r="S403" s="11">
        <f>(((J403/60)/60)/24)+DATE(1970,1,1)</f>
        <v>41780.712893518517</v>
      </c>
      <c r="T403" s="11">
        <f>(((I403/60)/60)/24)+DATE(1970,1,1)</f>
        <v>41806.712893518517</v>
      </c>
    </row>
    <row r="404" spans="1:20" ht="45" x14ac:dyDescent="0.25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 s="6">
        <f>ROUND(E404/D404*100, 0)</f>
        <v>139</v>
      </c>
      <c r="P404" s="8">
        <f>E404/L404</f>
        <v>45.347826086956523</v>
      </c>
      <c r="Q404" t="str">
        <f>LEFT(N404, SEARCH("/", N404, 1) - 1)</f>
        <v>theater</v>
      </c>
      <c r="R404" t="str">
        <f>RIGHT(N404, LEN(N404)-SEARCH("/", N404, 1))</f>
        <v>plays</v>
      </c>
      <c r="S404" s="11">
        <f>(((J404/60)/60)/24)+DATE(1970,1,1)</f>
        <v>42219.180393518516</v>
      </c>
      <c r="T404" s="11">
        <f>(((I404/60)/60)/24)+DATE(1970,1,1)</f>
        <v>42249.180393518516</v>
      </c>
    </row>
    <row r="405" spans="1:20" ht="45" x14ac:dyDescent="0.25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 s="6">
        <f>ROUND(E405/D405*100, 0)</f>
        <v>9</v>
      </c>
      <c r="P405" s="8">
        <f>E405/L405</f>
        <v>16.25</v>
      </c>
      <c r="Q405" t="str">
        <f>LEFT(N405, SEARCH("/", N405, 1) - 1)</f>
        <v>theater</v>
      </c>
      <c r="R405" t="str">
        <f>RIGHT(N405, LEN(N405)-SEARCH("/", N405, 1))</f>
        <v>plays</v>
      </c>
      <c r="S405" s="11">
        <f>(((J405/60)/60)/24)+DATE(1970,1,1)</f>
        <v>41834.135370370372</v>
      </c>
      <c r="T405" s="11">
        <f>(((I405/60)/60)/24)+DATE(1970,1,1)</f>
        <v>41849.135370370372</v>
      </c>
    </row>
    <row r="406" spans="1:20" ht="45" x14ac:dyDescent="0.25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 s="6">
        <f>ROUND(E406/D406*100, 0)</f>
        <v>8</v>
      </c>
      <c r="P406" s="8">
        <f>E406/L406</f>
        <v>10.166666666666666</v>
      </c>
      <c r="Q406" t="str">
        <f>LEFT(N406, SEARCH("/", N406, 1) - 1)</f>
        <v>theater</v>
      </c>
      <c r="R406" t="str">
        <f>RIGHT(N406, LEN(N406)-SEARCH("/", N406, 1))</f>
        <v>plays</v>
      </c>
      <c r="S406" s="11">
        <f>(((J406/60)/60)/24)+DATE(1970,1,1)</f>
        <v>42020.768634259264</v>
      </c>
      <c r="T406" s="11">
        <f>(((I406/60)/60)/24)+DATE(1970,1,1)</f>
        <v>42065.958333333328</v>
      </c>
    </row>
    <row r="407" spans="1:20" ht="45" x14ac:dyDescent="0.25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6">
        <f>ROUND(E407/D407*100, 0)</f>
        <v>100</v>
      </c>
      <c r="P407" s="8">
        <f>E407/L407</f>
        <v>38.65</v>
      </c>
      <c r="Q407" t="str">
        <f>LEFT(N407, SEARCH("/", N407, 1) - 1)</f>
        <v>theater</v>
      </c>
      <c r="R407" t="str">
        <f>RIGHT(N407, LEN(N407)-SEARCH("/", N407, 1))</f>
        <v>plays</v>
      </c>
      <c r="S407" s="11">
        <f>(((J407/60)/60)/24)+DATE(1970,1,1)</f>
        <v>41788.587083333332</v>
      </c>
      <c r="T407" s="11">
        <f>(((I407/60)/60)/24)+DATE(1970,1,1)</f>
        <v>41818.587083333332</v>
      </c>
    </row>
    <row r="408" spans="1:20" ht="45" x14ac:dyDescent="0.25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6">
        <f>ROUND(E408/D408*100, 0)</f>
        <v>21</v>
      </c>
      <c r="P408" s="8">
        <f>E408/L408</f>
        <v>23.142857142857142</v>
      </c>
      <c r="Q408" t="str">
        <f>LEFT(N408, SEARCH("/", N408, 1) - 1)</f>
        <v>theater</v>
      </c>
      <c r="R408" t="str">
        <f>RIGHT(N408, LEN(N408)-SEARCH("/", N408, 1))</f>
        <v>plays</v>
      </c>
      <c r="S408" s="11">
        <f>(((J408/60)/60)/24)+DATE(1970,1,1)</f>
        <v>42807.151863425926</v>
      </c>
      <c r="T408" s="11">
        <f>(((I408/60)/60)/24)+DATE(1970,1,1)</f>
        <v>42829.151863425926</v>
      </c>
    </row>
    <row r="409" spans="1:20" ht="45" x14ac:dyDescent="0.25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6">
        <f>ROUND(E409/D409*100, 0)</f>
        <v>1</v>
      </c>
      <c r="P409" s="8">
        <f>E409/L409</f>
        <v>5</v>
      </c>
      <c r="Q409" t="str">
        <f>LEFT(N409, SEARCH("/", N409, 1) - 1)</f>
        <v>technology</v>
      </c>
      <c r="R409" t="str">
        <f>RIGHT(N409, LEN(N409)-SEARCH("/", N409, 1))</f>
        <v>web</v>
      </c>
      <c r="S409" s="11">
        <f>(((J409/60)/60)/24)+DATE(1970,1,1)</f>
        <v>42307.034074074079</v>
      </c>
      <c r="T409" s="11">
        <f>(((I409/60)/60)/24)+DATE(1970,1,1)</f>
        <v>42337.075740740736</v>
      </c>
    </row>
    <row r="410" spans="1:20" ht="45" x14ac:dyDescent="0.25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 s="6">
        <f>ROUND(E410/D410*100, 0)</f>
        <v>18</v>
      </c>
      <c r="P410" s="8">
        <f>E410/L410</f>
        <v>28.2</v>
      </c>
      <c r="Q410" t="str">
        <f>LEFT(N410, SEARCH("/", N410, 1) - 1)</f>
        <v>film &amp; video</v>
      </c>
      <c r="R410" t="str">
        <f>RIGHT(N410, LEN(N410)-SEARCH("/", N410, 1))</f>
        <v>animation</v>
      </c>
      <c r="S410" s="11">
        <f>(((J410/60)/60)/24)+DATE(1970,1,1)</f>
        <v>41844.922662037039</v>
      </c>
      <c r="T410" s="11">
        <f>(((I410/60)/60)/24)+DATE(1970,1,1)</f>
        <v>41874.922662037039</v>
      </c>
    </row>
    <row r="411" spans="1:20" ht="45" x14ac:dyDescent="0.25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8273</v>
      </c>
      <c r="O411" s="6">
        <f>ROUND(E411/D411*100, 0)</f>
        <v>132</v>
      </c>
      <c r="P411" s="8">
        <f>E411/L411</f>
        <v>39.074444444444445</v>
      </c>
      <c r="Q411" t="str">
        <f>LEFT(N411, SEARCH("/", N411, 1) - 1)</f>
        <v>technology</v>
      </c>
      <c r="R411" t="str">
        <f>RIGHT(N411, LEN(N411)-SEARCH("/", N411, 1))</f>
        <v>wearables</v>
      </c>
      <c r="S411" s="11">
        <f>(((J411/60)/60)/24)+DATE(1970,1,1)</f>
        <v>41832.852627314816</v>
      </c>
      <c r="T411" s="11">
        <f>(((I411/60)/60)/24)+DATE(1970,1,1)</f>
        <v>41862.852627314816</v>
      </c>
    </row>
    <row r="412" spans="1:20" ht="45" x14ac:dyDescent="0.25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 s="6">
        <f>ROUND(E412/D412*100, 0)</f>
        <v>133</v>
      </c>
      <c r="P412" s="8">
        <f>E412/L412</f>
        <v>42.609200000000001</v>
      </c>
      <c r="Q412" t="str">
        <f>LEFT(N412, SEARCH("/", N412, 1) - 1)</f>
        <v>music</v>
      </c>
      <c r="R412" t="str">
        <f>RIGHT(N412, LEN(N412)-SEARCH("/", N412, 1))</f>
        <v>rock</v>
      </c>
      <c r="S412" s="11">
        <f>(((J412/60)/60)/24)+DATE(1970,1,1)</f>
        <v>41403.000856481485</v>
      </c>
      <c r="T412" s="11">
        <f>(((I412/60)/60)/24)+DATE(1970,1,1)</f>
        <v>41433.000856481485</v>
      </c>
    </row>
    <row r="413" spans="1:20" ht="45" x14ac:dyDescent="0.25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8276</v>
      </c>
      <c r="O413" s="6">
        <f>ROUND(E413/D413*100, 0)</f>
        <v>180</v>
      </c>
      <c r="P413" s="8">
        <f>E413/L413</f>
        <v>43.515151515151516</v>
      </c>
      <c r="Q413" t="str">
        <f>LEFT(N413, SEARCH("/", N413, 1) - 1)</f>
        <v>music</v>
      </c>
      <c r="R413" t="str">
        <f>RIGHT(N413, LEN(N413)-SEARCH("/", N413, 1))</f>
        <v>rock</v>
      </c>
      <c r="S413" s="11">
        <f>(((J413/60)/60)/24)+DATE(1970,1,1)</f>
        <v>42055.972824074073</v>
      </c>
      <c r="T413" s="11">
        <f>(((I413/60)/60)/24)+DATE(1970,1,1)</f>
        <v>42085.931157407409</v>
      </c>
    </row>
    <row r="414" spans="1:20" ht="60" x14ac:dyDescent="0.25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8291</v>
      </c>
      <c r="O414" s="6">
        <f>ROUND(E414/D414*100, 0)</f>
        <v>0</v>
      </c>
      <c r="P414" s="8">
        <f>E414/L414</f>
        <v>1</v>
      </c>
      <c r="Q414" t="str">
        <f>LEFT(N414, SEARCH("/", N414, 1) - 1)</f>
        <v>photography</v>
      </c>
      <c r="R414" t="str">
        <f>RIGHT(N414, LEN(N414)-SEARCH("/", N414, 1))</f>
        <v>places</v>
      </c>
      <c r="S414" s="11">
        <f>(((J414/60)/60)/24)+DATE(1970,1,1)</f>
        <v>42151.667337962965</v>
      </c>
      <c r="T414" s="11">
        <f>(((I414/60)/60)/24)+DATE(1970,1,1)</f>
        <v>42211.667337962965</v>
      </c>
    </row>
    <row r="415" spans="1:20" x14ac:dyDescent="0.25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8276</v>
      </c>
      <c r="O415" s="6">
        <f>ROUND(E415/D415*100, 0)</f>
        <v>125</v>
      </c>
      <c r="P415" s="8">
        <f>E415/L415</f>
        <v>37.074074074074076</v>
      </c>
      <c r="Q415" t="str">
        <f>LEFT(N415, SEARCH("/", N415, 1) - 1)</f>
        <v>music</v>
      </c>
      <c r="R415" t="str">
        <f>RIGHT(N415, LEN(N415)-SEARCH("/", N415, 1))</f>
        <v>rock</v>
      </c>
      <c r="S415" s="11">
        <f>(((J415/60)/60)/24)+DATE(1970,1,1)</f>
        <v>41409.00037037037</v>
      </c>
      <c r="T415" s="11">
        <f>(((I415/60)/60)/24)+DATE(1970,1,1)</f>
        <v>41430.00037037037</v>
      </c>
    </row>
    <row r="416" spans="1:20" ht="45" x14ac:dyDescent="0.25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8276</v>
      </c>
      <c r="O416" s="6">
        <f>ROUND(E416/D416*100, 0)</f>
        <v>102</v>
      </c>
      <c r="P416" s="8">
        <f>E416/L416</f>
        <v>58.214285714285715</v>
      </c>
      <c r="Q416" t="str">
        <f>LEFT(N416, SEARCH("/", N416, 1) - 1)</f>
        <v>music</v>
      </c>
      <c r="R416" t="str">
        <f>RIGHT(N416, LEN(N416)-SEARCH("/", N416, 1))</f>
        <v>rock</v>
      </c>
      <c r="S416" s="11">
        <f>(((J416/60)/60)/24)+DATE(1970,1,1)</f>
        <v>41177.060381944444</v>
      </c>
      <c r="T416" s="11">
        <f>(((I416/60)/60)/24)+DATE(1970,1,1)</f>
        <v>41227.102048611108</v>
      </c>
    </row>
    <row r="417" spans="1:20" ht="60" x14ac:dyDescent="0.25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 s="6">
        <f>ROUND(E417/D417*100, 0)</f>
        <v>101</v>
      </c>
      <c r="P417" s="8">
        <f>E417/L417</f>
        <v>35.003043478260871</v>
      </c>
      <c r="Q417" t="str">
        <f>LEFT(N417, SEARCH("/", N417, 1) - 1)</f>
        <v>technology</v>
      </c>
      <c r="R417" t="str">
        <f>RIGHT(N417, LEN(N417)-SEARCH("/", N417, 1))</f>
        <v>hardware</v>
      </c>
      <c r="S417" s="11">
        <f>(((J417/60)/60)/24)+DATE(1970,1,1)</f>
        <v>40102.918055555558</v>
      </c>
      <c r="T417" s="11">
        <f>(((I417/60)/60)/24)+DATE(1970,1,1)</f>
        <v>40140.249305555553</v>
      </c>
    </row>
    <row r="418" spans="1:20" ht="45" x14ac:dyDescent="0.25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8279</v>
      </c>
      <c r="O418" s="6">
        <f>ROUND(E418/D418*100, 0)</f>
        <v>130</v>
      </c>
      <c r="P418" s="8">
        <f>E418/L418</f>
        <v>28</v>
      </c>
      <c r="Q418" t="str">
        <f>LEFT(N418, SEARCH("/", N418, 1) - 1)</f>
        <v>music</v>
      </c>
      <c r="R418" t="str">
        <f>RIGHT(N418, LEN(N418)-SEARCH("/", N418, 1))</f>
        <v>indie rock</v>
      </c>
      <c r="S418" s="11">
        <f>(((J418/60)/60)/24)+DATE(1970,1,1)</f>
        <v>41394.074467592596</v>
      </c>
      <c r="T418" s="11">
        <f>(((I418/60)/60)/24)+DATE(1970,1,1)</f>
        <v>41425</v>
      </c>
    </row>
    <row r="419" spans="1:20" ht="45" x14ac:dyDescent="0.25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8276</v>
      </c>
      <c r="O419" s="6">
        <f>ROUND(E419/D419*100, 0)</f>
        <v>101</v>
      </c>
      <c r="P419" s="8">
        <f>E419/L419</f>
        <v>115.71428571428571</v>
      </c>
      <c r="Q419" t="str">
        <f>LEFT(N419, SEARCH("/", N419, 1) - 1)</f>
        <v>music</v>
      </c>
      <c r="R419" t="str">
        <f>RIGHT(N419, LEN(N419)-SEARCH("/", N419, 1))</f>
        <v>rock</v>
      </c>
      <c r="S419" s="11">
        <f>(((J419/60)/60)/24)+DATE(1970,1,1)</f>
        <v>41074.727037037039</v>
      </c>
      <c r="T419" s="11">
        <f>(((I419/60)/60)/24)+DATE(1970,1,1)</f>
        <v>41088.727037037039</v>
      </c>
    </row>
    <row r="420" spans="1:20" ht="45" x14ac:dyDescent="0.25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8300</v>
      </c>
      <c r="O420" s="6">
        <f>ROUND(E420/D420*100, 0)</f>
        <v>111</v>
      </c>
      <c r="P420" s="8">
        <f>E420/L420</f>
        <v>35.6</v>
      </c>
      <c r="Q420" t="str">
        <f>LEFT(N420, SEARCH("/", N420, 1) - 1)</f>
        <v>music</v>
      </c>
      <c r="R420" t="str">
        <f>RIGHT(N420, LEN(N420)-SEARCH("/", N420, 1))</f>
        <v>classical music</v>
      </c>
      <c r="S420" s="11">
        <f>(((J420/60)/60)/24)+DATE(1970,1,1)</f>
        <v>40829.873657407406</v>
      </c>
      <c r="T420" s="11">
        <f>(((I420/60)/60)/24)+DATE(1970,1,1)</f>
        <v>40862.817361111112</v>
      </c>
    </row>
    <row r="421" spans="1:20" ht="45" x14ac:dyDescent="0.25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8302</v>
      </c>
      <c r="O421" s="6">
        <f>ROUND(E421/D421*100, 0)</f>
        <v>125</v>
      </c>
      <c r="P421" s="8">
        <f>E421/L421</f>
        <v>91</v>
      </c>
      <c r="Q421" t="str">
        <f>LEFT(N421, SEARCH("/", N421, 1) - 1)</f>
        <v>technology</v>
      </c>
      <c r="R421" t="str">
        <f>RIGHT(N421, LEN(N421)-SEARCH("/", N421, 1))</f>
        <v>makerspaces</v>
      </c>
      <c r="S421" s="11">
        <f>(((J421/60)/60)/24)+DATE(1970,1,1)</f>
        <v>42319.035833333335</v>
      </c>
      <c r="T421" s="11">
        <f>(((I421/60)/60)/24)+DATE(1970,1,1)</f>
        <v>42379.035833333335</v>
      </c>
    </row>
    <row r="422" spans="1:20" ht="45" x14ac:dyDescent="0.25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8304</v>
      </c>
      <c r="O422" s="6">
        <f>ROUND(E422/D422*100, 0)</f>
        <v>0</v>
      </c>
      <c r="P422" s="8">
        <f>E422/L422</f>
        <v>1</v>
      </c>
      <c r="Q422" t="str">
        <f>LEFT(N422, SEARCH("/", N422, 1) - 1)</f>
        <v>publishing</v>
      </c>
      <c r="R422" t="str">
        <f>RIGHT(N422, LEN(N422)-SEARCH("/", N422, 1))</f>
        <v>children's books</v>
      </c>
      <c r="S422" s="11">
        <f>(((J422/60)/60)/24)+DATE(1970,1,1)</f>
        <v>41745.826273148145</v>
      </c>
      <c r="T422" s="11">
        <f>(((I422/60)/60)/24)+DATE(1970,1,1)</f>
        <v>41795.826273148145</v>
      </c>
    </row>
    <row r="423" spans="1:20" ht="45" x14ac:dyDescent="0.25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 s="6">
        <f>ROUND(E423/D423*100, 0)</f>
        <v>116</v>
      </c>
      <c r="P423" s="8">
        <f>E423/L423</f>
        <v>44</v>
      </c>
      <c r="Q423" t="str">
        <f>LEFT(N423, SEARCH("/", N423, 1) - 1)</f>
        <v>theater</v>
      </c>
      <c r="R423" t="str">
        <f>RIGHT(N423, LEN(N423)-SEARCH("/", N423, 1))</f>
        <v>plays</v>
      </c>
      <c r="S423" s="11">
        <f>(((J423/60)/60)/24)+DATE(1970,1,1)</f>
        <v>41795.528101851851</v>
      </c>
      <c r="T423" s="11">
        <f>(((I423/60)/60)/24)+DATE(1970,1,1)</f>
        <v>41825.528101851851</v>
      </c>
    </row>
    <row r="424" spans="1:20" ht="45" x14ac:dyDescent="0.25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8271</v>
      </c>
      <c r="O424" s="6">
        <f>ROUND(E424/D424*100, 0)</f>
        <v>170</v>
      </c>
      <c r="P424" s="8">
        <f>E424/L424</f>
        <v>64.761904761904759</v>
      </c>
      <c r="Q424" t="str">
        <f>LEFT(N424, SEARCH("/", N424, 1) - 1)</f>
        <v>theater</v>
      </c>
      <c r="R424" t="str">
        <f>RIGHT(N424, LEN(N424)-SEARCH("/", N424, 1))</f>
        <v>plays</v>
      </c>
      <c r="S424" s="11">
        <f>(((J424/60)/60)/24)+DATE(1970,1,1)</f>
        <v>42019.959837962961</v>
      </c>
      <c r="T424" s="11">
        <f>(((I424/60)/60)/24)+DATE(1970,1,1)</f>
        <v>42034.959837962961</v>
      </c>
    </row>
    <row r="425" spans="1:20" ht="45" x14ac:dyDescent="0.25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6">
        <f>ROUND(E425/D425*100, 0)</f>
        <v>105</v>
      </c>
      <c r="P425" s="8">
        <f>E425/L425</f>
        <v>17.829787234042552</v>
      </c>
      <c r="Q425" t="str">
        <f>LEFT(N425, SEARCH("/", N425, 1) - 1)</f>
        <v>theater</v>
      </c>
      <c r="R425" t="str">
        <f>RIGHT(N425, LEN(N425)-SEARCH("/", N425, 1))</f>
        <v>plays</v>
      </c>
      <c r="S425" s="11">
        <f>(((J425/60)/60)/24)+DATE(1970,1,1)</f>
        <v>42379.74418981481</v>
      </c>
      <c r="T425" s="11">
        <f>(((I425/60)/60)/24)+DATE(1970,1,1)</f>
        <v>42410.875</v>
      </c>
    </row>
    <row r="426" spans="1:20" ht="45" x14ac:dyDescent="0.25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8271</v>
      </c>
      <c r="O426" s="6">
        <f>ROUND(E426/D426*100, 0)</f>
        <v>211</v>
      </c>
      <c r="P426" s="8">
        <f>E426/L426</f>
        <v>29.068965517241381</v>
      </c>
      <c r="Q426" t="str">
        <f>LEFT(N426, SEARCH("/", N426, 1) - 1)</f>
        <v>theater</v>
      </c>
      <c r="R426" t="str">
        <f>RIGHT(N426, LEN(N426)-SEARCH("/", N426, 1))</f>
        <v>plays</v>
      </c>
      <c r="S426" s="11">
        <f>(((J426/60)/60)/24)+DATE(1970,1,1)</f>
        <v>42105.267488425925</v>
      </c>
      <c r="T426" s="11">
        <f>(((I426/60)/60)/24)+DATE(1970,1,1)</f>
        <v>42132.836805555555</v>
      </c>
    </row>
    <row r="427" spans="1:20" ht="45" x14ac:dyDescent="0.25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8271</v>
      </c>
      <c r="O427" s="6">
        <f>ROUND(E427/D427*100, 0)</f>
        <v>101</v>
      </c>
      <c r="P427" s="8">
        <f>E427/L427</f>
        <v>24.545454545454547</v>
      </c>
      <c r="Q427" t="str">
        <f>LEFT(N427, SEARCH("/", N427, 1) - 1)</f>
        <v>theater</v>
      </c>
      <c r="R427" t="str">
        <f>RIGHT(N427, LEN(N427)-SEARCH("/", N427, 1))</f>
        <v>plays</v>
      </c>
      <c r="S427" s="11">
        <f>(((J427/60)/60)/24)+DATE(1970,1,1)</f>
        <v>42468.374606481477</v>
      </c>
      <c r="T427" s="11">
        <f>(((I427/60)/60)/24)+DATE(1970,1,1)</f>
        <v>42498.374606481477</v>
      </c>
    </row>
    <row r="428" spans="1:20" ht="45" x14ac:dyDescent="0.25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8271</v>
      </c>
      <c r="O428" s="6">
        <f>ROUND(E428/D428*100, 0)</f>
        <v>171</v>
      </c>
      <c r="P428" s="8">
        <f>E428/L428</f>
        <v>68.25</v>
      </c>
      <c r="Q428" t="str">
        <f>LEFT(N428, SEARCH("/", N428, 1) - 1)</f>
        <v>theater</v>
      </c>
      <c r="R428" t="str">
        <f>RIGHT(N428, LEN(N428)-SEARCH("/", N428, 1))</f>
        <v>plays</v>
      </c>
      <c r="S428" s="11">
        <f>(((J428/60)/60)/24)+DATE(1970,1,1)</f>
        <v>42532.052523148144</v>
      </c>
      <c r="T428" s="11">
        <f>(((I428/60)/60)/24)+DATE(1970,1,1)</f>
        <v>42560.166666666672</v>
      </c>
    </row>
    <row r="429" spans="1:20" ht="45" x14ac:dyDescent="0.25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8271</v>
      </c>
      <c r="O429" s="6">
        <f>ROUND(E429/D429*100, 0)</f>
        <v>100</v>
      </c>
      <c r="P429" s="8">
        <f>E429/L429</f>
        <v>29.62962962962963</v>
      </c>
      <c r="Q429" t="str">
        <f>LEFT(N429, SEARCH("/", N429, 1) - 1)</f>
        <v>theater</v>
      </c>
      <c r="R429" t="str">
        <f>RIGHT(N429, LEN(N429)-SEARCH("/", N429, 1))</f>
        <v>plays</v>
      </c>
      <c r="S429" s="11">
        <f>(((J429/60)/60)/24)+DATE(1970,1,1)</f>
        <v>42506.709375000006</v>
      </c>
      <c r="T429" s="11">
        <f>(((I429/60)/60)/24)+DATE(1970,1,1)</f>
        <v>42538.583333333328</v>
      </c>
    </row>
    <row r="430" spans="1:20" ht="45" x14ac:dyDescent="0.25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 s="6">
        <f>ROUND(E430/D430*100, 0)</f>
        <v>109</v>
      </c>
      <c r="P430" s="8">
        <f>E430/L430</f>
        <v>46.05263157894737</v>
      </c>
      <c r="Q430" t="str">
        <f>LEFT(N430, SEARCH("/", N430, 1) - 1)</f>
        <v>theater</v>
      </c>
      <c r="R430" t="str">
        <f>RIGHT(N430, LEN(N430)-SEARCH("/", N430, 1))</f>
        <v>plays</v>
      </c>
      <c r="S430" s="11">
        <f>(((J430/60)/60)/24)+DATE(1970,1,1)</f>
        <v>42523.248715277776</v>
      </c>
      <c r="T430" s="11">
        <f>(((I430/60)/60)/24)+DATE(1970,1,1)</f>
        <v>42537.248715277776</v>
      </c>
    </row>
    <row r="431" spans="1:20" ht="45" x14ac:dyDescent="0.25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 s="6">
        <f>ROUND(E431/D431*100, 0)</f>
        <v>129</v>
      </c>
      <c r="P431" s="8">
        <f>E431/L431</f>
        <v>64.375</v>
      </c>
      <c r="Q431" t="str">
        <f>LEFT(N431, SEARCH("/", N431, 1) - 1)</f>
        <v>theater</v>
      </c>
      <c r="R431" t="str">
        <f>RIGHT(N431, LEN(N431)-SEARCH("/", N431, 1))</f>
        <v>plays</v>
      </c>
      <c r="S431" s="11">
        <f>(((J431/60)/60)/24)+DATE(1970,1,1)</f>
        <v>41876.815787037034</v>
      </c>
      <c r="T431" s="11">
        <f>(((I431/60)/60)/24)+DATE(1970,1,1)</f>
        <v>41894.815787037034</v>
      </c>
    </row>
    <row r="432" spans="1:20" ht="45" x14ac:dyDescent="0.25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 s="6">
        <f>ROUND(E432/D432*100, 0)</f>
        <v>156</v>
      </c>
      <c r="P432" s="8">
        <f>E432/L432</f>
        <v>51.916666666666664</v>
      </c>
      <c r="Q432" t="str">
        <f>LEFT(N432, SEARCH("/", N432, 1) - 1)</f>
        <v>theater</v>
      </c>
      <c r="R432" t="str">
        <f>RIGHT(N432, LEN(N432)-SEARCH("/", N432, 1))</f>
        <v>plays</v>
      </c>
      <c r="S432" s="11">
        <f>(((J432/60)/60)/24)+DATE(1970,1,1)</f>
        <v>42360.887835648144</v>
      </c>
      <c r="T432" s="11">
        <f>(((I432/60)/60)/24)+DATE(1970,1,1)</f>
        <v>42390.887835648144</v>
      </c>
    </row>
    <row r="433" spans="1:20" ht="45" x14ac:dyDescent="0.25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 s="6">
        <f>ROUND(E433/D433*100, 0)</f>
        <v>113</v>
      </c>
      <c r="P433" s="8">
        <f>E433/L433</f>
        <v>64.285714285714292</v>
      </c>
      <c r="Q433" t="str">
        <f>LEFT(N433, SEARCH("/", N433, 1) - 1)</f>
        <v>theater</v>
      </c>
      <c r="R433" t="str">
        <f>RIGHT(N433, LEN(N433)-SEARCH("/", N433, 1))</f>
        <v>plays</v>
      </c>
      <c r="S433" s="11">
        <f>(((J433/60)/60)/24)+DATE(1970,1,1)</f>
        <v>42553.926527777774</v>
      </c>
      <c r="T433" s="11">
        <f>(((I433/60)/60)/24)+DATE(1970,1,1)</f>
        <v>42585.172916666663</v>
      </c>
    </row>
    <row r="434" spans="1:20" ht="30" x14ac:dyDescent="0.25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 s="6">
        <f>ROUND(E434/D434*100, 0)</f>
        <v>33</v>
      </c>
      <c r="P434" s="8">
        <f>E434/L434</f>
        <v>37.142857142857146</v>
      </c>
      <c r="Q434" t="str">
        <f>LEFT(N434, SEARCH("/", N434, 1) - 1)</f>
        <v>theater</v>
      </c>
      <c r="R434" t="str">
        <f>RIGHT(N434, LEN(N434)-SEARCH("/", N434, 1))</f>
        <v>plays</v>
      </c>
      <c r="S434" s="11">
        <f>(((J434/60)/60)/24)+DATE(1970,1,1)</f>
        <v>42056.1324537037</v>
      </c>
      <c r="T434" s="11">
        <f>(((I434/60)/60)/24)+DATE(1970,1,1)</f>
        <v>42086.207638888889</v>
      </c>
    </row>
    <row r="435" spans="1:20" ht="45" x14ac:dyDescent="0.25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 s="6">
        <f>ROUND(E435/D435*100, 0)</f>
        <v>1</v>
      </c>
      <c r="P435" s="8">
        <f>E435/L435</f>
        <v>10</v>
      </c>
      <c r="Q435" t="str">
        <f>LEFT(N435, SEARCH("/", N435, 1) - 1)</f>
        <v>theater</v>
      </c>
      <c r="R435" t="str">
        <f>RIGHT(N435, LEN(N435)-SEARCH("/", N435, 1))</f>
        <v>plays</v>
      </c>
      <c r="S435" s="11">
        <f>(((J435/60)/60)/24)+DATE(1970,1,1)</f>
        <v>42217.670104166667</v>
      </c>
      <c r="T435" s="11">
        <f>(((I435/60)/60)/24)+DATE(1970,1,1)</f>
        <v>42247.670104166667</v>
      </c>
    </row>
    <row r="436" spans="1:20" ht="30" x14ac:dyDescent="0.25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6">
        <f>ROUND(E436/D436*100, 0)</f>
        <v>110</v>
      </c>
      <c r="P436" s="8">
        <f>E436/L436</f>
        <v>44.095238095238095</v>
      </c>
      <c r="Q436" t="str">
        <f>LEFT(N436, SEARCH("/", N436, 1) - 1)</f>
        <v>technology</v>
      </c>
      <c r="R436" t="str">
        <f>RIGHT(N436, LEN(N436)-SEARCH("/", N436, 1))</f>
        <v>space exploration</v>
      </c>
      <c r="S436" s="11">
        <f>(((J436/60)/60)/24)+DATE(1970,1,1)</f>
        <v>41953.966053240743</v>
      </c>
      <c r="T436" s="11">
        <f>(((I436/60)/60)/24)+DATE(1970,1,1)</f>
        <v>41973.966053240743</v>
      </c>
    </row>
    <row r="437" spans="1:20" ht="45" x14ac:dyDescent="0.25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8265</v>
      </c>
      <c r="O437" s="6">
        <f>ROUND(E437/D437*100, 0)</f>
        <v>145</v>
      </c>
      <c r="P437" s="8">
        <f>E437/L437</f>
        <v>56.136363636363633</v>
      </c>
      <c r="Q437" t="str">
        <f>LEFT(N437, SEARCH("/", N437, 1) - 1)</f>
        <v>film &amp; video</v>
      </c>
      <c r="R437" t="str">
        <f>RIGHT(N437, LEN(N437)-SEARCH("/", N437, 1))</f>
        <v>television</v>
      </c>
      <c r="S437" s="11">
        <f>(((J437/60)/60)/24)+DATE(1970,1,1)</f>
        <v>42175.816365740742</v>
      </c>
      <c r="T437" s="11">
        <f>(((I437/60)/60)/24)+DATE(1970,1,1)</f>
        <v>42205.816365740742</v>
      </c>
    </row>
    <row r="438" spans="1:20" ht="45" x14ac:dyDescent="0.25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8273</v>
      </c>
      <c r="O438" s="6">
        <f>ROUND(E438/D438*100, 0)</f>
        <v>0</v>
      </c>
      <c r="P438" s="8" t="e">
        <f>E438/L438</f>
        <v>#DIV/0!</v>
      </c>
      <c r="Q438" t="str">
        <f>LEFT(N438, SEARCH("/", N438, 1) - 1)</f>
        <v>technology</v>
      </c>
      <c r="R438" t="str">
        <f>RIGHT(N438, LEN(N438)-SEARCH("/", N438, 1))</f>
        <v>wearables</v>
      </c>
      <c r="S438" s="11">
        <f>(((J438/60)/60)/24)+DATE(1970,1,1)</f>
        <v>42491.781319444446</v>
      </c>
      <c r="T438" s="11">
        <f>(((I438/60)/60)/24)+DATE(1970,1,1)</f>
        <v>42551.781319444446</v>
      </c>
    </row>
    <row r="439" spans="1:20" ht="60" x14ac:dyDescent="0.25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6">
        <f>ROUND(E439/D439*100, 0)</f>
        <v>141</v>
      </c>
      <c r="P439" s="8">
        <f>E439/L439</f>
        <v>52.173913043478258</v>
      </c>
      <c r="Q439" t="str">
        <f>LEFT(N439, SEARCH("/", N439, 1) - 1)</f>
        <v>theater</v>
      </c>
      <c r="R439" t="str">
        <f>RIGHT(N439, LEN(N439)-SEARCH("/", N439, 1))</f>
        <v>plays</v>
      </c>
      <c r="S439" s="11">
        <f>(((J439/60)/60)/24)+DATE(1970,1,1)</f>
        <v>42423.050613425927</v>
      </c>
      <c r="T439" s="11">
        <f>(((I439/60)/60)/24)+DATE(1970,1,1)</f>
        <v>42443.008946759262</v>
      </c>
    </row>
    <row r="440" spans="1:20" ht="30" x14ac:dyDescent="0.25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6">
        <f>ROUND(E440/D440*100, 0)</f>
        <v>108</v>
      </c>
      <c r="P440" s="8">
        <f>E440/L440</f>
        <v>34.074074074074076</v>
      </c>
      <c r="Q440" t="str">
        <f>LEFT(N440, SEARCH("/", N440, 1) - 1)</f>
        <v>music</v>
      </c>
      <c r="R440" t="str">
        <f>RIGHT(N440, LEN(N440)-SEARCH("/", N440, 1))</f>
        <v>rock</v>
      </c>
      <c r="S440" s="11">
        <f>(((J440/60)/60)/24)+DATE(1970,1,1)</f>
        <v>41151.708321759259</v>
      </c>
      <c r="T440" s="11">
        <f>(((I440/60)/60)/24)+DATE(1970,1,1)</f>
        <v>41177.165972222225</v>
      </c>
    </row>
    <row r="441" spans="1:20" ht="60" x14ac:dyDescent="0.25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6">
        <f>ROUND(E441/D441*100, 0)</f>
        <v>100</v>
      </c>
      <c r="P441" s="8">
        <f>E441/L441</f>
        <v>40.476190476190474</v>
      </c>
      <c r="Q441" t="str">
        <f>LEFT(N441, SEARCH("/", N441, 1) - 1)</f>
        <v>theater</v>
      </c>
      <c r="R441" t="str">
        <f>RIGHT(N441, LEN(N441)-SEARCH("/", N441, 1))</f>
        <v>plays</v>
      </c>
      <c r="S441" s="11">
        <f>(((J441/60)/60)/24)+DATE(1970,1,1)</f>
        <v>42307.908379629633</v>
      </c>
      <c r="T441" s="11">
        <f>(((I441/60)/60)/24)+DATE(1970,1,1)</f>
        <v>42347.950046296297</v>
      </c>
    </row>
    <row r="442" spans="1:20" ht="45" x14ac:dyDescent="0.25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8271</v>
      </c>
      <c r="O442" s="6">
        <f>ROUND(E442/D442*100, 0)</f>
        <v>339</v>
      </c>
      <c r="P442" s="8">
        <f>E442/L442</f>
        <v>62.586956521739133</v>
      </c>
      <c r="Q442" t="str">
        <f>LEFT(N442, SEARCH("/", N442, 1) - 1)</f>
        <v>theater</v>
      </c>
      <c r="R442" t="str">
        <f>RIGHT(N442, LEN(N442)-SEARCH("/", N442, 1))</f>
        <v>plays</v>
      </c>
      <c r="S442" s="11">
        <f>(((J442/60)/60)/24)+DATE(1970,1,1)</f>
        <v>42462.140868055561</v>
      </c>
      <c r="T442" s="11">
        <f>(((I442/60)/60)/24)+DATE(1970,1,1)</f>
        <v>42489.875</v>
      </c>
    </row>
    <row r="443" spans="1:20" ht="45" x14ac:dyDescent="0.25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6">
        <f>ROUND(E443/D443*100, 0)</f>
        <v>15</v>
      </c>
      <c r="P443" s="8">
        <f>E443/L443</f>
        <v>32.75</v>
      </c>
      <c r="Q443" t="str">
        <f>LEFT(N443, SEARCH("/", N443, 1) - 1)</f>
        <v>theater</v>
      </c>
      <c r="R443" t="str">
        <f>RIGHT(N443, LEN(N443)-SEARCH("/", N443, 1))</f>
        <v>plays</v>
      </c>
      <c r="S443" s="11">
        <f>(((J443/60)/60)/24)+DATE(1970,1,1)</f>
        <v>41968.677465277782</v>
      </c>
      <c r="T443" s="11">
        <f>(((I443/60)/60)/24)+DATE(1970,1,1)</f>
        <v>42028.5</v>
      </c>
    </row>
    <row r="444" spans="1:20" ht="60" x14ac:dyDescent="0.25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8271</v>
      </c>
      <c r="O444" s="6">
        <f>ROUND(E444/D444*100, 0)</f>
        <v>20</v>
      </c>
      <c r="P444" s="8">
        <f>E444/L444</f>
        <v>34</v>
      </c>
      <c r="Q444" t="str">
        <f>LEFT(N444, SEARCH("/", N444, 1) - 1)</f>
        <v>theater</v>
      </c>
      <c r="R444" t="str">
        <f>RIGHT(N444, LEN(N444)-SEARCH("/", N444, 1))</f>
        <v>plays</v>
      </c>
      <c r="S444" s="11">
        <f>(((J444/60)/60)/24)+DATE(1970,1,1)</f>
        <v>42132.809953703705</v>
      </c>
      <c r="T444" s="11">
        <f>(((I444/60)/60)/24)+DATE(1970,1,1)</f>
        <v>42192.809953703705</v>
      </c>
    </row>
    <row r="445" spans="1:20" ht="45" x14ac:dyDescent="0.25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 s="6">
        <f>ROUND(E445/D445*100, 0)</f>
        <v>100</v>
      </c>
      <c r="P445" s="8">
        <f>E445/L445</f>
        <v>50</v>
      </c>
      <c r="Q445" t="str">
        <f>LEFT(N445, SEARCH("/", N445, 1) - 1)</f>
        <v>film &amp; video</v>
      </c>
      <c r="R445" t="str">
        <f>RIGHT(N445, LEN(N445)-SEARCH("/", N445, 1))</f>
        <v>shorts</v>
      </c>
      <c r="S445" s="11">
        <f>(((J445/60)/60)/24)+DATE(1970,1,1)</f>
        <v>40587.75675925926</v>
      </c>
      <c r="T445" s="11">
        <f>(((I445/60)/60)/24)+DATE(1970,1,1)</f>
        <v>40666.165972222225</v>
      </c>
    </row>
    <row r="446" spans="1:20" ht="60" x14ac:dyDescent="0.25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6">
        <f>ROUND(E446/D446*100, 0)</f>
        <v>38</v>
      </c>
      <c r="P446" s="8">
        <f>E446/L446</f>
        <v>69</v>
      </c>
      <c r="Q446" t="str">
        <f>LEFT(N446, SEARCH("/", N446, 1) - 1)</f>
        <v>music</v>
      </c>
      <c r="R446" t="str">
        <f>RIGHT(N446, LEN(N446)-SEARCH("/", N446, 1))</f>
        <v>jazz</v>
      </c>
      <c r="S446" s="11">
        <f>(((J446/60)/60)/24)+DATE(1970,1,1)</f>
        <v>40312.915578703702</v>
      </c>
      <c r="T446" s="11">
        <f>(((I446/60)/60)/24)+DATE(1970,1,1)</f>
        <v>40354.897222222222</v>
      </c>
    </row>
    <row r="447" spans="1:20" ht="45" x14ac:dyDescent="0.25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8285</v>
      </c>
      <c r="O447" s="6">
        <f>ROUND(E447/D447*100, 0)</f>
        <v>115</v>
      </c>
      <c r="P447" s="8">
        <f>E447/L447</f>
        <v>32.34375</v>
      </c>
      <c r="Q447" t="str">
        <f>LEFT(N447, SEARCH("/", N447, 1) - 1)</f>
        <v>photography</v>
      </c>
      <c r="R447" t="str">
        <f>RIGHT(N447, LEN(N447)-SEARCH("/", N447, 1))</f>
        <v>photobooks</v>
      </c>
      <c r="S447" s="11">
        <f>(((J447/60)/60)/24)+DATE(1970,1,1)</f>
        <v>42772.776076388895</v>
      </c>
      <c r="T447" s="11">
        <f>(((I447/60)/60)/24)+DATE(1970,1,1)</f>
        <v>42805.561805555553</v>
      </c>
    </row>
    <row r="448" spans="1:20" ht="45" x14ac:dyDescent="0.25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 s="6">
        <f>ROUND(E448/D448*100, 0)</f>
        <v>0</v>
      </c>
      <c r="P448" s="8" t="e">
        <f>E448/L448</f>
        <v>#DIV/0!</v>
      </c>
      <c r="Q448" t="str">
        <f>LEFT(N448, SEARCH("/", N448, 1) - 1)</f>
        <v>publishing</v>
      </c>
      <c r="R448" t="str">
        <f>RIGHT(N448, LEN(N448)-SEARCH("/", N448, 1))</f>
        <v>translations</v>
      </c>
      <c r="S448" s="11">
        <f>(((J448/60)/60)/24)+DATE(1970,1,1)</f>
        <v>42461.447662037041</v>
      </c>
      <c r="T448" s="11">
        <f>(((I448/60)/60)/24)+DATE(1970,1,1)</f>
        <v>42481.447662037041</v>
      </c>
    </row>
    <row r="449" spans="1:20" ht="45" x14ac:dyDescent="0.25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 s="6">
        <f>ROUND(E449/D449*100, 0)</f>
        <v>109</v>
      </c>
      <c r="P449" s="8">
        <f>E449/L449</f>
        <v>75.384615384615387</v>
      </c>
      <c r="Q449" t="str">
        <f>LEFT(N449, SEARCH("/", N449, 1) - 1)</f>
        <v>music</v>
      </c>
      <c r="R449" t="str">
        <f>RIGHT(N449, LEN(N449)-SEARCH("/", N449, 1))</f>
        <v>rock</v>
      </c>
      <c r="S449" s="11">
        <f>(((J449/60)/60)/24)+DATE(1970,1,1)</f>
        <v>41382.096180555556</v>
      </c>
      <c r="T449" s="11">
        <f>(((I449/60)/60)/24)+DATE(1970,1,1)</f>
        <v>41401.207638888889</v>
      </c>
    </row>
    <row r="450" spans="1:20" ht="45" x14ac:dyDescent="0.25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8279</v>
      </c>
      <c r="O450" s="6">
        <f>ROUND(E450/D450*100, 0)</f>
        <v>133</v>
      </c>
      <c r="P450" s="8">
        <f>E450/L450</f>
        <v>28.571428571428573</v>
      </c>
      <c r="Q450" t="str">
        <f>LEFT(N450, SEARCH("/", N450, 1) - 1)</f>
        <v>music</v>
      </c>
      <c r="R450" t="str">
        <f>RIGHT(N450, LEN(N450)-SEARCH("/", N450, 1))</f>
        <v>indie rock</v>
      </c>
      <c r="S450" s="11">
        <f>(((J450/60)/60)/24)+DATE(1970,1,1)</f>
        <v>42058.941736111112</v>
      </c>
      <c r="T450" s="11">
        <f>(((I450/60)/60)/24)+DATE(1970,1,1)</f>
        <v>42088.90006944444</v>
      </c>
    </row>
    <row r="451" spans="1:20" ht="45" x14ac:dyDescent="0.25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6">
        <f>ROUND(E451/D451*100, 0)</f>
        <v>156</v>
      </c>
      <c r="P451" s="8">
        <f>E451/L451</f>
        <v>54.153846153846153</v>
      </c>
      <c r="Q451" t="str">
        <f>LEFT(N451, SEARCH("/", N451, 1) - 1)</f>
        <v>music</v>
      </c>
      <c r="R451" t="str">
        <f>RIGHT(N451, LEN(N451)-SEARCH("/", N451, 1))</f>
        <v>classical music</v>
      </c>
      <c r="S451" s="11">
        <f>(((J451/60)/60)/24)+DATE(1970,1,1)</f>
        <v>41930.975601851853</v>
      </c>
      <c r="T451" s="11">
        <f>(((I451/60)/60)/24)+DATE(1970,1,1)</f>
        <v>41961.017268518524</v>
      </c>
    </row>
    <row r="452" spans="1:20" ht="30" x14ac:dyDescent="0.25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 s="6">
        <f>ROUND(E452/D452*100, 0)</f>
        <v>118</v>
      </c>
      <c r="P452" s="8">
        <f>E452/L452</f>
        <v>29.611111111111111</v>
      </c>
      <c r="Q452" t="str">
        <f>LEFT(N452, SEARCH("/", N452, 1) - 1)</f>
        <v>music</v>
      </c>
      <c r="R452" t="str">
        <f>RIGHT(N452, LEN(N452)-SEARCH("/", N452, 1))</f>
        <v>classical music</v>
      </c>
      <c r="S452" s="11">
        <f>(((J452/60)/60)/24)+DATE(1970,1,1)</f>
        <v>41744.745208333334</v>
      </c>
      <c r="T452" s="11">
        <f>(((I452/60)/60)/24)+DATE(1970,1,1)</f>
        <v>41774.745208333334</v>
      </c>
    </row>
    <row r="453" spans="1:20" ht="45" x14ac:dyDescent="0.25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8303</v>
      </c>
      <c r="O453" s="6">
        <f>ROUND(E453/D453*100, 0)</f>
        <v>143</v>
      </c>
      <c r="P453" s="8">
        <f>E453/L453</f>
        <v>51.6</v>
      </c>
      <c r="Q453" t="str">
        <f>LEFT(N453, SEARCH("/", N453, 1) - 1)</f>
        <v>theater</v>
      </c>
      <c r="R453" t="str">
        <f>RIGHT(N453, LEN(N453)-SEARCH("/", N453, 1))</f>
        <v>spaces</v>
      </c>
      <c r="S453" s="11">
        <f>(((J453/60)/60)/24)+DATE(1970,1,1)</f>
        <v>42783.459398148145</v>
      </c>
      <c r="T453" s="11">
        <f>(((I453/60)/60)/24)+DATE(1970,1,1)</f>
        <v>42797.459398148145</v>
      </c>
    </row>
    <row r="454" spans="1:20" ht="45" x14ac:dyDescent="0.25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 s="6">
        <f>ROUND(E454/D454*100, 0)</f>
        <v>101</v>
      </c>
      <c r="P454" s="8">
        <f>E454/L454</f>
        <v>60.333333333333336</v>
      </c>
      <c r="Q454" t="str">
        <f>LEFT(N454, SEARCH("/", N454, 1) - 1)</f>
        <v>theater</v>
      </c>
      <c r="R454" t="str">
        <f>RIGHT(N454, LEN(N454)-SEARCH("/", N454, 1))</f>
        <v>plays</v>
      </c>
      <c r="S454" s="11">
        <f>(((J454/60)/60)/24)+DATE(1970,1,1)</f>
        <v>41802.62090277778</v>
      </c>
      <c r="T454" s="11">
        <f>(((I454/60)/60)/24)+DATE(1970,1,1)</f>
        <v>41822.62090277778</v>
      </c>
    </row>
    <row r="455" spans="1:20" ht="45" x14ac:dyDescent="0.25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 s="6">
        <f>ROUND(E455/D455*100, 0)</f>
        <v>131</v>
      </c>
      <c r="P455" s="8">
        <f>E455/L455</f>
        <v>97.916666666666671</v>
      </c>
      <c r="Q455" t="str">
        <f>LEFT(N455, SEARCH("/", N455, 1) - 1)</f>
        <v>theater</v>
      </c>
      <c r="R455" t="str">
        <f>RIGHT(N455, LEN(N455)-SEARCH("/", N455, 1))</f>
        <v>plays</v>
      </c>
      <c r="S455" s="11">
        <f>(((J455/60)/60)/24)+DATE(1970,1,1)</f>
        <v>41974.743148148147</v>
      </c>
      <c r="T455" s="11">
        <f>(((I455/60)/60)/24)+DATE(1970,1,1)</f>
        <v>42004.743148148147</v>
      </c>
    </row>
    <row r="456" spans="1:20" ht="45" x14ac:dyDescent="0.25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 s="6">
        <f>ROUND(E456/D456*100, 0)</f>
        <v>114</v>
      </c>
      <c r="P456" s="8">
        <f>E456/L456</f>
        <v>37.962962962962962</v>
      </c>
      <c r="Q456" t="str">
        <f>LEFT(N456, SEARCH("/", N456, 1) - 1)</f>
        <v>theater</v>
      </c>
      <c r="R456" t="str">
        <f>RIGHT(N456, LEN(N456)-SEARCH("/", N456, 1))</f>
        <v>plays</v>
      </c>
      <c r="S456" s="11">
        <f>(((J456/60)/60)/24)+DATE(1970,1,1)</f>
        <v>42026.176180555558</v>
      </c>
      <c r="T456" s="11">
        <f>(((I456/60)/60)/24)+DATE(1970,1,1)</f>
        <v>42064.207638888889</v>
      </c>
    </row>
    <row r="457" spans="1:20" ht="45" x14ac:dyDescent="0.25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6">
        <f>ROUND(E457/D457*100, 0)</f>
        <v>1</v>
      </c>
      <c r="P457" s="8">
        <f>E457/L457</f>
        <v>5</v>
      </c>
      <c r="Q457" t="str">
        <f>LEFT(N457, SEARCH("/", N457, 1) - 1)</f>
        <v>music</v>
      </c>
      <c r="R457" t="str">
        <f>RIGHT(N457, LEN(N457)-SEARCH("/", N457, 1))</f>
        <v>world music</v>
      </c>
      <c r="S457" s="11">
        <f>(((J457/60)/60)/24)+DATE(1970,1,1)</f>
        <v>40782.165532407409</v>
      </c>
      <c r="T457" s="11">
        <f>(((I457/60)/60)/24)+DATE(1970,1,1)</f>
        <v>40797.554166666669</v>
      </c>
    </row>
    <row r="458" spans="1:20" ht="45" x14ac:dyDescent="0.25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6">
        <f>ROUND(E458/D458*100, 0)</f>
        <v>106</v>
      </c>
      <c r="P458" s="8">
        <f>E458/L458</f>
        <v>39.44</v>
      </c>
      <c r="Q458" t="str">
        <f>LEFT(N458, SEARCH("/", N458, 1) - 1)</f>
        <v>technology</v>
      </c>
      <c r="R458" t="str">
        <f>RIGHT(N458, LEN(N458)-SEARCH("/", N458, 1))</f>
        <v>space exploration</v>
      </c>
      <c r="S458" s="11">
        <f>(((J458/60)/60)/24)+DATE(1970,1,1)</f>
        <v>42612.656493055561</v>
      </c>
      <c r="T458" s="11">
        <f>(((I458/60)/60)/24)+DATE(1970,1,1)</f>
        <v>42642.656493055561</v>
      </c>
    </row>
    <row r="459" spans="1:20" ht="60" x14ac:dyDescent="0.25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6">
        <f>ROUND(E459/D459*100, 0)</f>
        <v>119</v>
      </c>
      <c r="P459" s="8">
        <f>E459/L459</f>
        <v>42.296296296296298</v>
      </c>
      <c r="Q459" t="str">
        <f>LEFT(N459, SEARCH("/", N459, 1) - 1)</f>
        <v>theater</v>
      </c>
      <c r="R459" t="str">
        <f>RIGHT(N459, LEN(N459)-SEARCH("/", N459, 1))</f>
        <v>plays</v>
      </c>
      <c r="S459" s="11">
        <f>(((J459/60)/60)/24)+DATE(1970,1,1)</f>
        <v>41884.599849537037</v>
      </c>
      <c r="T459" s="11">
        <f>(((I459/60)/60)/24)+DATE(1970,1,1)</f>
        <v>41900.165972222225</v>
      </c>
    </row>
    <row r="460" spans="1:20" ht="45" x14ac:dyDescent="0.25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6">
        <f>ROUND(E460/D460*100, 0)</f>
        <v>124</v>
      </c>
      <c r="P460" s="8">
        <f>E460/L460</f>
        <v>45.037037037037038</v>
      </c>
      <c r="Q460" t="str">
        <f>LEFT(N460, SEARCH("/", N460, 1) - 1)</f>
        <v>theater</v>
      </c>
      <c r="R460" t="str">
        <f>RIGHT(N460, LEN(N460)-SEARCH("/", N460, 1))</f>
        <v>plays</v>
      </c>
      <c r="S460" s="11">
        <f>(((J460/60)/60)/24)+DATE(1970,1,1)</f>
        <v>42011.202581018515</v>
      </c>
      <c r="T460" s="11">
        <f>(((I460/60)/60)/24)+DATE(1970,1,1)</f>
        <v>42038.185416666667</v>
      </c>
    </row>
    <row r="461" spans="1:20" ht="45" x14ac:dyDescent="0.25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6">
        <f>ROUND(E461/D461*100, 0)</f>
        <v>207</v>
      </c>
      <c r="P461" s="8">
        <f>E461/L461</f>
        <v>43.020833333333336</v>
      </c>
      <c r="Q461" t="str">
        <f>LEFT(N461, SEARCH("/", N461, 1) - 1)</f>
        <v>film &amp; video</v>
      </c>
      <c r="R461" t="str">
        <f>RIGHT(N461, LEN(N461)-SEARCH("/", N461, 1))</f>
        <v>documentary</v>
      </c>
      <c r="S461" s="11">
        <f>(((J461/60)/60)/24)+DATE(1970,1,1)</f>
        <v>41755.117581018516</v>
      </c>
      <c r="T461" s="11">
        <f>(((I461/60)/60)/24)+DATE(1970,1,1)</f>
        <v>41778.117581018516</v>
      </c>
    </row>
    <row r="462" spans="1:20" ht="45" x14ac:dyDescent="0.25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6">
        <f>ROUND(E462/D462*100, 0)</f>
        <v>105</v>
      </c>
      <c r="P462" s="8">
        <f>E462/L462</f>
        <v>32.71875</v>
      </c>
      <c r="Q462" t="str">
        <f>LEFT(N462, SEARCH("/", N462, 1) - 1)</f>
        <v>music</v>
      </c>
      <c r="R462" t="str">
        <f>RIGHT(N462, LEN(N462)-SEARCH("/", N462, 1))</f>
        <v>indie rock</v>
      </c>
      <c r="S462" s="11">
        <f>(((J462/60)/60)/24)+DATE(1970,1,1)</f>
        <v>40977.948009259257</v>
      </c>
      <c r="T462" s="11">
        <f>(((I462/60)/60)/24)+DATE(1970,1,1)</f>
        <v>41007.906342592592</v>
      </c>
    </row>
    <row r="463" spans="1:20" ht="45" x14ac:dyDescent="0.25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8265</v>
      </c>
      <c r="O463" s="6">
        <f>ROUND(E463/D463*100, 0)</f>
        <v>167</v>
      </c>
      <c r="P463" s="8">
        <f>E463/L463</f>
        <v>59.464285714285715</v>
      </c>
      <c r="Q463" t="str">
        <f>LEFT(N463, SEARCH("/", N463, 1) - 1)</f>
        <v>film &amp; video</v>
      </c>
      <c r="R463" t="str">
        <f>RIGHT(N463, LEN(N463)-SEARCH("/", N463, 1))</f>
        <v>television</v>
      </c>
      <c r="S463" s="11">
        <f>(((J463/60)/60)/24)+DATE(1970,1,1)</f>
        <v>42098.291828703703</v>
      </c>
      <c r="T463" s="11">
        <f>(((I463/60)/60)/24)+DATE(1970,1,1)</f>
        <v>42122</v>
      </c>
    </row>
    <row r="464" spans="1:20" ht="45" x14ac:dyDescent="0.25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 s="6">
        <f>ROUND(E464/D464*100, 0)</f>
        <v>111</v>
      </c>
      <c r="P464" s="8">
        <f>E464/L464</f>
        <v>73.733333333333334</v>
      </c>
      <c r="Q464" t="str">
        <f>LEFT(N464, SEARCH("/", N464, 1) - 1)</f>
        <v>film &amp; video</v>
      </c>
      <c r="R464" t="str">
        <f>RIGHT(N464, LEN(N464)-SEARCH("/", N464, 1))</f>
        <v>shorts</v>
      </c>
      <c r="S464" s="11">
        <f>(((J464/60)/60)/24)+DATE(1970,1,1)</f>
        <v>41065.858067129629</v>
      </c>
      <c r="T464" s="11">
        <f>(((I464/60)/60)/24)+DATE(1970,1,1)</f>
        <v>41093.875</v>
      </c>
    </row>
    <row r="465" spans="1:20" ht="45" x14ac:dyDescent="0.25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s="6">
        <f>ROUND(E465/D465*100, 0)</f>
        <v>220</v>
      </c>
      <c r="P465" s="8">
        <f>E465/L465</f>
        <v>46.702127659574465</v>
      </c>
      <c r="Q465" t="str">
        <f>LEFT(N465, SEARCH("/", N465, 1) - 1)</f>
        <v>film &amp; video</v>
      </c>
      <c r="R465" t="str">
        <f>RIGHT(N465, LEN(N465)-SEARCH("/", N465, 1))</f>
        <v>shorts</v>
      </c>
      <c r="S465" s="11">
        <f>(((J465/60)/60)/24)+DATE(1970,1,1)</f>
        <v>40570.025810185187</v>
      </c>
      <c r="T465" s="11">
        <f>(((I465/60)/60)/24)+DATE(1970,1,1)</f>
        <v>40600.025810185187</v>
      </c>
    </row>
    <row r="466" spans="1:20" ht="30" x14ac:dyDescent="0.25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8268</v>
      </c>
      <c r="O466" s="6">
        <f>ROUND(E466/D466*100, 0)</f>
        <v>20</v>
      </c>
      <c r="P466" s="8">
        <f>E466/L466</f>
        <v>100</v>
      </c>
      <c r="Q466" t="str">
        <f>LEFT(N466, SEARCH("/", N466, 1) - 1)</f>
        <v>film &amp; video</v>
      </c>
      <c r="R466" t="str">
        <f>RIGHT(N466, LEN(N466)-SEARCH("/", N466, 1))</f>
        <v>drama</v>
      </c>
      <c r="S466" s="11">
        <f>(((J466/60)/60)/24)+DATE(1970,1,1)</f>
        <v>42403.080497685187</v>
      </c>
      <c r="T466" s="11">
        <f>(((I466/60)/60)/24)+DATE(1970,1,1)</f>
        <v>42433.080497685187</v>
      </c>
    </row>
    <row r="467" spans="1:20" ht="45" x14ac:dyDescent="0.25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8268</v>
      </c>
      <c r="O467" s="6">
        <f>ROUND(E467/D467*100, 0)</f>
        <v>0</v>
      </c>
      <c r="P467" s="8" t="e">
        <f>E467/L467</f>
        <v>#DIV/0!</v>
      </c>
      <c r="Q467" t="str">
        <f>LEFT(N467, SEARCH("/", N467, 1) - 1)</f>
        <v>film &amp; video</v>
      </c>
      <c r="R467" t="str">
        <f>RIGHT(N467, LEN(N467)-SEARCH("/", N467, 1))</f>
        <v>drama</v>
      </c>
      <c r="S467" s="11">
        <f>(((J467/60)/60)/24)+DATE(1970,1,1)</f>
        <v>42712.011944444443</v>
      </c>
      <c r="T467" s="11">
        <f>(((I467/60)/60)/24)+DATE(1970,1,1)</f>
        <v>42742.011944444443</v>
      </c>
    </row>
    <row r="468" spans="1:20" ht="60" x14ac:dyDescent="0.25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8268</v>
      </c>
      <c r="O468" s="6">
        <f>ROUND(E468/D468*100, 0)</f>
        <v>0</v>
      </c>
      <c r="P468" s="8" t="e">
        <f>E468/L468</f>
        <v>#DIV/0!</v>
      </c>
      <c r="Q468" t="str">
        <f>LEFT(N468, SEARCH("/", N468, 1) - 1)</f>
        <v>film &amp; video</v>
      </c>
      <c r="R468" t="str">
        <f>RIGHT(N468, LEN(N468)-SEARCH("/", N468, 1))</f>
        <v>drama</v>
      </c>
      <c r="S468" s="11">
        <f>(((J468/60)/60)/24)+DATE(1970,1,1)</f>
        <v>41911.934791666667</v>
      </c>
      <c r="T468" s="11">
        <f>(((I468/60)/60)/24)+DATE(1970,1,1)</f>
        <v>41971.976458333331</v>
      </c>
    </row>
    <row r="469" spans="1:20" ht="45" x14ac:dyDescent="0.25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8268</v>
      </c>
      <c r="O469" s="6">
        <f>ROUND(E469/D469*100, 0)</f>
        <v>13</v>
      </c>
      <c r="P469" s="8">
        <f>E469/L469</f>
        <v>65</v>
      </c>
      <c r="Q469" t="str">
        <f>LEFT(N469, SEARCH("/", N469, 1) - 1)</f>
        <v>film &amp; video</v>
      </c>
      <c r="R469" t="str">
        <f>RIGHT(N469, LEN(N469)-SEARCH("/", N469, 1))</f>
        <v>drama</v>
      </c>
      <c r="S469" s="11">
        <f>(((J469/60)/60)/24)+DATE(1970,1,1)</f>
        <v>42031.769884259258</v>
      </c>
      <c r="T469" s="11">
        <f>(((I469/60)/60)/24)+DATE(1970,1,1)</f>
        <v>42090.110416666663</v>
      </c>
    </row>
    <row r="470" spans="1:20" ht="45" x14ac:dyDescent="0.25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8268</v>
      </c>
      <c r="O470" s="6">
        <f>ROUND(E470/D470*100, 0)</f>
        <v>40</v>
      </c>
      <c r="P470" s="8">
        <f>E470/L470</f>
        <v>80.2</v>
      </c>
      <c r="Q470" t="str">
        <f>LEFT(N470, SEARCH("/", N470, 1) - 1)</f>
        <v>film &amp; video</v>
      </c>
      <c r="R470" t="str">
        <f>RIGHT(N470, LEN(N470)-SEARCH("/", N470, 1))</f>
        <v>drama</v>
      </c>
      <c r="S470" s="11">
        <f>(((J470/60)/60)/24)+DATE(1970,1,1)</f>
        <v>42136.035405092596</v>
      </c>
      <c r="T470" s="11">
        <f>(((I470/60)/60)/24)+DATE(1970,1,1)</f>
        <v>42176.035405092596</v>
      </c>
    </row>
    <row r="471" spans="1:20" ht="45" x14ac:dyDescent="0.25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8268</v>
      </c>
      <c r="O471" s="6">
        <f>ROUND(E471/D471*100, 0)</f>
        <v>25</v>
      </c>
      <c r="P471" s="8">
        <f>E471/L471</f>
        <v>50</v>
      </c>
      <c r="Q471" t="str">
        <f>LEFT(N471, SEARCH("/", N471, 1) - 1)</f>
        <v>film &amp; video</v>
      </c>
      <c r="R471" t="str">
        <f>RIGHT(N471, LEN(N471)-SEARCH("/", N471, 1))</f>
        <v>drama</v>
      </c>
      <c r="S471" s="11">
        <f>(((J471/60)/60)/24)+DATE(1970,1,1)</f>
        <v>42297.110300925924</v>
      </c>
      <c r="T471" s="11">
        <f>(((I471/60)/60)/24)+DATE(1970,1,1)</f>
        <v>42316.5</v>
      </c>
    </row>
    <row r="472" spans="1:20" ht="60" x14ac:dyDescent="0.25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8269</v>
      </c>
      <c r="O472" s="6">
        <f>ROUND(E472/D472*100, 0)</f>
        <v>146</v>
      </c>
      <c r="P472" s="8">
        <f>E472/L472</f>
        <v>40.416666666666664</v>
      </c>
      <c r="Q472" t="str">
        <f>LEFT(N472, SEARCH("/", N472, 1) - 1)</f>
        <v>film &amp; video</v>
      </c>
      <c r="R472" t="str">
        <f>RIGHT(N472, LEN(N472)-SEARCH("/", N472, 1))</f>
        <v>documentary</v>
      </c>
      <c r="S472" s="11">
        <f>(((J472/60)/60)/24)+DATE(1970,1,1)</f>
        <v>40205.174849537041</v>
      </c>
      <c r="T472" s="11">
        <f>(((I472/60)/60)/24)+DATE(1970,1,1)</f>
        <v>40291.160416666666</v>
      </c>
    </row>
    <row r="473" spans="1:20" ht="30" x14ac:dyDescent="0.25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8269</v>
      </c>
      <c r="O473" s="6">
        <f>ROUND(E473/D473*100, 0)</f>
        <v>293</v>
      </c>
      <c r="P473" s="8">
        <f>E473/L473</f>
        <v>36.612499999999997</v>
      </c>
      <c r="Q473" t="str">
        <f>LEFT(N473, SEARCH("/", N473, 1) - 1)</f>
        <v>film &amp; video</v>
      </c>
      <c r="R473" t="str">
        <f>RIGHT(N473, LEN(N473)-SEARCH("/", N473, 1))</f>
        <v>documentary</v>
      </c>
      <c r="S473" s="11">
        <f>(((J473/60)/60)/24)+DATE(1970,1,1)</f>
        <v>41333.837187500001</v>
      </c>
      <c r="T473" s="11">
        <f>(((I473/60)/60)/24)+DATE(1970,1,1)</f>
        <v>41353.795520833337</v>
      </c>
    </row>
    <row r="474" spans="1:20" ht="45" x14ac:dyDescent="0.25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8269</v>
      </c>
      <c r="O474" s="6">
        <f>ROUND(E474/D474*100, 0)</f>
        <v>104</v>
      </c>
      <c r="P474" s="8">
        <f>E474/L474</f>
        <v>28.924722222222222</v>
      </c>
      <c r="Q474" t="str">
        <f>LEFT(N474, SEARCH("/", N474, 1) - 1)</f>
        <v>film &amp; video</v>
      </c>
      <c r="R474" t="str">
        <f>RIGHT(N474, LEN(N474)-SEARCH("/", N474, 1))</f>
        <v>documentary</v>
      </c>
      <c r="S474" s="11">
        <f>(((J474/60)/60)/24)+DATE(1970,1,1)</f>
        <v>40821.183136574073</v>
      </c>
      <c r="T474" s="11">
        <f>(((I474/60)/60)/24)+DATE(1970,1,1)</f>
        <v>40836.083333333336</v>
      </c>
    </row>
    <row r="475" spans="1:20" ht="45" x14ac:dyDescent="0.25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8269</v>
      </c>
      <c r="O475" s="6">
        <f>ROUND(E475/D475*100, 0)</f>
        <v>385</v>
      </c>
      <c r="P475" s="8">
        <f>E475/L475</f>
        <v>32.095833333333331</v>
      </c>
      <c r="Q475" t="str">
        <f>LEFT(N475, SEARCH("/", N475, 1) - 1)</f>
        <v>film &amp; video</v>
      </c>
      <c r="R475" t="str">
        <f>RIGHT(N475, LEN(N475)-SEARCH("/", N475, 1))</f>
        <v>documentary</v>
      </c>
      <c r="S475" s="11">
        <f>(((J475/60)/60)/24)+DATE(1970,1,1)</f>
        <v>41304.833194444444</v>
      </c>
      <c r="T475" s="11">
        <f>(((I475/60)/60)/24)+DATE(1970,1,1)</f>
        <v>41334.833194444444</v>
      </c>
    </row>
    <row r="476" spans="1:20" ht="45" x14ac:dyDescent="0.25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8269</v>
      </c>
      <c r="O476" s="6">
        <f>ROUND(E476/D476*100, 0)</f>
        <v>100</v>
      </c>
      <c r="P476" s="8">
        <f>E476/L476</f>
        <v>71.428571428571431</v>
      </c>
      <c r="Q476" t="str">
        <f>LEFT(N476, SEARCH("/", N476, 1) - 1)</f>
        <v>film &amp; video</v>
      </c>
      <c r="R476" t="str">
        <f>RIGHT(N476, LEN(N476)-SEARCH("/", N476, 1))</f>
        <v>documentary</v>
      </c>
      <c r="S476" s="11">
        <f>(((J476/60)/60)/24)+DATE(1970,1,1)</f>
        <v>42112.036712962959</v>
      </c>
      <c r="T476" s="11">
        <f>(((I476/60)/60)/24)+DATE(1970,1,1)</f>
        <v>42132.036712962959</v>
      </c>
    </row>
    <row r="477" spans="1:20" ht="45" x14ac:dyDescent="0.25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8269</v>
      </c>
      <c r="O477" s="6">
        <f>ROUND(E477/D477*100, 0)</f>
        <v>128</v>
      </c>
      <c r="P477" s="8">
        <f>E477/L477</f>
        <v>183.28571428571428</v>
      </c>
      <c r="Q477" t="str">
        <f>LEFT(N477, SEARCH("/", N477, 1) - 1)</f>
        <v>film &amp; video</v>
      </c>
      <c r="R477" t="str">
        <f>RIGHT(N477, LEN(N477)-SEARCH("/", N477, 1))</f>
        <v>documentary</v>
      </c>
      <c r="S477" s="11">
        <f>(((J477/60)/60)/24)+DATE(1970,1,1)</f>
        <v>42113.981446759266</v>
      </c>
      <c r="T477" s="11">
        <f>(((I477/60)/60)/24)+DATE(1970,1,1)</f>
        <v>42173.981446759266</v>
      </c>
    </row>
    <row r="478" spans="1:20" ht="45" x14ac:dyDescent="0.25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8269</v>
      </c>
      <c r="O478" s="6">
        <f>ROUND(E478/D478*100, 0)</f>
        <v>120</v>
      </c>
      <c r="P478" s="8">
        <f>E478/L478</f>
        <v>48.086800000000004</v>
      </c>
      <c r="Q478" t="str">
        <f>LEFT(N478, SEARCH("/", N478, 1) - 1)</f>
        <v>film &amp; video</v>
      </c>
      <c r="R478" t="str">
        <f>RIGHT(N478, LEN(N478)-SEARCH("/", N478, 1))</f>
        <v>documentary</v>
      </c>
      <c r="S478" s="11">
        <f>(((J478/60)/60)/24)+DATE(1970,1,1)</f>
        <v>41648.396192129629</v>
      </c>
      <c r="T478" s="11">
        <f>(((I478/60)/60)/24)+DATE(1970,1,1)</f>
        <v>41678.396192129629</v>
      </c>
    </row>
    <row r="479" spans="1:20" ht="45" x14ac:dyDescent="0.25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8270</v>
      </c>
      <c r="O479" s="6">
        <f>ROUND(E479/D479*100, 0)</f>
        <v>2</v>
      </c>
      <c r="P479" s="8">
        <f>E479/L479</f>
        <v>4.8</v>
      </c>
      <c r="Q479" t="str">
        <f>LEFT(N479, SEARCH("/", N479, 1) - 1)</f>
        <v>film &amp; video</v>
      </c>
      <c r="R479" t="str">
        <f>RIGHT(N479, LEN(N479)-SEARCH("/", N479, 1))</f>
        <v>animation</v>
      </c>
      <c r="S479" s="11">
        <f>(((J479/60)/60)/24)+DATE(1970,1,1)</f>
        <v>41513.107256944444</v>
      </c>
      <c r="T479" s="11">
        <f>(((I479/60)/60)/24)+DATE(1970,1,1)</f>
        <v>41528.107256944444</v>
      </c>
    </row>
    <row r="480" spans="1:20" ht="45" x14ac:dyDescent="0.25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8270</v>
      </c>
      <c r="O480" s="6">
        <f>ROUND(E480/D480*100, 0)</f>
        <v>0</v>
      </c>
      <c r="P480" s="8" t="e">
        <f>E480/L480</f>
        <v>#DIV/0!</v>
      </c>
      <c r="Q480" t="str">
        <f>LEFT(N480, SEARCH("/", N480, 1) - 1)</f>
        <v>film &amp; video</v>
      </c>
      <c r="R480" t="str">
        <f>RIGHT(N480, LEN(N480)-SEARCH("/", N480, 1))</f>
        <v>animation</v>
      </c>
      <c r="S480" s="11">
        <f>(((J480/60)/60)/24)+DATE(1970,1,1)</f>
        <v>41456.36241898148</v>
      </c>
      <c r="T480" s="11">
        <f>(((I480/60)/60)/24)+DATE(1970,1,1)</f>
        <v>41486.36241898148</v>
      </c>
    </row>
    <row r="481" spans="1:20" ht="45" x14ac:dyDescent="0.25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8270</v>
      </c>
      <c r="O481" s="6">
        <f>ROUND(E481/D481*100, 0)</f>
        <v>5</v>
      </c>
      <c r="P481" s="8">
        <f>E481/L481</f>
        <v>50</v>
      </c>
      <c r="Q481" t="str">
        <f>LEFT(N481, SEARCH("/", N481, 1) - 1)</f>
        <v>film &amp; video</v>
      </c>
      <c r="R481" t="str">
        <f>RIGHT(N481, LEN(N481)-SEARCH("/", N481, 1))</f>
        <v>animation</v>
      </c>
      <c r="S481" s="11">
        <f>(((J481/60)/60)/24)+DATE(1970,1,1)</f>
        <v>40894.906956018516</v>
      </c>
      <c r="T481" s="11">
        <f>(((I481/60)/60)/24)+DATE(1970,1,1)</f>
        <v>40954.906956018516</v>
      </c>
    </row>
    <row r="482" spans="1:20" x14ac:dyDescent="0.25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8270</v>
      </c>
      <c r="O482" s="6">
        <f>ROUND(E482/D482*100, 0)</f>
        <v>0</v>
      </c>
      <c r="P482" s="8" t="e">
        <f>E482/L482</f>
        <v>#DIV/0!</v>
      </c>
      <c r="Q482" t="str">
        <f>LEFT(N482, SEARCH("/", N482, 1) - 1)</f>
        <v>film &amp; video</v>
      </c>
      <c r="R482" t="str">
        <f>RIGHT(N482, LEN(N482)-SEARCH("/", N482, 1))</f>
        <v>animation</v>
      </c>
      <c r="S482" s="11">
        <f>(((J482/60)/60)/24)+DATE(1970,1,1)</f>
        <v>41113.968576388892</v>
      </c>
      <c r="T482" s="11">
        <f>(((I482/60)/60)/24)+DATE(1970,1,1)</f>
        <v>41143.968576388892</v>
      </c>
    </row>
    <row r="483" spans="1:20" ht="30" x14ac:dyDescent="0.25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8272</v>
      </c>
      <c r="O483" s="6">
        <f>ROUND(E483/D483*100, 0)</f>
        <v>1</v>
      </c>
      <c r="P483" s="8">
        <f>E483/L483</f>
        <v>5</v>
      </c>
      <c r="Q483" t="str">
        <f>LEFT(N483, SEARCH("/", N483, 1) - 1)</f>
        <v>technology</v>
      </c>
      <c r="R483" t="str">
        <f>RIGHT(N483, LEN(N483)-SEARCH("/", N483, 1))</f>
        <v>web</v>
      </c>
      <c r="S483" s="11">
        <f>(((J483/60)/60)/24)+DATE(1970,1,1)</f>
        <v>42049.716620370367</v>
      </c>
      <c r="T483" s="11">
        <f>(((I483/60)/60)/24)+DATE(1970,1,1)</f>
        <v>42079.674953703703</v>
      </c>
    </row>
    <row r="484" spans="1:20" ht="30" x14ac:dyDescent="0.25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8276</v>
      </c>
      <c r="O484" s="6">
        <f>ROUND(E484/D484*100, 0)</f>
        <v>104</v>
      </c>
      <c r="P484" s="8">
        <f>E484/L484</f>
        <v>38.518518518518519</v>
      </c>
      <c r="Q484" t="str">
        <f>LEFT(N484, SEARCH("/", N484, 1) - 1)</f>
        <v>music</v>
      </c>
      <c r="R484" t="str">
        <f>RIGHT(N484, LEN(N484)-SEARCH("/", N484, 1))</f>
        <v>rock</v>
      </c>
      <c r="S484" s="11">
        <f>(((J484/60)/60)/24)+DATE(1970,1,1)</f>
        <v>40636.673900462964</v>
      </c>
      <c r="T484" s="11">
        <f>(((I484/60)/60)/24)+DATE(1970,1,1)</f>
        <v>40666.673900462964</v>
      </c>
    </row>
    <row r="485" spans="1:20" ht="45" x14ac:dyDescent="0.25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8276</v>
      </c>
      <c r="O485" s="6">
        <f>ROUND(E485/D485*100, 0)</f>
        <v>103</v>
      </c>
      <c r="P485" s="8">
        <f>E485/L485</f>
        <v>102.5</v>
      </c>
      <c r="Q485" t="str">
        <f>LEFT(N485, SEARCH("/", N485, 1) - 1)</f>
        <v>music</v>
      </c>
      <c r="R485" t="str">
        <f>RIGHT(N485, LEN(N485)-SEARCH("/", N485, 1))</f>
        <v>rock</v>
      </c>
      <c r="S485" s="11">
        <f>(((J485/60)/60)/24)+DATE(1970,1,1)</f>
        <v>41675.149525462963</v>
      </c>
      <c r="T485" s="11">
        <f>(((I485/60)/60)/24)+DATE(1970,1,1)</f>
        <v>41715.107858796298</v>
      </c>
    </row>
    <row r="486" spans="1:20" ht="45" x14ac:dyDescent="0.25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8276</v>
      </c>
      <c r="O486" s="6">
        <f>ROUND(E486/D486*100, 0)</f>
        <v>204</v>
      </c>
      <c r="P486" s="8">
        <f>E486/L486</f>
        <v>59.85441176470588</v>
      </c>
      <c r="Q486" t="str">
        <f>LEFT(N486, SEARCH("/", N486, 1) - 1)</f>
        <v>music</v>
      </c>
      <c r="R486" t="str">
        <f>RIGHT(N486, LEN(N486)-SEARCH("/", N486, 1))</f>
        <v>rock</v>
      </c>
      <c r="S486" s="11">
        <f>(((J486/60)/60)/24)+DATE(1970,1,1)</f>
        <v>41059.006805555553</v>
      </c>
      <c r="T486" s="11">
        <f>(((I486/60)/60)/24)+DATE(1970,1,1)</f>
        <v>41097.165972222225</v>
      </c>
    </row>
    <row r="487" spans="1:20" ht="30" x14ac:dyDescent="0.25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8276</v>
      </c>
      <c r="O487" s="6">
        <f>ROUND(E487/D487*100, 0)</f>
        <v>104</v>
      </c>
      <c r="P487" s="8">
        <f>E487/L487</f>
        <v>86.666666666666671</v>
      </c>
      <c r="Q487" t="str">
        <f>LEFT(N487, SEARCH("/", N487, 1) - 1)</f>
        <v>music</v>
      </c>
      <c r="R487" t="str">
        <f>RIGHT(N487, LEN(N487)-SEARCH("/", N487, 1))</f>
        <v>rock</v>
      </c>
      <c r="S487" s="11">
        <f>(((J487/60)/60)/24)+DATE(1970,1,1)</f>
        <v>41443.643541666665</v>
      </c>
      <c r="T487" s="11">
        <f>(((I487/60)/60)/24)+DATE(1970,1,1)</f>
        <v>41465.702777777777</v>
      </c>
    </row>
    <row r="488" spans="1:20" ht="45" x14ac:dyDescent="0.25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8276</v>
      </c>
      <c r="O488" s="6">
        <f>ROUND(E488/D488*100, 0)</f>
        <v>127</v>
      </c>
      <c r="P488" s="8">
        <f>E488/L488</f>
        <v>45.464285714285715</v>
      </c>
      <c r="Q488" t="str">
        <f>LEFT(N488, SEARCH("/", N488, 1) - 1)</f>
        <v>music</v>
      </c>
      <c r="R488" t="str">
        <f>RIGHT(N488, LEN(N488)-SEARCH("/", N488, 1))</f>
        <v>rock</v>
      </c>
      <c r="S488" s="11">
        <f>(((J488/60)/60)/24)+DATE(1970,1,1)</f>
        <v>40679.743067129632</v>
      </c>
      <c r="T488" s="11">
        <f>(((I488/60)/60)/24)+DATE(1970,1,1)</f>
        <v>40694.75277777778</v>
      </c>
    </row>
    <row r="489" spans="1:20" ht="45" x14ac:dyDescent="0.25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8279</v>
      </c>
      <c r="O489" s="6">
        <f>ROUND(E489/D489*100, 0)</f>
        <v>75</v>
      </c>
      <c r="P489" s="8">
        <f>E489/L489</f>
        <v>35.714285714285715</v>
      </c>
      <c r="Q489" t="str">
        <f>LEFT(N489, SEARCH("/", N489, 1) - 1)</f>
        <v>music</v>
      </c>
      <c r="R489" t="str">
        <f>RIGHT(N489, LEN(N489)-SEARCH("/", N489, 1))</f>
        <v>indie rock</v>
      </c>
      <c r="S489" s="11">
        <f>(((J489/60)/60)/24)+DATE(1970,1,1)</f>
        <v>42713.941099537042</v>
      </c>
      <c r="T489" s="11">
        <f>(((I489/60)/60)/24)+DATE(1970,1,1)</f>
        <v>42734.941099537042</v>
      </c>
    </row>
    <row r="490" spans="1:20" ht="45" x14ac:dyDescent="0.25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8279</v>
      </c>
      <c r="O490" s="6">
        <f>ROUND(E490/D490*100, 0)</f>
        <v>0</v>
      </c>
      <c r="P490" s="8" t="e">
        <f>E490/L490</f>
        <v>#DIV/0!</v>
      </c>
      <c r="Q490" t="str">
        <f>LEFT(N490, SEARCH("/", N490, 1) - 1)</f>
        <v>music</v>
      </c>
      <c r="R490" t="str">
        <f>RIGHT(N490, LEN(N490)-SEARCH("/", N490, 1))</f>
        <v>indie rock</v>
      </c>
      <c r="S490" s="11">
        <f>(((J490/60)/60)/24)+DATE(1970,1,1)</f>
        <v>41026.958969907406</v>
      </c>
      <c r="T490" s="11">
        <f>(((I490/60)/60)/24)+DATE(1970,1,1)</f>
        <v>41056.958969907406</v>
      </c>
    </row>
    <row r="491" spans="1:20" ht="60" x14ac:dyDescent="0.25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8279</v>
      </c>
      <c r="O491" s="6">
        <f>ROUND(E491/D491*100, 0)</f>
        <v>7</v>
      </c>
      <c r="P491" s="8">
        <f>E491/L491</f>
        <v>18</v>
      </c>
      <c r="Q491" t="str">
        <f>LEFT(N491, SEARCH("/", N491, 1) - 1)</f>
        <v>music</v>
      </c>
      <c r="R491" t="str">
        <f>RIGHT(N491, LEN(N491)-SEARCH("/", N491, 1))</f>
        <v>indie rock</v>
      </c>
      <c r="S491" s="11">
        <f>(((J491/60)/60)/24)+DATE(1970,1,1)</f>
        <v>40751.753298611111</v>
      </c>
      <c r="T491" s="11">
        <f>(((I491/60)/60)/24)+DATE(1970,1,1)</f>
        <v>40787.25</v>
      </c>
    </row>
    <row r="492" spans="1:20" ht="45" x14ac:dyDescent="0.25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8280</v>
      </c>
      <c r="O492" s="6">
        <f>ROUND(E492/D492*100, 0)</f>
        <v>102</v>
      </c>
      <c r="P492" s="8">
        <f>E492/L492</f>
        <v>48.61904761904762</v>
      </c>
      <c r="Q492" t="str">
        <f>LEFT(N492, SEARCH("/", N492, 1) - 1)</f>
        <v>music</v>
      </c>
      <c r="R492" t="str">
        <f>RIGHT(N492, LEN(N492)-SEARCH("/", N492, 1))</f>
        <v>electronic music</v>
      </c>
      <c r="S492" s="11">
        <f>(((J492/60)/60)/24)+DATE(1970,1,1)</f>
        <v>42119.822476851856</v>
      </c>
      <c r="T492" s="11">
        <f>(((I492/60)/60)/24)+DATE(1970,1,1)</f>
        <v>42142.208333333328</v>
      </c>
    </row>
    <row r="493" spans="1:20" ht="45" x14ac:dyDescent="0.25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8281</v>
      </c>
      <c r="O493" s="6">
        <f>ROUND(E493/D493*100, 0)</f>
        <v>0</v>
      </c>
      <c r="P493" s="8" t="e">
        <f>E493/L493</f>
        <v>#DIV/0!</v>
      </c>
      <c r="Q493" t="str">
        <f>LEFT(N493, SEARCH("/", N493, 1) - 1)</f>
        <v>journalism</v>
      </c>
      <c r="R493" t="str">
        <f>RIGHT(N493, LEN(N493)-SEARCH("/", N493, 1))</f>
        <v>audio</v>
      </c>
      <c r="S493" s="11">
        <f>(((J493/60)/60)/24)+DATE(1970,1,1)</f>
        <v>42583.030810185184</v>
      </c>
      <c r="T493" s="11">
        <f>(((I493/60)/60)/24)+DATE(1970,1,1)</f>
        <v>42613.030810185184</v>
      </c>
    </row>
    <row r="494" spans="1:20" ht="30" x14ac:dyDescent="0.25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8282</v>
      </c>
      <c r="O494" s="6">
        <f>ROUND(E494/D494*100, 0)</f>
        <v>5</v>
      </c>
      <c r="P494" s="8">
        <f>E494/L494</f>
        <v>15</v>
      </c>
      <c r="Q494" t="str">
        <f>LEFT(N494, SEARCH("/", N494, 1) - 1)</f>
        <v>games</v>
      </c>
      <c r="R494" t="str">
        <f>RIGHT(N494, LEN(N494)-SEARCH("/", N494, 1))</f>
        <v>video games</v>
      </c>
      <c r="S494" s="11">
        <f>(((J494/60)/60)/24)+DATE(1970,1,1)</f>
        <v>41005.904120370367</v>
      </c>
      <c r="T494" s="11">
        <f>(((I494/60)/60)/24)+DATE(1970,1,1)</f>
        <v>41035.904120370367</v>
      </c>
    </row>
    <row r="495" spans="1:20" ht="45" x14ac:dyDescent="0.25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8282</v>
      </c>
      <c r="O495" s="6">
        <f>ROUND(E495/D495*100, 0)</f>
        <v>1</v>
      </c>
      <c r="P495" s="8">
        <f>E495/L495</f>
        <v>5</v>
      </c>
      <c r="Q495" t="str">
        <f>LEFT(N495, SEARCH("/", N495, 1) - 1)</f>
        <v>games</v>
      </c>
      <c r="R495" t="str">
        <f>RIGHT(N495, LEN(N495)-SEARCH("/", N495, 1))</f>
        <v>video games</v>
      </c>
      <c r="S495" s="11">
        <f>(((J495/60)/60)/24)+DATE(1970,1,1)</f>
        <v>41835.977083333331</v>
      </c>
      <c r="T495" s="11">
        <f>(((I495/60)/60)/24)+DATE(1970,1,1)</f>
        <v>41865.977083333331</v>
      </c>
    </row>
    <row r="496" spans="1:20" ht="45" x14ac:dyDescent="0.25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8282</v>
      </c>
      <c r="O496" s="6">
        <f>ROUND(E496/D496*100, 0)</f>
        <v>8</v>
      </c>
      <c r="P496" s="8">
        <f>E496/L496</f>
        <v>10.375</v>
      </c>
      <c r="Q496" t="str">
        <f>LEFT(N496, SEARCH("/", N496, 1) - 1)</f>
        <v>games</v>
      </c>
      <c r="R496" t="str">
        <f>RIGHT(N496, LEN(N496)-SEARCH("/", N496, 1))</f>
        <v>video games</v>
      </c>
      <c r="S496" s="11">
        <f>(((J496/60)/60)/24)+DATE(1970,1,1)</f>
        <v>42333.598530092597</v>
      </c>
      <c r="T496" s="11">
        <f>(((I496/60)/60)/24)+DATE(1970,1,1)</f>
        <v>42363.598530092597</v>
      </c>
    </row>
    <row r="497" spans="1:20" x14ac:dyDescent="0.25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8283</v>
      </c>
      <c r="O497" s="6">
        <f>ROUND(E497/D497*100, 0)</f>
        <v>0</v>
      </c>
      <c r="P497" s="8">
        <f>E497/L497</f>
        <v>1</v>
      </c>
      <c r="Q497" t="str">
        <f>LEFT(N497, SEARCH("/", N497, 1) - 1)</f>
        <v>games</v>
      </c>
      <c r="R497" t="str">
        <f>RIGHT(N497, LEN(N497)-SEARCH("/", N497, 1))</f>
        <v>mobile games</v>
      </c>
      <c r="S497" s="11">
        <f>(((J497/60)/60)/24)+DATE(1970,1,1)</f>
        <v>41828.649502314816</v>
      </c>
      <c r="T497" s="11">
        <f>(((I497/60)/60)/24)+DATE(1970,1,1)</f>
        <v>41858.649502314816</v>
      </c>
    </row>
    <row r="498" spans="1:20" ht="60" x14ac:dyDescent="0.25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8283</v>
      </c>
      <c r="O498" s="6">
        <f>ROUND(E498/D498*100, 0)</f>
        <v>5</v>
      </c>
      <c r="P498" s="8">
        <f>E498/L498</f>
        <v>50</v>
      </c>
      <c r="Q498" t="str">
        <f>LEFT(N498, SEARCH("/", N498, 1) - 1)</f>
        <v>games</v>
      </c>
      <c r="R498" t="str">
        <f>RIGHT(N498, LEN(N498)-SEARCH("/", N498, 1))</f>
        <v>mobile games</v>
      </c>
      <c r="S498" s="11">
        <f>(((J498/60)/60)/24)+DATE(1970,1,1)</f>
        <v>42558.989513888882</v>
      </c>
      <c r="T498" s="11">
        <f>(((I498/60)/60)/24)+DATE(1970,1,1)</f>
        <v>42588.989513888882</v>
      </c>
    </row>
    <row r="499" spans="1:20" ht="45" x14ac:dyDescent="0.25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8284</v>
      </c>
      <c r="O499" s="6">
        <f>ROUND(E499/D499*100, 0)</f>
        <v>4</v>
      </c>
      <c r="P499" s="8">
        <f>E499/L499</f>
        <v>10.5</v>
      </c>
      <c r="Q499" t="str">
        <f>LEFT(N499, SEARCH("/", N499, 1) - 1)</f>
        <v>food</v>
      </c>
      <c r="R499" t="str">
        <f>RIGHT(N499, LEN(N499)-SEARCH("/", N499, 1))</f>
        <v>food trucks</v>
      </c>
      <c r="S499" s="11">
        <f>(((J499/60)/60)/24)+DATE(1970,1,1)</f>
        <v>42728.827407407407</v>
      </c>
      <c r="T499" s="11">
        <f>(((I499/60)/60)/24)+DATE(1970,1,1)</f>
        <v>42747.695833333331</v>
      </c>
    </row>
    <row r="500" spans="1:20" ht="45" x14ac:dyDescent="0.25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8285</v>
      </c>
      <c r="O500" s="6">
        <f>ROUND(E500/D500*100, 0)</f>
        <v>101</v>
      </c>
      <c r="P500" s="8">
        <f>E500/L500</f>
        <v>168.5</v>
      </c>
      <c r="Q500" t="str">
        <f>LEFT(N500, SEARCH("/", N500, 1) - 1)</f>
        <v>photography</v>
      </c>
      <c r="R500" t="str">
        <f>RIGHT(N500, LEN(N500)-SEARCH("/", N500, 1))</f>
        <v>photobooks</v>
      </c>
      <c r="S500" s="11">
        <f>(((J500/60)/60)/24)+DATE(1970,1,1)</f>
        <v>42515.866446759261</v>
      </c>
      <c r="T500" s="11">
        <f>(((I500/60)/60)/24)+DATE(1970,1,1)</f>
        <v>42530.866446759261</v>
      </c>
    </row>
    <row r="501" spans="1:20" ht="45" x14ac:dyDescent="0.25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8286</v>
      </c>
      <c r="O501" s="6">
        <f>ROUND(E501/D501*100, 0)</f>
        <v>12</v>
      </c>
      <c r="P501" s="8">
        <f>E501/L501</f>
        <v>19.333333333333332</v>
      </c>
      <c r="Q501" t="str">
        <f>LEFT(N501, SEARCH("/", N501, 1) - 1)</f>
        <v>music</v>
      </c>
      <c r="R501" t="str">
        <f>RIGHT(N501, LEN(N501)-SEARCH("/", N501, 1))</f>
        <v>world music</v>
      </c>
      <c r="S501" s="11">
        <f>(((J501/60)/60)/24)+DATE(1970,1,1)</f>
        <v>40939.948773148149</v>
      </c>
      <c r="T501" s="11">
        <f>(((I501/60)/60)/24)+DATE(1970,1,1)</f>
        <v>40960.948773148149</v>
      </c>
    </row>
    <row r="502" spans="1:20" ht="60" x14ac:dyDescent="0.25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8286</v>
      </c>
      <c r="O502" s="6">
        <f>ROUND(E502/D502*100, 0)</f>
        <v>18</v>
      </c>
      <c r="P502" s="8">
        <f>E502/L502</f>
        <v>59.333333333333336</v>
      </c>
      <c r="Q502" t="str">
        <f>LEFT(N502, SEARCH("/", N502, 1) - 1)</f>
        <v>music</v>
      </c>
      <c r="R502" t="str">
        <f>RIGHT(N502, LEN(N502)-SEARCH("/", N502, 1))</f>
        <v>world music</v>
      </c>
      <c r="S502" s="11">
        <f>(((J502/60)/60)/24)+DATE(1970,1,1)</f>
        <v>40731.61037037037</v>
      </c>
      <c r="T502" s="11">
        <f>(((I502/60)/60)/24)+DATE(1970,1,1)</f>
        <v>40761.61037037037</v>
      </c>
    </row>
    <row r="503" spans="1:20" ht="45" x14ac:dyDescent="0.25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8276</v>
      </c>
      <c r="O503" s="6">
        <f>ROUND(E503/D503*100, 0)</f>
        <v>211</v>
      </c>
      <c r="P503" s="8">
        <f>E503/L503</f>
        <v>95.931818181818187</v>
      </c>
      <c r="Q503" t="str">
        <f>LEFT(N503, SEARCH("/", N503, 1) - 1)</f>
        <v>music</v>
      </c>
      <c r="R503" t="str">
        <f>RIGHT(N503, LEN(N503)-SEARCH("/", N503, 1))</f>
        <v>rock</v>
      </c>
      <c r="S503" s="11">
        <f>(((J503/60)/60)/24)+DATE(1970,1,1)</f>
        <v>41320.717465277776</v>
      </c>
      <c r="T503" s="11">
        <f>(((I503/60)/60)/24)+DATE(1970,1,1)</f>
        <v>41344.166666666664</v>
      </c>
    </row>
    <row r="504" spans="1:20" ht="30" x14ac:dyDescent="0.25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8274</v>
      </c>
      <c r="O504" s="6">
        <f>ROUND(E504/D504*100, 0)</f>
        <v>134</v>
      </c>
      <c r="P504" s="8">
        <f>E504/L504</f>
        <v>31.80952380952381</v>
      </c>
      <c r="Q504" t="str">
        <f>LEFT(N504, SEARCH("/", N504, 1) - 1)</f>
        <v>publishing</v>
      </c>
      <c r="R504" t="str">
        <f>RIGHT(N504, LEN(N504)-SEARCH("/", N504, 1))</f>
        <v>nonfiction</v>
      </c>
      <c r="S504" s="11">
        <f>(((J504/60)/60)/24)+DATE(1970,1,1)</f>
        <v>41309.11791666667</v>
      </c>
      <c r="T504" s="11">
        <f>(((I504/60)/60)/24)+DATE(1970,1,1)</f>
        <v>41344</v>
      </c>
    </row>
    <row r="505" spans="1:20" ht="30" x14ac:dyDescent="0.25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8274</v>
      </c>
      <c r="O505" s="6">
        <f>ROUND(E505/D505*100, 0)</f>
        <v>109</v>
      </c>
      <c r="P505" s="8">
        <f>E505/L505</f>
        <v>43.64</v>
      </c>
      <c r="Q505" t="str">
        <f>LEFT(N505, SEARCH("/", N505, 1) - 1)</f>
        <v>publishing</v>
      </c>
      <c r="R505" t="str">
        <f>RIGHT(N505, LEN(N505)-SEARCH("/", N505, 1))</f>
        <v>nonfiction</v>
      </c>
      <c r="S505" s="11">
        <f>(((J505/60)/60)/24)+DATE(1970,1,1)</f>
        <v>41464.934386574074</v>
      </c>
      <c r="T505" s="11">
        <f>(((I505/60)/60)/24)+DATE(1970,1,1)</f>
        <v>41524.934386574074</v>
      </c>
    </row>
    <row r="506" spans="1:20" ht="45" x14ac:dyDescent="0.25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8287</v>
      </c>
      <c r="O506" s="6">
        <f>ROUND(E506/D506*100, 0)</f>
        <v>7</v>
      </c>
      <c r="P506" s="8">
        <f>E506/L506</f>
        <v>12</v>
      </c>
      <c r="Q506" t="str">
        <f>LEFT(N506, SEARCH("/", N506, 1) - 1)</f>
        <v>publishing</v>
      </c>
      <c r="R506" t="str">
        <f>RIGHT(N506, LEN(N506)-SEARCH("/", N506, 1))</f>
        <v>translations</v>
      </c>
      <c r="S506" s="11">
        <f>(((J506/60)/60)/24)+DATE(1970,1,1)</f>
        <v>42291.872175925921</v>
      </c>
      <c r="T506" s="11">
        <f>(((I506/60)/60)/24)+DATE(1970,1,1)</f>
        <v>42321.913842592592</v>
      </c>
    </row>
    <row r="507" spans="1:20" ht="45" x14ac:dyDescent="0.25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8287</v>
      </c>
      <c r="O507" s="6">
        <f>ROUND(E507/D507*100, 0)</f>
        <v>0</v>
      </c>
      <c r="P507" s="8" t="e">
        <f>E507/L507</f>
        <v>#DIV/0!</v>
      </c>
      <c r="Q507" t="str">
        <f>LEFT(N507, SEARCH("/", N507, 1) - 1)</f>
        <v>publishing</v>
      </c>
      <c r="R507" t="str">
        <f>RIGHT(N507, LEN(N507)-SEARCH("/", N507, 1))</f>
        <v>translations</v>
      </c>
      <c r="S507" s="11">
        <f>(((J507/60)/60)/24)+DATE(1970,1,1)</f>
        <v>42180.390277777777</v>
      </c>
      <c r="T507" s="11">
        <f>(((I507/60)/60)/24)+DATE(1970,1,1)</f>
        <v>42240.390277777777</v>
      </c>
    </row>
    <row r="508" spans="1:20" ht="45" x14ac:dyDescent="0.25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8287</v>
      </c>
      <c r="O508" s="6">
        <f>ROUND(E508/D508*100, 0)</f>
        <v>5</v>
      </c>
      <c r="P508" s="8">
        <f>E508/L508</f>
        <v>15</v>
      </c>
      <c r="Q508" t="str">
        <f>LEFT(N508, SEARCH("/", N508, 1) - 1)</f>
        <v>publishing</v>
      </c>
      <c r="R508" t="str">
        <f>RIGHT(N508, LEN(N508)-SEARCH("/", N508, 1))</f>
        <v>translations</v>
      </c>
      <c r="S508" s="11">
        <f>(((J508/60)/60)/24)+DATE(1970,1,1)</f>
        <v>42432.379826388889</v>
      </c>
      <c r="T508" s="11">
        <f>(((I508/60)/60)/24)+DATE(1970,1,1)</f>
        <v>42462.338159722218</v>
      </c>
    </row>
    <row r="509" spans="1:20" ht="45" x14ac:dyDescent="0.25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8289</v>
      </c>
      <c r="O509" s="6">
        <f>ROUND(E509/D509*100, 0)</f>
        <v>0</v>
      </c>
      <c r="P509" s="8" t="e">
        <f>E509/L509</f>
        <v>#DIV/0!</v>
      </c>
      <c r="Q509" t="str">
        <f>LEFT(N509, SEARCH("/", N509, 1) - 1)</f>
        <v>photography</v>
      </c>
      <c r="R509" t="str">
        <f>RIGHT(N509, LEN(N509)-SEARCH("/", N509, 1))</f>
        <v>nature</v>
      </c>
      <c r="S509" s="11">
        <f>(((J509/60)/60)/24)+DATE(1970,1,1)</f>
        <v>42053.051203703704</v>
      </c>
      <c r="T509" s="11">
        <f>(((I509/60)/60)/24)+DATE(1970,1,1)</f>
        <v>42095.012499999997</v>
      </c>
    </row>
    <row r="510" spans="1:20" ht="45" x14ac:dyDescent="0.25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8289</v>
      </c>
      <c r="O510" s="6">
        <f>ROUND(E510/D510*100, 0)</f>
        <v>29</v>
      </c>
      <c r="P510" s="8">
        <f>E510/L510</f>
        <v>26.272727272727273</v>
      </c>
      <c r="Q510" t="str">
        <f>LEFT(N510, SEARCH("/", N510, 1) - 1)</f>
        <v>photography</v>
      </c>
      <c r="R510" t="str">
        <f>RIGHT(N510, LEN(N510)-SEARCH("/", N510, 1))</f>
        <v>nature</v>
      </c>
      <c r="S510" s="11">
        <f>(((J510/60)/60)/24)+DATE(1970,1,1)</f>
        <v>41839.212951388887</v>
      </c>
      <c r="T510" s="11">
        <f>(((I510/60)/60)/24)+DATE(1970,1,1)</f>
        <v>41899.212951388887</v>
      </c>
    </row>
    <row r="511" spans="1:20" ht="45" x14ac:dyDescent="0.25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8291</v>
      </c>
      <c r="O511" s="6">
        <f>ROUND(E511/D511*100, 0)</f>
        <v>1</v>
      </c>
      <c r="P511" s="8">
        <f>E511/L511</f>
        <v>5</v>
      </c>
      <c r="Q511" t="str">
        <f>LEFT(N511, SEARCH("/", N511, 1) - 1)</f>
        <v>photography</v>
      </c>
      <c r="R511" t="str">
        <f>RIGHT(N511, LEN(N511)-SEARCH("/", N511, 1))</f>
        <v>places</v>
      </c>
      <c r="S511" s="11">
        <f>(((J511/60)/60)/24)+DATE(1970,1,1)</f>
        <v>42325.448958333334</v>
      </c>
      <c r="T511" s="11">
        <f>(((I511/60)/60)/24)+DATE(1970,1,1)</f>
        <v>42357.448958333334</v>
      </c>
    </row>
    <row r="512" spans="1:20" ht="30" x14ac:dyDescent="0.25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 s="6">
        <f>ROUND(E512/D512*100, 0)</f>
        <v>9</v>
      </c>
      <c r="P512" s="8">
        <f>E512/L512</f>
        <v>31</v>
      </c>
      <c r="Q512" t="str">
        <f>LEFT(N512, SEARCH("/", N512, 1) - 1)</f>
        <v>photography</v>
      </c>
      <c r="R512" t="str">
        <f>RIGHT(N512, LEN(N512)-SEARCH("/", N512, 1))</f>
        <v>places</v>
      </c>
      <c r="S512" s="11">
        <f>(((J512/60)/60)/24)+DATE(1970,1,1)</f>
        <v>42246.789965277778</v>
      </c>
      <c r="T512" s="11">
        <f>(((I512/60)/60)/24)+DATE(1970,1,1)</f>
        <v>42303.888888888891</v>
      </c>
    </row>
    <row r="513" spans="1:20" ht="30" x14ac:dyDescent="0.25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8291</v>
      </c>
      <c r="O513" s="6">
        <f>ROUND(E513/D513*100, 0)</f>
        <v>21</v>
      </c>
      <c r="P513" s="8">
        <f>E513/L513</f>
        <v>20.5</v>
      </c>
      <c r="Q513" t="str">
        <f>LEFT(N513, SEARCH("/", N513, 1) - 1)</f>
        <v>photography</v>
      </c>
      <c r="R513" t="str">
        <f>RIGHT(N513, LEN(N513)-SEARCH("/", N513, 1))</f>
        <v>places</v>
      </c>
      <c r="S513" s="11">
        <f>(((J513/60)/60)/24)+DATE(1970,1,1)</f>
        <v>42445.712754629625</v>
      </c>
      <c r="T513" s="11">
        <f>(((I513/60)/60)/24)+DATE(1970,1,1)</f>
        <v>42505.681249999994</v>
      </c>
    </row>
    <row r="514" spans="1:20" ht="45" x14ac:dyDescent="0.25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8276</v>
      </c>
      <c r="O514" s="6">
        <f>ROUND(E514/D514*100, 0)</f>
        <v>102</v>
      </c>
      <c r="P514" s="8">
        <f>E514/L514</f>
        <v>39.03846153846154</v>
      </c>
      <c r="Q514" t="str">
        <f>LEFT(N514, SEARCH("/", N514, 1) - 1)</f>
        <v>music</v>
      </c>
      <c r="R514" t="str">
        <f>RIGHT(N514, LEN(N514)-SEARCH("/", N514, 1))</f>
        <v>rock</v>
      </c>
      <c r="S514" s="11">
        <f>(((J514/60)/60)/24)+DATE(1970,1,1)</f>
        <v>41082.069467592592</v>
      </c>
      <c r="T514" s="11">
        <f>(((I514/60)/60)/24)+DATE(1970,1,1)</f>
        <v>41112.069467592592</v>
      </c>
    </row>
    <row r="515" spans="1:20" ht="30" x14ac:dyDescent="0.25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8276</v>
      </c>
      <c r="O515" s="6">
        <f>ROUND(E515/D515*100, 0)</f>
        <v>113</v>
      </c>
      <c r="P515" s="8">
        <f>E515/L515</f>
        <v>66.470588235294116</v>
      </c>
      <c r="Q515" t="str">
        <f>LEFT(N515, SEARCH("/", N515, 1) - 1)</f>
        <v>music</v>
      </c>
      <c r="R515" t="str">
        <f>RIGHT(N515, LEN(N515)-SEARCH("/", N515, 1))</f>
        <v>rock</v>
      </c>
      <c r="S515" s="11">
        <f>(((J515/60)/60)/24)+DATE(1970,1,1)</f>
        <v>41321.339583333334</v>
      </c>
      <c r="T515" s="11">
        <f>(((I515/60)/60)/24)+DATE(1970,1,1)</f>
        <v>41328.339583333334</v>
      </c>
    </row>
    <row r="516" spans="1:20" ht="30" x14ac:dyDescent="0.25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6">
        <f>ROUND(E516/D516*100, 0)</f>
        <v>118</v>
      </c>
      <c r="P516" s="8">
        <f>E516/L516</f>
        <v>47.2</v>
      </c>
      <c r="Q516" t="str">
        <f>LEFT(N516, SEARCH("/", N516, 1) - 1)</f>
        <v>music</v>
      </c>
      <c r="R516" t="str">
        <f>RIGHT(N516, LEN(N516)-SEARCH("/", N516, 1))</f>
        <v>rock</v>
      </c>
      <c r="S516" s="11">
        <f>(((J516/60)/60)/24)+DATE(1970,1,1)</f>
        <v>41243.367303240739</v>
      </c>
      <c r="T516" s="11">
        <f>(((I516/60)/60)/24)+DATE(1970,1,1)</f>
        <v>41283.367303240739</v>
      </c>
    </row>
    <row r="517" spans="1:20" ht="30" x14ac:dyDescent="0.25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8276</v>
      </c>
      <c r="O517" s="6">
        <f>ROUND(E517/D517*100, 0)</f>
        <v>105</v>
      </c>
      <c r="P517" s="8">
        <f>E517/L517</f>
        <v>38.888888888888886</v>
      </c>
      <c r="Q517" t="str">
        <f>LEFT(N517, SEARCH("/", N517, 1) - 1)</f>
        <v>music</v>
      </c>
      <c r="R517" t="str">
        <f>RIGHT(N517, LEN(N517)-SEARCH("/", N517, 1))</f>
        <v>rock</v>
      </c>
      <c r="S517" s="11">
        <f>(((J517/60)/60)/24)+DATE(1970,1,1)</f>
        <v>41288.68712962963</v>
      </c>
      <c r="T517" s="11">
        <f>(((I517/60)/60)/24)+DATE(1970,1,1)</f>
        <v>41333.892361111109</v>
      </c>
    </row>
    <row r="518" spans="1:20" ht="30" x14ac:dyDescent="0.25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8292</v>
      </c>
      <c r="O518" s="6">
        <f>ROUND(E518/D518*100, 0)</f>
        <v>108</v>
      </c>
      <c r="P518" s="8">
        <f>E518/L518</f>
        <v>33.75</v>
      </c>
      <c r="Q518" t="str">
        <f>LEFT(N518, SEARCH("/", N518, 1) - 1)</f>
        <v>music</v>
      </c>
      <c r="R518" t="str">
        <f>RIGHT(N518, LEN(N518)-SEARCH("/", N518, 1))</f>
        <v>pop</v>
      </c>
      <c r="S518" s="11">
        <f>(((J518/60)/60)/24)+DATE(1970,1,1)</f>
        <v>42006.02207175926</v>
      </c>
      <c r="T518" s="11">
        <f>(((I518/60)/60)/24)+DATE(1970,1,1)</f>
        <v>42036.02207175926</v>
      </c>
    </row>
    <row r="519" spans="1:20" ht="60" x14ac:dyDescent="0.25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8292</v>
      </c>
      <c r="O519" s="6">
        <f>ROUND(E519/D519*100, 0)</f>
        <v>103</v>
      </c>
      <c r="P519" s="8">
        <f>E519/L519</f>
        <v>44.608695652173914</v>
      </c>
      <c r="Q519" t="str">
        <f>LEFT(N519, SEARCH("/", N519, 1) - 1)</f>
        <v>music</v>
      </c>
      <c r="R519" t="str">
        <f>RIGHT(N519, LEN(N519)-SEARCH("/", N519, 1))</f>
        <v>pop</v>
      </c>
      <c r="S519" s="11">
        <f>(((J519/60)/60)/24)+DATE(1970,1,1)</f>
        <v>40313.930543981485</v>
      </c>
      <c r="T519" s="11">
        <f>(((I519/60)/60)/24)+DATE(1970,1,1)</f>
        <v>40364.166666666664</v>
      </c>
    </row>
    <row r="520" spans="1:20" ht="30" x14ac:dyDescent="0.25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8292</v>
      </c>
      <c r="O520" s="6">
        <f>ROUND(E520/D520*100, 0)</f>
        <v>137</v>
      </c>
      <c r="P520" s="8">
        <f>E520/L520</f>
        <v>40.416470588235299</v>
      </c>
      <c r="Q520" t="str">
        <f>LEFT(N520, SEARCH("/", N520, 1) - 1)</f>
        <v>music</v>
      </c>
      <c r="R520" t="str">
        <f>RIGHT(N520, LEN(N520)-SEARCH("/", N520, 1))</f>
        <v>pop</v>
      </c>
      <c r="S520" s="11">
        <f>(((J520/60)/60)/24)+DATE(1970,1,1)</f>
        <v>40802.733101851853</v>
      </c>
      <c r="T520" s="11">
        <f>(((I520/60)/60)/24)+DATE(1970,1,1)</f>
        <v>40832.918749999997</v>
      </c>
    </row>
    <row r="521" spans="1:20" ht="30" x14ac:dyDescent="0.25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8292</v>
      </c>
      <c r="O521" s="6">
        <f>ROUND(E521/D521*100, 0)</f>
        <v>118</v>
      </c>
      <c r="P521" s="8">
        <f>E521/L521</f>
        <v>47</v>
      </c>
      <c r="Q521" t="str">
        <f>LEFT(N521, SEARCH("/", N521, 1) - 1)</f>
        <v>music</v>
      </c>
      <c r="R521" t="str">
        <f>RIGHT(N521, LEN(N521)-SEARCH("/", N521, 1))</f>
        <v>pop</v>
      </c>
      <c r="S521" s="11">
        <f>(((J521/60)/60)/24)+DATE(1970,1,1)</f>
        <v>41802.757719907408</v>
      </c>
      <c r="T521" s="11">
        <f>(((I521/60)/60)/24)+DATE(1970,1,1)</f>
        <v>41832.757719907408</v>
      </c>
    </row>
    <row r="522" spans="1:20" ht="30" x14ac:dyDescent="0.25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8293</v>
      </c>
      <c r="O522" s="6">
        <f>ROUND(E522/D522*100, 0)</f>
        <v>0</v>
      </c>
      <c r="P522" s="8" t="e">
        <f>E522/L522</f>
        <v>#DIV/0!</v>
      </c>
      <c r="Q522" t="str">
        <f>LEFT(N522, SEARCH("/", N522, 1) - 1)</f>
        <v>music</v>
      </c>
      <c r="R522" t="str">
        <f>RIGHT(N522, LEN(N522)-SEARCH("/", N522, 1))</f>
        <v>faith</v>
      </c>
      <c r="S522" s="11">
        <f>(((J522/60)/60)/24)+DATE(1970,1,1)</f>
        <v>42152.906851851847</v>
      </c>
      <c r="T522" s="11">
        <f>(((I522/60)/60)/24)+DATE(1970,1,1)</f>
        <v>42166.625</v>
      </c>
    </row>
    <row r="523" spans="1:20" ht="45" x14ac:dyDescent="0.25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8293</v>
      </c>
      <c r="O523" s="6">
        <f>ROUND(E523/D523*100, 0)</f>
        <v>11</v>
      </c>
      <c r="P523" s="8">
        <f>E523/L523</f>
        <v>55</v>
      </c>
      <c r="Q523" t="str">
        <f>LEFT(N523, SEARCH("/", N523, 1) - 1)</f>
        <v>music</v>
      </c>
      <c r="R523" t="str">
        <f>RIGHT(N523, LEN(N523)-SEARCH("/", N523, 1))</f>
        <v>faith</v>
      </c>
      <c r="S523" s="11">
        <f>(((J523/60)/60)/24)+DATE(1970,1,1)</f>
        <v>42559.814178240747</v>
      </c>
      <c r="T523" s="11">
        <f>(((I523/60)/60)/24)+DATE(1970,1,1)</f>
        <v>42589.814178240747</v>
      </c>
    </row>
    <row r="524" spans="1:20" ht="45" x14ac:dyDescent="0.25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8293</v>
      </c>
      <c r="O524" s="6">
        <f>ROUND(E524/D524*100, 0)</f>
        <v>0</v>
      </c>
      <c r="P524" s="8">
        <f>E524/L524</f>
        <v>1</v>
      </c>
      <c r="Q524" t="str">
        <f>LEFT(N524, SEARCH("/", N524, 1) - 1)</f>
        <v>music</v>
      </c>
      <c r="R524" t="str">
        <f>RIGHT(N524, LEN(N524)-SEARCH("/", N524, 1))</f>
        <v>faith</v>
      </c>
      <c r="S524" s="11">
        <f>(((J524/60)/60)/24)+DATE(1970,1,1)</f>
        <v>42435.874212962968</v>
      </c>
      <c r="T524" s="11">
        <f>(((I524/60)/60)/24)+DATE(1970,1,1)</f>
        <v>42494.832546296297</v>
      </c>
    </row>
    <row r="525" spans="1:20" ht="45" x14ac:dyDescent="0.25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8285</v>
      </c>
      <c r="O525" s="6">
        <f>ROUND(E525/D525*100, 0)</f>
        <v>115</v>
      </c>
      <c r="P525" s="8">
        <f>E525/L525</f>
        <v>42.481481481481481</v>
      </c>
      <c r="Q525" t="str">
        <f>LEFT(N525, SEARCH("/", N525, 1) - 1)</f>
        <v>photography</v>
      </c>
      <c r="R525" t="str">
        <f>RIGHT(N525, LEN(N525)-SEARCH("/", N525, 1))</f>
        <v>photobooks</v>
      </c>
      <c r="S525" s="11">
        <f>(((J525/60)/60)/24)+DATE(1970,1,1)</f>
        <v>42505.955925925926</v>
      </c>
      <c r="T525" s="11">
        <f>(((I525/60)/60)/24)+DATE(1970,1,1)</f>
        <v>42565.955925925926</v>
      </c>
    </row>
    <row r="526" spans="1:20" ht="45" x14ac:dyDescent="0.25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8276</v>
      </c>
      <c r="O526" s="6">
        <f>ROUND(E526/D526*100, 0)</f>
        <v>103</v>
      </c>
      <c r="P526" s="8">
        <f>E526/L526</f>
        <v>73.571428571428569</v>
      </c>
      <c r="Q526" t="str">
        <f>LEFT(N526, SEARCH("/", N526, 1) - 1)</f>
        <v>music</v>
      </c>
      <c r="R526" t="str">
        <f>RIGHT(N526, LEN(N526)-SEARCH("/", N526, 1))</f>
        <v>rock</v>
      </c>
      <c r="S526" s="11">
        <f>(((J526/60)/60)/24)+DATE(1970,1,1)</f>
        <v>41026.996099537035</v>
      </c>
      <c r="T526" s="11">
        <f>(((I526/60)/60)/24)+DATE(1970,1,1)</f>
        <v>41041.996099537035</v>
      </c>
    </row>
    <row r="527" spans="1:20" ht="45" x14ac:dyDescent="0.25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8276</v>
      </c>
      <c r="O527" s="6">
        <f>ROUND(E527/D527*100, 0)</f>
        <v>100</v>
      </c>
      <c r="P527" s="8">
        <f>E527/L527</f>
        <v>35.767499999999998</v>
      </c>
      <c r="Q527" t="str">
        <f>LEFT(N527, SEARCH("/", N527, 1) - 1)</f>
        <v>music</v>
      </c>
      <c r="R527" t="str">
        <f>RIGHT(N527, LEN(N527)-SEARCH("/", N527, 1))</f>
        <v>rock</v>
      </c>
      <c r="S527" s="11">
        <f>(((J527/60)/60)/24)+DATE(1970,1,1)</f>
        <v>40788.786539351851</v>
      </c>
      <c r="T527" s="11">
        <f>(((I527/60)/60)/24)+DATE(1970,1,1)</f>
        <v>40817.125</v>
      </c>
    </row>
    <row r="528" spans="1:20" ht="45" x14ac:dyDescent="0.25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8276</v>
      </c>
      <c r="O528" s="6">
        <f>ROUND(E528/D528*100, 0)</f>
        <v>205</v>
      </c>
      <c r="P528" s="8">
        <f>E528/L528</f>
        <v>45.62222222222222</v>
      </c>
      <c r="Q528" t="str">
        <f>LEFT(N528, SEARCH("/", N528, 1) - 1)</f>
        <v>music</v>
      </c>
      <c r="R528" t="str">
        <f>RIGHT(N528, LEN(N528)-SEARCH("/", N528, 1))</f>
        <v>rock</v>
      </c>
      <c r="S528" s="11">
        <f>(((J528/60)/60)/24)+DATE(1970,1,1)</f>
        <v>42614.722013888888</v>
      </c>
      <c r="T528" s="11">
        <f>(((I528/60)/60)/24)+DATE(1970,1,1)</f>
        <v>42644.722013888888</v>
      </c>
    </row>
    <row r="529" spans="1:20" ht="90" x14ac:dyDescent="0.25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8276</v>
      </c>
      <c r="O529" s="6">
        <f>ROUND(E529/D529*100, 0)</f>
        <v>100</v>
      </c>
      <c r="P529" s="8">
        <f>E529/L529</f>
        <v>52.631578947368418</v>
      </c>
      <c r="Q529" t="str">
        <f>LEFT(N529, SEARCH("/", N529, 1) - 1)</f>
        <v>music</v>
      </c>
      <c r="R529" t="str">
        <f>RIGHT(N529, LEN(N529)-SEARCH("/", N529, 1))</f>
        <v>rock</v>
      </c>
      <c r="S529" s="11">
        <f>(((J529/60)/60)/24)+DATE(1970,1,1)</f>
        <v>42523.333310185189</v>
      </c>
      <c r="T529" s="11">
        <f>(((I529/60)/60)/24)+DATE(1970,1,1)</f>
        <v>42538.204861111109</v>
      </c>
    </row>
    <row r="530" spans="1:20" ht="45" x14ac:dyDescent="0.25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8279</v>
      </c>
      <c r="O530" s="6">
        <f>ROUND(E530/D530*100, 0)</f>
        <v>135</v>
      </c>
      <c r="P530" s="8">
        <f>E530/L530</f>
        <v>51.96153846153846</v>
      </c>
      <c r="Q530" t="str">
        <f>LEFT(N530, SEARCH("/", N530, 1) - 1)</f>
        <v>music</v>
      </c>
      <c r="R530" t="str">
        <f>RIGHT(N530, LEN(N530)-SEARCH("/", N530, 1))</f>
        <v>indie rock</v>
      </c>
      <c r="S530" s="11">
        <f>(((J530/60)/60)/24)+DATE(1970,1,1)</f>
        <v>41205.198321759257</v>
      </c>
      <c r="T530" s="11">
        <f>(((I530/60)/60)/24)+DATE(1970,1,1)</f>
        <v>41240.5</v>
      </c>
    </row>
    <row r="531" spans="1:20" x14ac:dyDescent="0.25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8279</v>
      </c>
      <c r="O531" s="6">
        <f>ROUND(E531/D531*100, 0)</f>
        <v>115</v>
      </c>
      <c r="P531" s="8">
        <f>E531/L531</f>
        <v>57.25</v>
      </c>
      <c r="Q531" t="str">
        <f>LEFT(N531, SEARCH("/", N531, 1) - 1)</f>
        <v>music</v>
      </c>
      <c r="R531" t="str">
        <f>RIGHT(N531, LEN(N531)-SEARCH("/", N531, 1))</f>
        <v>indie rock</v>
      </c>
      <c r="S531" s="11">
        <f>(((J531/60)/60)/24)+DATE(1970,1,1)</f>
        <v>40920.904895833337</v>
      </c>
      <c r="T531" s="11">
        <f>(((I531/60)/60)/24)+DATE(1970,1,1)</f>
        <v>40951.904895833337</v>
      </c>
    </row>
    <row r="532" spans="1:20" ht="45" x14ac:dyDescent="0.25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8279</v>
      </c>
      <c r="O532" s="6">
        <f>ROUND(E532/D532*100, 0)</f>
        <v>145</v>
      </c>
      <c r="P532" s="8">
        <f>E532/L532</f>
        <v>68.80952380952381</v>
      </c>
      <c r="Q532" t="str">
        <f>LEFT(N532, SEARCH("/", N532, 1) - 1)</f>
        <v>music</v>
      </c>
      <c r="R532" t="str">
        <f>RIGHT(N532, LEN(N532)-SEARCH("/", N532, 1))</f>
        <v>indie rock</v>
      </c>
      <c r="S532" s="11">
        <f>(((J532/60)/60)/24)+DATE(1970,1,1)</f>
        <v>42366.192974537036</v>
      </c>
      <c r="T532" s="11">
        <f>(((I532/60)/60)/24)+DATE(1970,1,1)</f>
        <v>42401.75</v>
      </c>
    </row>
    <row r="533" spans="1:20" ht="45" x14ac:dyDescent="0.25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8294</v>
      </c>
      <c r="O533" s="6">
        <f>ROUND(E533/D533*100, 0)</f>
        <v>1</v>
      </c>
      <c r="P533" s="8">
        <f>E533/L533</f>
        <v>4</v>
      </c>
      <c r="Q533" t="str">
        <f>LEFT(N533, SEARCH("/", N533, 1) - 1)</f>
        <v>technology</v>
      </c>
      <c r="R533" t="str">
        <f>RIGHT(N533, LEN(N533)-SEARCH("/", N533, 1))</f>
        <v>gadgets</v>
      </c>
      <c r="S533" s="11">
        <f>(((J533/60)/60)/24)+DATE(1970,1,1)</f>
        <v>42037.789895833332</v>
      </c>
      <c r="T533" s="11">
        <f>(((I533/60)/60)/24)+DATE(1970,1,1)</f>
        <v>42067.789895833332</v>
      </c>
    </row>
    <row r="534" spans="1:20" ht="30" x14ac:dyDescent="0.25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8279</v>
      </c>
      <c r="O534" s="6">
        <f>ROUND(E534/D534*100, 0)</f>
        <v>127</v>
      </c>
      <c r="P534" s="8">
        <f>E534/L534</f>
        <v>48.846153846153847</v>
      </c>
      <c r="Q534" t="str">
        <f>LEFT(N534, SEARCH("/", N534, 1) - 1)</f>
        <v>music</v>
      </c>
      <c r="R534" t="str">
        <f>RIGHT(N534, LEN(N534)-SEARCH("/", N534, 1))</f>
        <v>indie rock</v>
      </c>
      <c r="S534" s="11">
        <f>(((J534/60)/60)/24)+DATE(1970,1,1)</f>
        <v>41402.558819444443</v>
      </c>
      <c r="T534" s="11">
        <f>(((I534/60)/60)/24)+DATE(1970,1,1)</f>
        <v>41462.558819444443</v>
      </c>
    </row>
    <row r="535" spans="1:20" ht="45" x14ac:dyDescent="0.25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8296</v>
      </c>
      <c r="O535" s="6">
        <f>ROUND(E535/D535*100, 0)</f>
        <v>8</v>
      </c>
      <c r="P535" s="8">
        <f>E535/L535</f>
        <v>26</v>
      </c>
      <c r="Q535" t="str">
        <f>LEFT(N535, SEARCH("/", N535, 1) - 1)</f>
        <v>photography</v>
      </c>
      <c r="R535" t="str">
        <f>RIGHT(N535, LEN(N535)-SEARCH("/", N535, 1))</f>
        <v>people</v>
      </c>
      <c r="S535" s="11">
        <f>(((J535/60)/60)/24)+DATE(1970,1,1)</f>
        <v>42181.902037037042</v>
      </c>
      <c r="T535" s="11">
        <f>(((I535/60)/60)/24)+DATE(1970,1,1)</f>
        <v>42201.902037037042</v>
      </c>
    </row>
    <row r="536" spans="1:20" ht="45" x14ac:dyDescent="0.25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8295</v>
      </c>
      <c r="O536" s="6">
        <f>ROUND(E536/D536*100, 0)</f>
        <v>508</v>
      </c>
      <c r="P536" s="8">
        <f>E536/L536</f>
        <v>101.56</v>
      </c>
      <c r="Q536" t="str">
        <f>LEFT(N536, SEARCH("/", N536, 1) - 1)</f>
        <v>technology</v>
      </c>
      <c r="R536" t="str">
        <f>RIGHT(N536, LEN(N536)-SEARCH("/", N536, 1))</f>
        <v>hardware</v>
      </c>
      <c r="S536" s="11">
        <f>(((J536/60)/60)/24)+DATE(1970,1,1)</f>
        <v>42289.957175925927</v>
      </c>
      <c r="T536" s="11">
        <f>(((I536/60)/60)/24)+DATE(1970,1,1)</f>
        <v>42319.998842592591</v>
      </c>
    </row>
    <row r="537" spans="1:20" ht="45" x14ac:dyDescent="0.25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8279</v>
      </c>
      <c r="O537" s="6">
        <f>ROUND(E537/D537*100, 0)</f>
        <v>136</v>
      </c>
      <c r="P537" s="8">
        <f>E537/L537</f>
        <v>35.789473684210527</v>
      </c>
      <c r="Q537" t="str">
        <f>LEFT(N537, SEARCH("/", N537, 1) - 1)</f>
        <v>music</v>
      </c>
      <c r="R537" t="str">
        <f>RIGHT(N537, LEN(N537)-SEARCH("/", N537, 1))</f>
        <v>indie rock</v>
      </c>
      <c r="S537" s="11">
        <f>(((J537/60)/60)/24)+DATE(1970,1,1)</f>
        <v>40638.868611111109</v>
      </c>
      <c r="T537" s="11">
        <f>(((I537/60)/60)/24)+DATE(1970,1,1)</f>
        <v>40668.868611111109</v>
      </c>
    </row>
    <row r="538" spans="1:20" ht="30" x14ac:dyDescent="0.25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8279</v>
      </c>
      <c r="O538" s="6">
        <f>ROUND(E538/D538*100, 0)</f>
        <v>135</v>
      </c>
      <c r="P538" s="8">
        <f>E538/L538</f>
        <v>79.182941176470578</v>
      </c>
      <c r="Q538" t="str">
        <f>LEFT(N538, SEARCH("/", N538, 1) - 1)</f>
        <v>music</v>
      </c>
      <c r="R538" t="str">
        <f>RIGHT(N538, LEN(N538)-SEARCH("/", N538, 1))</f>
        <v>indie rock</v>
      </c>
      <c r="S538" s="11">
        <f>(((J538/60)/60)/24)+DATE(1970,1,1)</f>
        <v>40718.839537037034</v>
      </c>
      <c r="T538" s="11">
        <f>(((I538/60)/60)/24)+DATE(1970,1,1)</f>
        <v>40748.839537037034</v>
      </c>
    </row>
    <row r="539" spans="1:20" ht="45" x14ac:dyDescent="0.25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8282</v>
      </c>
      <c r="O539" s="6">
        <f>ROUND(E539/D539*100, 0)</f>
        <v>2</v>
      </c>
      <c r="P539" s="8">
        <f>E539/L539</f>
        <v>5.333333333333333</v>
      </c>
      <c r="Q539" t="str">
        <f>LEFT(N539, SEARCH("/", N539, 1) - 1)</f>
        <v>games</v>
      </c>
      <c r="R539" t="str">
        <f>RIGHT(N539, LEN(N539)-SEARCH("/", N539, 1))</f>
        <v>video games</v>
      </c>
      <c r="S539" s="11">
        <f>(((J539/60)/60)/24)+DATE(1970,1,1)</f>
        <v>40619.097210648149</v>
      </c>
      <c r="T539" s="11">
        <f>(((I539/60)/60)/24)+DATE(1970,1,1)</f>
        <v>40657.290972222225</v>
      </c>
    </row>
    <row r="540" spans="1:20" ht="30" x14ac:dyDescent="0.25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8282</v>
      </c>
      <c r="O540" s="6">
        <f>ROUND(E540/D540*100, 0)</f>
        <v>13</v>
      </c>
      <c r="P540" s="8">
        <f>E540/L540</f>
        <v>10.666666666666666</v>
      </c>
      <c r="Q540" t="str">
        <f>LEFT(N540, SEARCH("/", N540, 1) - 1)</f>
        <v>games</v>
      </c>
      <c r="R540" t="str">
        <f>RIGHT(N540, LEN(N540)-SEARCH("/", N540, 1))</f>
        <v>video games</v>
      </c>
      <c r="S540" s="11">
        <f>(((J540/60)/60)/24)+DATE(1970,1,1)</f>
        <v>41557.013182870374</v>
      </c>
      <c r="T540" s="11">
        <f>(((I540/60)/60)/24)+DATE(1970,1,1)</f>
        <v>41587.054849537039</v>
      </c>
    </row>
    <row r="541" spans="1:20" ht="45" x14ac:dyDescent="0.25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8276</v>
      </c>
      <c r="O541" s="6">
        <f>ROUND(E541/D541*100, 0)</f>
        <v>100</v>
      </c>
      <c r="P541" s="8">
        <f>E541/L541</f>
        <v>76.92307692307692</v>
      </c>
      <c r="Q541" t="str">
        <f>LEFT(N541, SEARCH("/", N541, 1) - 1)</f>
        <v>music</v>
      </c>
      <c r="R541" t="str">
        <f>RIGHT(N541, LEN(N541)-SEARCH("/", N541, 1))</f>
        <v>rock</v>
      </c>
      <c r="S541" s="11">
        <f>(((J541/60)/60)/24)+DATE(1970,1,1)</f>
        <v>42082.580092592587</v>
      </c>
      <c r="T541" s="11">
        <f>(((I541/60)/60)/24)+DATE(1970,1,1)</f>
        <v>42112.580092592587</v>
      </c>
    </row>
    <row r="542" spans="1:20" ht="45" x14ac:dyDescent="0.25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8276</v>
      </c>
      <c r="O542" s="6">
        <f>ROUND(E542/D542*100, 0)</f>
        <v>161</v>
      </c>
      <c r="P542" s="8">
        <f>E542/L542</f>
        <v>76.857142857142861</v>
      </c>
      <c r="Q542" t="str">
        <f>LEFT(N542, SEARCH("/", N542, 1) - 1)</f>
        <v>music</v>
      </c>
      <c r="R542" t="str">
        <f>RIGHT(N542, LEN(N542)-SEARCH("/", N542, 1))</f>
        <v>rock</v>
      </c>
      <c r="S542" s="11">
        <f>(((J542/60)/60)/24)+DATE(1970,1,1)</f>
        <v>42075.171203703707</v>
      </c>
      <c r="T542" s="11">
        <f>(((I542/60)/60)/24)+DATE(1970,1,1)</f>
        <v>42105.171203703707</v>
      </c>
    </row>
    <row r="543" spans="1:20" ht="45" x14ac:dyDescent="0.25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8280</v>
      </c>
      <c r="O543" s="6">
        <f>ROUND(E543/D543*100, 0)</f>
        <v>102</v>
      </c>
      <c r="P543" s="8">
        <f>E543/L543</f>
        <v>42.333333333333336</v>
      </c>
      <c r="Q543" t="str">
        <f>LEFT(N543, SEARCH("/", N543, 1) - 1)</f>
        <v>music</v>
      </c>
      <c r="R543" t="str">
        <f>RIGHT(N543, LEN(N543)-SEARCH("/", N543, 1))</f>
        <v>electronic music</v>
      </c>
      <c r="S543" s="11">
        <f>(((J543/60)/60)/24)+DATE(1970,1,1)</f>
        <v>40946.882245370369</v>
      </c>
      <c r="T543" s="11">
        <f>(((I543/60)/60)/24)+DATE(1970,1,1)</f>
        <v>41006.166666666664</v>
      </c>
    </row>
    <row r="544" spans="1:20" ht="45" x14ac:dyDescent="0.25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8280</v>
      </c>
      <c r="O544" s="6">
        <f>ROUND(E544/D544*100, 0)</f>
        <v>102</v>
      </c>
      <c r="P544" s="8">
        <f>E544/L544</f>
        <v>53.421052631578945</v>
      </c>
      <c r="Q544" t="str">
        <f>LEFT(N544, SEARCH("/", N544, 1) - 1)</f>
        <v>music</v>
      </c>
      <c r="R544" t="str">
        <f>RIGHT(N544, LEN(N544)-SEARCH("/", N544, 1))</f>
        <v>electronic music</v>
      </c>
      <c r="S544" s="11">
        <f>(((J544/60)/60)/24)+DATE(1970,1,1)</f>
        <v>42205.718888888892</v>
      </c>
      <c r="T544" s="11">
        <f>(((I544/60)/60)/24)+DATE(1970,1,1)</f>
        <v>42235.718888888892</v>
      </c>
    </row>
    <row r="545" spans="1:20" ht="45" x14ac:dyDescent="0.25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8297</v>
      </c>
      <c r="O545" s="6">
        <f>ROUND(E545/D545*100, 0)</f>
        <v>1174</v>
      </c>
      <c r="P545" s="8">
        <f>E545/L545</f>
        <v>81.561805555555551</v>
      </c>
      <c r="Q545" t="str">
        <f>LEFT(N545, SEARCH("/", N545, 1) - 1)</f>
        <v>games</v>
      </c>
      <c r="R545" t="str">
        <f>RIGHT(N545, LEN(N545)-SEARCH("/", N545, 1))</f>
        <v>tabletop games</v>
      </c>
      <c r="S545" s="11">
        <f>(((J545/60)/60)/24)+DATE(1970,1,1)</f>
        <v>42202.278194444443</v>
      </c>
      <c r="T545" s="11">
        <f>(((I545/60)/60)/24)+DATE(1970,1,1)</f>
        <v>42232.278194444443</v>
      </c>
    </row>
    <row r="546" spans="1:20" ht="45" x14ac:dyDescent="0.25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8297</v>
      </c>
      <c r="O546" s="6">
        <f>ROUND(E546/D546*100, 0)</f>
        <v>806</v>
      </c>
      <c r="P546" s="8">
        <f>E546/L546</f>
        <v>49.472392638036808</v>
      </c>
      <c r="Q546" t="str">
        <f>LEFT(N546, SEARCH("/", N546, 1) - 1)</f>
        <v>games</v>
      </c>
      <c r="R546" t="str">
        <f>RIGHT(N546, LEN(N546)-SEARCH("/", N546, 1))</f>
        <v>tabletop games</v>
      </c>
      <c r="S546" s="11">
        <f>(((J546/60)/60)/24)+DATE(1970,1,1)</f>
        <v>42766.827546296292</v>
      </c>
      <c r="T546" s="11">
        <f>(((I546/60)/60)/24)+DATE(1970,1,1)</f>
        <v>42796.827546296292</v>
      </c>
    </row>
    <row r="547" spans="1:20" ht="45" x14ac:dyDescent="0.25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8297</v>
      </c>
      <c r="O547" s="6">
        <f>ROUND(E547/D547*100, 0)</f>
        <v>1867</v>
      </c>
      <c r="P547" s="8">
        <f>E547/L547</f>
        <v>90.635922330097088</v>
      </c>
      <c r="Q547" t="str">
        <f>LEFT(N547, SEARCH("/", N547, 1) - 1)</f>
        <v>games</v>
      </c>
      <c r="R547" t="str">
        <f>RIGHT(N547, LEN(N547)-SEARCH("/", N547, 1))</f>
        <v>tabletop games</v>
      </c>
      <c r="S547" s="11">
        <f>(((J547/60)/60)/24)+DATE(1970,1,1)</f>
        <v>42702.804814814815</v>
      </c>
      <c r="T547" s="11">
        <f>(((I547/60)/60)/24)+DATE(1970,1,1)</f>
        <v>42712.804814814815</v>
      </c>
    </row>
    <row r="548" spans="1:20" ht="45" x14ac:dyDescent="0.25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8297</v>
      </c>
      <c r="O548" s="6">
        <f>ROUND(E548/D548*100, 0)</f>
        <v>780</v>
      </c>
      <c r="P548" s="8">
        <f>E548/L548</f>
        <v>37.11904761904762</v>
      </c>
      <c r="Q548" t="str">
        <f>LEFT(N548, SEARCH("/", N548, 1) - 1)</f>
        <v>games</v>
      </c>
      <c r="R548" t="str">
        <f>RIGHT(N548, LEN(N548)-SEARCH("/", N548, 1))</f>
        <v>tabletop games</v>
      </c>
      <c r="S548" s="11">
        <f>(((J548/60)/60)/24)+DATE(1970,1,1)</f>
        <v>42759.724768518514</v>
      </c>
      <c r="T548" s="11">
        <f>(((I548/60)/60)/24)+DATE(1970,1,1)</f>
        <v>42780.724768518514</v>
      </c>
    </row>
    <row r="549" spans="1:20" ht="45" x14ac:dyDescent="0.25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8297</v>
      </c>
      <c r="O549" s="6">
        <f>ROUND(E549/D549*100, 0)</f>
        <v>1357</v>
      </c>
      <c r="P549" s="8">
        <f>E549/L549</f>
        <v>14.370762711864407</v>
      </c>
      <c r="Q549" t="str">
        <f>LEFT(N549, SEARCH("/", N549, 1) - 1)</f>
        <v>games</v>
      </c>
      <c r="R549" t="str">
        <f>RIGHT(N549, LEN(N549)-SEARCH("/", N549, 1))</f>
        <v>tabletop games</v>
      </c>
      <c r="S549" s="11">
        <f>(((J549/60)/60)/24)+DATE(1970,1,1)</f>
        <v>42315.699490740735</v>
      </c>
      <c r="T549" s="11">
        <f>(((I549/60)/60)/24)+DATE(1970,1,1)</f>
        <v>42345.699490740735</v>
      </c>
    </row>
    <row r="550" spans="1:20" ht="45" x14ac:dyDescent="0.25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8297</v>
      </c>
      <c r="O550" s="6">
        <f>ROUND(E550/D550*100, 0)</f>
        <v>154</v>
      </c>
      <c r="P550" s="8">
        <f>E550/L550</f>
        <v>48.0625</v>
      </c>
      <c r="Q550" t="str">
        <f>LEFT(N550, SEARCH("/", N550, 1) - 1)</f>
        <v>games</v>
      </c>
      <c r="R550" t="str">
        <f>RIGHT(N550, LEN(N550)-SEARCH("/", N550, 1))</f>
        <v>tabletop games</v>
      </c>
      <c r="S550" s="11">
        <f>(((J550/60)/60)/24)+DATE(1970,1,1)</f>
        <v>42020.806701388887</v>
      </c>
      <c r="T550" s="11">
        <f>(((I550/60)/60)/24)+DATE(1970,1,1)</f>
        <v>42039.166666666672</v>
      </c>
    </row>
    <row r="551" spans="1:20" ht="45" x14ac:dyDescent="0.25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8276</v>
      </c>
      <c r="O551" s="6">
        <f>ROUND(E551/D551*100, 0)</f>
        <v>100</v>
      </c>
      <c r="P551" s="8">
        <f>E551/L551</f>
        <v>40.04</v>
      </c>
      <c r="Q551" t="str">
        <f>LEFT(N551, SEARCH("/", N551, 1) - 1)</f>
        <v>music</v>
      </c>
      <c r="R551" t="str">
        <f>RIGHT(N551, LEN(N551)-SEARCH("/", N551, 1))</f>
        <v>rock</v>
      </c>
      <c r="S551" s="11">
        <f>(((J551/60)/60)/24)+DATE(1970,1,1)</f>
        <v>41067.827418981484</v>
      </c>
      <c r="T551" s="11">
        <f>(((I551/60)/60)/24)+DATE(1970,1,1)</f>
        <v>41086.75</v>
      </c>
    </row>
    <row r="552" spans="1:20" ht="30" x14ac:dyDescent="0.25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8276</v>
      </c>
      <c r="O552" s="6">
        <f>ROUND(E552/D552*100, 0)</f>
        <v>101</v>
      </c>
      <c r="P552" s="8">
        <f>E552/L552</f>
        <v>52.94736842105263</v>
      </c>
      <c r="Q552" t="str">
        <f>LEFT(N552, SEARCH("/", N552, 1) - 1)</f>
        <v>music</v>
      </c>
      <c r="R552" t="str">
        <f>RIGHT(N552, LEN(N552)-SEARCH("/", N552, 1))</f>
        <v>rock</v>
      </c>
      <c r="S552" s="11">
        <f>(((J552/60)/60)/24)+DATE(1970,1,1)</f>
        <v>40948.042233796295</v>
      </c>
      <c r="T552" s="11">
        <f>(((I552/60)/60)/24)+DATE(1970,1,1)</f>
        <v>40982.165972222225</v>
      </c>
    </row>
    <row r="553" spans="1:20" ht="45" x14ac:dyDescent="0.25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8298</v>
      </c>
      <c r="O553" s="6">
        <f>ROUND(E553/D553*100, 0)</f>
        <v>8</v>
      </c>
      <c r="P553" s="8">
        <f>E553/L553</f>
        <v>11.428571428571429</v>
      </c>
      <c r="Q553" t="str">
        <f>LEFT(N553, SEARCH("/", N553, 1) - 1)</f>
        <v>food</v>
      </c>
      <c r="R553" t="str">
        <f>RIGHT(N553, LEN(N553)-SEARCH("/", N553, 1))</f>
        <v>small batch</v>
      </c>
      <c r="S553" s="11">
        <f>(((J553/60)/60)/24)+DATE(1970,1,1)</f>
        <v>42794.022349537037</v>
      </c>
      <c r="T553" s="11">
        <f>(((I553/60)/60)/24)+DATE(1970,1,1)</f>
        <v>42823.980682870373</v>
      </c>
    </row>
    <row r="554" spans="1:20" ht="45" x14ac:dyDescent="0.25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8272</v>
      </c>
      <c r="O554" s="6">
        <f>ROUND(E554/D554*100, 0)</f>
        <v>0</v>
      </c>
      <c r="P554" s="8">
        <f>E554/L554</f>
        <v>1</v>
      </c>
      <c r="Q554" t="str">
        <f>LEFT(N554, SEARCH("/", N554, 1) - 1)</f>
        <v>technology</v>
      </c>
      <c r="R554" t="str">
        <f>RIGHT(N554, LEN(N554)-SEARCH("/", N554, 1))</f>
        <v>web</v>
      </c>
      <c r="S554" s="11">
        <f>(((J554/60)/60)/24)+DATE(1970,1,1)</f>
        <v>42515.727650462963</v>
      </c>
      <c r="T554" s="11">
        <f>(((I554/60)/60)/24)+DATE(1970,1,1)</f>
        <v>42545.727650462963</v>
      </c>
    </row>
    <row r="555" spans="1:20" ht="45" x14ac:dyDescent="0.25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8272</v>
      </c>
      <c r="O555" s="6">
        <f>ROUND(E555/D555*100, 0)</f>
        <v>2</v>
      </c>
      <c r="P555" s="8">
        <f>E555/L555</f>
        <v>15</v>
      </c>
      <c r="Q555" t="str">
        <f>LEFT(N555, SEARCH("/", N555, 1) - 1)</f>
        <v>technology</v>
      </c>
      <c r="R555" t="str">
        <f>RIGHT(N555, LEN(N555)-SEARCH("/", N555, 1))</f>
        <v>web</v>
      </c>
      <c r="S555" s="11">
        <f>(((J555/60)/60)/24)+DATE(1970,1,1)</f>
        <v>42577.607361111113</v>
      </c>
      <c r="T555" s="11">
        <f>(((I555/60)/60)/24)+DATE(1970,1,1)</f>
        <v>42607.607361111113</v>
      </c>
    </row>
    <row r="556" spans="1:20" ht="45" x14ac:dyDescent="0.25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8272</v>
      </c>
      <c r="O556" s="6">
        <f>ROUND(E556/D556*100, 0)</f>
        <v>0</v>
      </c>
      <c r="P556" s="8" t="e">
        <f>E556/L556</f>
        <v>#DIV/0!</v>
      </c>
      <c r="Q556" t="str">
        <f>LEFT(N556, SEARCH("/", N556, 1) - 1)</f>
        <v>technology</v>
      </c>
      <c r="R556" t="str">
        <f>RIGHT(N556, LEN(N556)-SEARCH("/", N556, 1))</f>
        <v>web</v>
      </c>
      <c r="S556" s="11">
        <f>(((J556/60)/60)/24)+DATE(1970,1,1)</f>
        <v>42103.676180555558</v>
      </c>
      <c r="T556" s="11">
        <f>(((I556/60)/60)/24)+DATE(1970,1,1)</f>
        <v>42115.676180555558</v>
      </c>
    </row>
    <row r="557" spans="1:20" ht="45" x14ac:dyDescent="0.25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8272</v>
      </c>
      <c r="O557" s="6">
        <f>ROUND(E557/D557*100, 0)</f>
        <v>0</v>
      </c>
      <c r="P557" s="8" t="e">
        <f>E557/L557</f>
        <v>#DIV/0!</v>
      </c>
      <c r="Q557" t="str">
        <f>LEFT(N557, SEARCH("/", N557, 1) - 1)</f>
        <v>technology</v>
      </c>
      <c r="R557" t="str">
        <f>RIGHT(N557, LEN(N557)-SEARCH("/", N557, 1))</f>
        <v>web</v>
      </c>
      <c r="S557" s="11">
        <f>(((J557/60)/60)/24)+DATE(1970,1,1)</f>
        <v>42346.736400462964</v>
      </c>
      <c r="T557" s="11">
        <f>(((I557/60)/60)/24)+DATE(1970,1,1)</f>
        <v>42386.958333333328</v>
      </c>
    </row>
    <row r="558" spans="1:20" ht="45" x14ac:dyDescent="0.25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8272</v>
      </c>
      <c r="O558" s="6">
        <f>ROUND(E558/D558*100, 0)</f>
        <v>1</v>
      </c>
      <c r="P558" s="8">
        <f>E558/L558</f>
        <v>1</v>
      </c>
      <c r="Q558" t="str">
        <f>LEFT(N558, SEARCH("/", N558, 1) - 1)</f>
        <v>technology</v>
      </c>
      <c r="R558" t="str">
        <f>RIGHT(N558, LEN(N558)-SEARCH("/", N558, 1))</f>
        <v>web</v>
      </c>
      <c r="S558" s="11">
        <f>(((J558/60)/60)/24)+DATE(1970,1,1)</f>
        <v>41927.067627314813</v>
      </c>
      <c r="T558" s="11">
        <f>(((I558/60)/60)/24)+DATE(1970,1,1)</f>
        <v>41957.109293981484</v>
      </c>
    </row>
    <row r="559" spans="1:20" ht="45" x14ac:dyDescent="0.25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8284</v>
      </c>
      <c r="O559" s="6">
        <f>ROUND(E559/D559*100, 0)</f>
        <v>0</v>
      </c>
      <c r="P559" s="8" t="e">
        <f>E559/L559</f>
        <v>#DIV/0!</v>
      </c>
      <c r="Q559" t="str">
        <f>LEFT(N559, SEARCH("/", N559, 1) - 1)</f>
        <v>food</v>
      </c>
      <c r="R559" t="str">
        <f>RIGHT(N559, LEN(N559)-SEARCH("/", N559, 1))</f>
        <v>food trucks</v>
      </c>
      <c r="S559" s="11">
        <f>(((J559/60)/60)/24)+DATE(1970,1,1)</f>
        <v>41831.884108796294</v>
      </c>
      <c r="T559" s="11">
        <f>(((I559/60)/60)/24)+DATE(1970,1,1)</f>
        <v>41861.884108796294</v>
      </c>
    </row>
    <row r="560" spans="1:20" ht="45" x14ac:dyDescent="0.25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8279</v>
      </c>
      <c r="O560" s="6">
        <f>ROUND(E560/D560*100, 0)</f>
        <v>119</v>
      </c>
      <c r="P560" s="8">
        <f>E560/L560</f>
        <v>27.558139534883722</v>
      </c>
      <c r="Q560" t="str">
        <f>LEFT(N560, SEARCH("/", N560, 1) - 1)</f>
        <v>music</v>
      </c>
      <c r="R560" t="str">
        <f>RIGHT(N560, LEN(N560)-SEARCH("/", N560, 1))</f>
        <v>indie rock</v>
      </c>
      <c r="S560" s="11">
        <f>(((J560/60)/60)/24)+DATE(1970,1,1)</f>
        <v>41025.874201388891</v>
      </c>
      <c r="T560" s="11">
        <f>(((I560/60)/60)/24)+DATE(1970,1,1)</f>
        <v>41039.708333333336</v>
      </c>
    </row>
    <row r="561" spans="1:20" ht="45" x14ac:dyDescent="0.25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8279</v>
      </c>
      <c r="O561" s="6">
        <f>ROUND(E561/D561*100, 0)</f>
        <v>103</v>
      </c>
      <c r="P561" s="8">
        <f>E561/L561</f>
        <v>28.65666666666667</v>
      </c>
      <c r="Q561" t="str">
        <f>LEFT(N561, SEARCH("/", N561, 1) - 1)</f>
        <v>music</v>
      </c>
      <c r="R561" t="str">
        <f>RIGHT(N561, LEN(N561)-SEARCH("/", N561, 1))</f>
        <v>indie rock</v>
      </c>
      <c r="S561" s="11">
        <f>(((J561/60)/60)/24)+DATE(1970,1,1)</f>
        <v>41023.07471064815</v>
      </c>
      <c r="T561" s="11">
        <f>(((I561/60)/60)/24)+DATE(1970,1,1)</f>
        <v>41053.07471064815</v>
      </c>
    </row>
    <row r="562" spans="1:20" ht="45" x14ac:dyDescent="0.25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8279</v>
      </c>
      <c r="O562" s="6">
        <f>ROUND(E562/D562*100, 0)</f>
        <v>100</v>
      </c>
      <c r="P562" s="8">
        <f>E562/L562</f>
        <v>40.04</v>
      </c>
      <c r="Q562" t="str">
        <f>LEFT(N562, SEARCH("/", N562, 1) - 1)</f>
        <v>music</v>
      </c>
      <c r="R562" t="str">
        <f>RIGHT(N562, LEN(N562)-SEARCH("/", N562, 1))</f>
        <v>indie rock</v>
      </c>
      <c r="S562" s="11">
        <f>(((J562/60)/60)/24)+DATE(1970,1,1)</f>
        <v>40711.782210648147</v>
      </c>
      <c r="T562" s="11">
        <f>(((I562/60)/60)/24)+DATE(1970,1,1)</f>
        <v>40756.782210648147</v>
      </c>
    </row>
    <row r="563" spans="1:20" ht="45" x14ac:dyDescent="0.25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8279</v>
      </c>
      <c r="O563" s="6">
        <f>ROUND(E563/D563*100, 0)</f>
        <v>106</v>
      </c>
      <c r="P563" s="8">
        <f>E563/L563</f>
        <v>52.8</v>
      </c>
      <c r="Q563" t="str">
        <f>LEFT(N563, SEARCH("/", N563, 1) - 1)</f>
        <v>music</v>
      </c>
      <c r="R563" t="str">
        <f>RIGHT(N563, LEN(N563)-SEARCH("/", N563, 1))</f>
        <v>indie rock</v>
      </c>
      <c r="S563" s="11">
        <f>(((J563/60)/60)/24)+DATE(1970,1,1)</f>
        <v>42017.967442129629</v>
      </c>
      <c r="T563" s="11">
        <f>(((I563/60)/60)/24)+DATE(1970,1,1)</f>
        <v>42031.967442129629</v>
      </c>
    </row>
    <row r="564" spans="1:20" ht="45" x14ac:dyDescent="0.25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8300</v>
      </c>
      <c r="O564" s="6">
        <f>ROUND(E564/D564*100, 0)</f>
        <v>110</v>
      </c>
      <c r="P564" s="8">
        <f>E564/L564</f>
        <v>100</v>
      </c>
      <c r="Q564" t="str">
        <f>LEFT(N564, SEARCH("/", N564, 1) - 1)</f>
        <v>music</v>
      </c>
      <c r="R564" t="str">
        <f>RIGHT(N564, LEN(N564)-SEARCH("/", N564, 1))</f>
        <v>classical music</v>
      </c>
      <c r="S564" s="11">
        <f>(((J564/60)/60)/24)+DATE(1970,1,1)</f>
        <v>40696.648784722223</v>
      </c>
      <c r="T564" s="11">
        <f>(((I564/60)/60)/24)+DATE(1970,1,1)</f>
        <v>40756.648784722223</v>
      </c>
    </row>
    <row r="565" spans="1:20" ht="45" x14ac:dyDescent="0.25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8284</v>
      </c>
      <c r="O565" s="6">
        <f>ROUND(E565/D565*100, 0)</f>
        <v>1</v>
      </c>
      <c r="P565" s="8">
        <f>E565/L565</f>
        <v>1</v>
      </c>
      <c r="Q565" t="str">
        <f>LEFT(N565, SEARCH("/", N565, 1) - 1)</f>
        <v>food</v>
      </c>
      <c r="R565" t="str">
        <f>RIGHT(N565, LEN(N565)-SEARCH("/", N565, 1))</f>
        <v>food trucks</v>
      </c>
      <c r="S565" s="11">
        <f>(((J565/60)/60)/24)+DATE(1970,1,1)</f>
        <v>42019.76944444445</v>
      </c>
      <c r="T565" s="11">
        <f>(((I565/60)/60)/24)+DATE(1970,1,1)</f>
        <v>42079.727777777778</v>
      </c>
    </row>
    <row r="566" spans="1:20" ht="45" x14ac:dyDescent="0.25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8301</v>
      </c>
      <c r="O566" s="6">
        <f>ROUND(E566/D566*100, 0)</f>
        <v>188</v>
      </c>
      <c r="P566" s="8">
        <f>E566/L566</f>
        <v>35.547169811320757</v>
      </c>
      <c r="Q566" t="str">
        <f>LEFT(N566, SEARCH("/", N566, 1) - 1)</f>
        <v>technology</v>
      </c>
      <c r="R566" t="str">
        <f>RIGHT(N566, LEN(N566)-SEARCH("/", N566, 1))</f>
        <v>space exploration</v>
      </c>
      <c r="S566" s="11">
        <f>(((J566/60)/60)/24)+DATE(1970,1,1)</f>
        <v>42273.884305555555</v>
      </c>
      <c r="T566" s="11">
        <f>(((I566/60)/60)/24)+DATE(1970,1,1)</f>
        <v>42300.458333333328</v>
      </c>
    </row>
    <row r="567" spans="1:20" ht="45" x14ac:dyDescent="0.25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8301</v>
      </c>
      <c r="O567" s="6">
        <f>ROUND(E567/D567*100, 0)</f>
        <v>187</v>
      </c>
      <c r="P567" s="8">
        <f>E567/L567</f>
        <v>37.46</v>
      </c>
      <c r="Q567" t="str">
        <f>LEFT(N567, SEARCH("/", N567, 1) - 1)</f>
        <v>technology</v>
      </c>
      <c r="R567" t="str">
        <f>RIGHT(N567, LEN(N567)-SEARCH("/", N567, 1))</f>
        <v>space exploration</v>
      </c>
      <c r="S567" s="11">
        <f>(((J567/60)/60)/24)+DATE(1970,1,1)</f>
        <v>42636.614745370374</v>
      </c>
      <c r="T567" s="11">
        <f>(((I567/60)/60)/24)+DATE(1970,1,1)</f>
        <v>42659.041666666672</v>
      </c>
    </row>
    <row r="568" spans="1:20" ht="30" x14ac:dyDescent="0.25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8302</v>
      </c>
      <c r="O568" s="6">
        <f>ROUND(E568/D568*100, 0)</f>
        <v>171</v>
      </c>
      <c r="P568" s="8">
        <f>E568/L568</f>
        <v>60.964285714285715</v>
      </c>
      <c r="Q568" t="str">
        <f>LEFT(N568, SEARCH("/", N568, 1) - 1)</f>
        <v>technology</v>
      </c>
      <c r="R568" t="str">
        <f>RIGHT(N568, LEN(N568)-SEARCH("/", N568, 1))</f>
        <v>makerspaces</v>
      </c>
      <c r="S568" s="11">
        <f>(((J568/60)/60)/24)+DATE(1970,1,1)</f>
        <v>42275.588715277772</v>
      </c>
      <c r="T568" s="11">
        <f>(((I568/60)/60)/24)+DATE(1970,1,1)</f>
        <v>42317.60555555555</v>
      </c>
    </row>
    <row r="569" spans="1:20" ht="45" x14ac:dyDescent="0.25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8304</v>
      </c>
      <c r="O569" s="6">
        <f>ROUND(E569/D569*100, 0)</f>
        <v>11</v>
      </c>
      <c r="P569" s="8">
        <f>E569/L569</f>
        <v>52.5</v>
      </c>
      <c r="Q569" t="str">
        <f>LEFT(N569, SEARCH("/", N569, 1) - 1)</f>
        <v>publishing</v>
      </c>
      <c r="R569" t="str">
        <f>RIGHT(N569, LEN(N569)-SEARCH("/", N569, 1))</f>
        <v>children's books</v>
      </c>
      <c r="S569" s="11">
        <f>(((J569/60)/60)/24)+DATE(1970,1,1)</f>
        <v>42524.36650462963</v>
      </c>
      <c r="T569" s="11">
        <f>(((I569/60)/60)/24)+DATE(1970,1,1)</f>
        <v>42567.36650462963</v>
      </c>
    </row>
    <row r="570" spans="1:20" ht="30" x14ac:dyDescent="0.25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 s="6">
        <f>ROUND(E570/D570*100, 0)</f>
        <v>120</v>
      </c>
      <c r="P570" s="8">
        <f>E570/L570</f>
        <v>66.666666666666671</v>
      </c>
      <c r="Q570" t="str">
        <f>LEFT(N570, SEARCH("/", N570, 1) - 1)</f>
        <v>theater</v>
      </c>
      <c r="R570" t="str">
        <f>RIGHT(N570, LEN(N570)-SEARCH("/", N570, 1))</f>
        <v>plays</v>
      </c>
      <c r="S570" s="11">
        <f>(((J570/60)/60)/24)+DATE(1970,1,1)</f>
        <v>42026.924976851849</v>
      </c>
      <c r="T570" s="11">
        <f>(((I570/60)/60)/24)+DATE(1970,1,1)</f>
        <v>42052.207638888889</v>
      </c>
    </row>
    <row r="571" spans="1:20" ht="45" x14ac:dyDescent="0.25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8271</v>
      </c>
      <c r="O571" s="6">
        <f>ROUND(E571/D571*100, 0)</f>
        <v>115</v>
      </c>
      <c r="P571" s="8">
        <f>E571/L571</f>
        <v>18.770491803278688</v>
      </c>
      <c r="Q571" t="str">
        <f>LEFT(N571, SEARCH("/", N571, 1) - 1)</f>
        <v>theater</v>
      </c>
      <c r="R571" t="str">
        <f>RIGHT(N571, LEN(N571)-SEARCH("/", N571, 1))</f>
        <v>plays</v>
      </c>
      <c r="S571" s="11">
        <f>(((J571/60)/60)/24)+DATE(1970,1,1)</f>
        <v>42103.535254629634</v>
      </c>
      <c r="T571" s="11">
        <f>(((I571/60)/60)/24)+DATE(1970,1,1)</f>
        <v>42117.535254629634</v>
      </c>
    </row>
    <row r="572" spans="1:20" ht="45" x14ac:dyDescent="0.25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8271</v>
      </c>
      <c r="O572" s="6">
        <f>ROUND(E572/D572*100, 0)</f>
        <v>120</v>
      </c>
      <c r="P572" s="8">
        <f>E572/L572</f>
        <v>31.5</v>
      </c>
      <c r="Q572" t="str">
        <f>LEFT(N572, SEARCH("/", N572, 1) - 1)</f>
        <v>theater</v>
      </c>
      <c r="R572" t="str">
        <f>RIGHT(N572, LEN(N572)-SEARCH("/", N572, 1))</f>
        <v>plays</v>
      </c>
      <c r="S572" s="11">
        <f>(((J572/60)/60)/24)+DATE(1970,1,1)</f>
        <v>41808.198518518519</v>
      </c>
      <c r="T572" s="11">
        <f>(((I572/60)/60)/24)+DATE(1970,1,1)</f>
        <v>41838.198518518519</v>
      </c>
    </row>
    <row r="573" spans="1:20" ht="45" x14ac:dyDescent="0.25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8271</v>
      </c>
      <c r="O573" s="6">
        <f>ROUND(E573/D573*100, 0)</f>
        <v>133</v>
      </c>
      <c r="P573" s="8">
        <f>E573/L573</f>
        <v>42.903225806451616</v>
      </c>
      <c r="Q573" t="str">
        <f>LEFT(N573, SEARCH("/", N573, 1) - 1)</f>
        <v>theater</v>
      </c>
      <c r="R573" t="str">
        <f>RIGHT(N573, LEN(N573)-SEARCH("/", N573, 1))</f>
        <v>plays</v>
      </c>
      <c r="S573" s="11">
        <f>(((J573/60)/60)/24)+DATE(1970,1,1)</f>
        <v>41948.552847222221</v>
      </c>
      <c r="T573" s="11">
        <f>(((I573/60)/60)/24)+DATE(1970,1,1)</f>
        <v>42008.552847222221</v>
      </c>
    </row>
    <row r="574" spans="1:20" ht="45" x14ac:dyDescent="0.25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8271</v>
      </c>
      <c r="O574" s="6">
        <f>ROUND(E574/D574*100, 0)</f>
        <v>115</v>
      </c>
      <c r="P574" s="8">
        <f>E574/L574</f>
        <v>50</v>
      </c>
      <c r="Q574" t="str">
        <f>LEFT(N574, SEARCH("/", N574, 1) - 1)</f>
        <v>theater</v>
      </c>
      <c r="R574" t="str">
        <f>RIGHT(N574, LEN(N574)-SEARCH("/", N574, 1))</f>
        <v>plays</v>
      </c>
      <c r="S574" s="11">
        <f>(((J574/60)/60)/24)+DATE(1970,1,1)</f>
        <v>41881.453587962962</v>
      </c>
      <c r="T574" s="11">
        <f>(((I574/60)/60)/24)+DATE(1970,1,1)</f>
        <v>41911.453587962962</v>
      </c>
    </row>
    <row r="575" spans="1:20" ht="45" x14ac:dyDescent="0.25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8271</v>
      </c>
      <c r="O575" s="6">
        <f>ROUND(E575/D575*100, 0)</f>
        <v>100</v>
      </c>
      <c r="P575" s="8">
        <f>E575/L575</f>
        <v>28.571428571428573</v>
      </c>
      <c r="Q575" t="str">
        <f>LEFT(N575, SEARCH("/", N575, 1) - 1)</f>
        <v>theater</v>
      </c>
      <c r="R575" t="str">
        <f>RIGHT(N575, LEN(N575)-SEARCH("/", N575, 1))</f>
        <v>plays</v>
      </c>
      <c r="S575" s="11">
        <f>(((J575/60)/60)/24)+DATE(1970,1,1)</f>
        <v>41875.922858796301</v>
      </c>
      <c r="T575" s="11">
        <f>(((I575/60)/60)/24)+DATE(1970,1,1)</f>
        <v>41905.922858796301</v>
      </c>
    </row>
    <row r="576" spans="1:20" ht="45" x14ac:dyDescent="0.25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8271</v>
      </c>
      <c r="O576" s="6">
        <f>ROUND(E576/D576*100, 0)</f>
        <v>187</v>
      </c>
      <c r="P576" s="8">
        <f>E576/L576</f>
        <v>20.118172043010752</v>
      </c>
      <c r="Q576" t="str">
        <f>LEFT(N576, SEARCH("/", N576, 1) - 1)</f>
        <v>theater</v>
      </c>
      <c r="R576" t="str">
        <f>RIGHT(N576, LEN(N576)-SEARCH("/", N576, 1))</f>
        <v>plays</v>
      </c>
      <c r="S576" s="11">
        <f>(((J576/60)/60)/24)+DATE(1970,1,1)</f>
        <v>42313.703900462962</v>
      </c>
      <c r="T576" s="11">
        <f>(((I576/60)/60)/24)+DATE(1970,1,1)</f>
        <v>42343</v>
      </c>
    </row>
    <row r="577" spans="1:20" ht="45" x14ac:dyDescent="0.25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8271</v>
      </c>
      <c r="O577" s="6">
        <f>ROUND(E577/D577*100, 0)</f>
        <v>1</v>
      </c>
      <c r="P577" s="8">
        <f>E577/L577</f>
        <v>10</v>
      </c>
      <c r="Q577" t="str">
        <f>LEFT(N577, SEARCH("/", N577, 1) - 1)</f>
        <v>theater</v>
      </c>
      <c r="R577" t="str">
        <f>RIGHT(N577, LEN(N577)-SEARCH("/", N577, 1))</f>
        <v>plays</v>
      </c>
      <c r="S577" s="11">
        <f>(((J577/60)/60)/24)+DATE(1970,1,1)</f>
        <v>42291.739548611105</v>
      </c>
      <c r="T577" s="11">
        <f>(((I577/60)/60)/24)+DATE(1970,1,1)</f>
        <v>42351.781215277777</v>
      </c>
    </row>
    <row r="578" spans="1:20" ht="45" x14ac:dyDescent="0.25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8271</v>
      </c>
      <c r="O578" s="6">
        <f>ROUND(E578/D578*100, 0)</f>
        <v>42</v>
      </c>
      <c r="P578" s="8">
        <f>E578/L578</f>
        <v>29.785714285714285</v>
      </c>
      <c r="Q578" t="str">
        <f>LEFT(N578, SEARCH("/", N578, 1) - 1)</f>
        <v>theater</v>
      </c>
      <c r="R578" t="str">
        <f>RIGHT(N578, LEN(N578)-SEARCH("/", N578, 1))</f>
        <v>plays</v>
      </c>
      <c r="S578" s="11">
        <f>(((J578/60)/60)/24)+DATE(1970,1,1)</f>
        <v>42111.71665509259</v>
      </c>
      <c r="T578" s="11">
        <f>(((I578/60)/60)/24)+DATE(1970,1,1)</f>
        <v>42131.71665509259</v>
      </c>
    </row>
    <row r="579" spans="1:20" ht="45" x14ac:dyDescent="0.25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8271</v>
      </c>
      <c r="O579" s="6">
        <f>ROUND(E579/D579*100, 0)</f>
        <v>0</v>
      </c>
      <c r="P579" s="8" t="e">
        <f>E579/L579</f>
        <v>#DIV/0!</v>
      </c>
      <c r="Q579" t="str">
        <f>LEFT(N579, SEARCH("/", N579, 1) - 1)</f>
        <v>theater</v>
      </c>
      <c r="R579" t="str">
        <f>RIGHT(N579, LEN(N579)-SEARCH("/", N579, 1))</f>
        <v>plays</v>
      </c>
      <c r="S579" s="11">
        <f>(((J579/60)/60)/24)+DATE(1970,1,1)</f>
        <v>41954.545081018514</v>
      </c>
      <c r="T579" s="11">
        <f>(((I579/60)/60)/24)+DATE(1970,1,1)</f>
        <v>41978.477777777778</v>
      </c>
    </row>
    <row r="580" spans="1:20" ht="45" x14ac:dyDescent="0.25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6">
        <f>ROUND(E580/D580*100, 0)</f>
        <v>61</v>
      </c>
      <c r="P580" s="8">
        <f>E580/L580</f>
        <v>203.66666666666666</v>
      </c>
      <c r="Q580" t="str">
        <f>LEFT(N580, SEARCH("/", N580, 1) - 1)</f>
        <v>theater</v>
      </c>
      <c r="R580" t="str">
        <f>RIGHT(N580, LEN(N580)-SEARCH("/", N580, 1))</f>
        <v>plays</v>
      </c>
      <c r="S580" s="11">
        <f>(((J580/60)/60)/24)+DATE(1970,1,1)</f>
        <v>42415.398032407407</v>
      </c>
      <c r="T580" s="11">
        <f>(((I580/60)/60)/24)+DATE(1970,1,1)</f>
        <v>42445.356365740736</v>
      </c>
    </row>
    <row r="581" spans="1:20" ht="30" x14ac:dyDescent="0.25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8305</v>
      </c>
      <c r="O581" s="6">
        <f>ROUND(E581/D581*100, 0)</f>
        <v>100</v>
      </c>
      <c r="P581" s="8">
        <f>E581/L581</f>
        <v>41.666666666666664</v>
      </c>
      <c r="Q581" t="str">
        <f>LEFT(N581, SEARCH("/", N581, 1) - 1)</f>
        <v>theater</v>
      </c>
      <c r="R581" t="str">
        <f>RIGHT(N581, LEN(N581)-SEARCH("/", N581, 1))</f>
        <v>musical</v>
      </c>
      <c r="S581" s="11">
        <f>(((J581/60)/60)/24)+DATE(1970,1,1)</f>
        <v>42403.998217592598</v>
      </c>
      <c r="T581" s="11">
        <f>(((I581/60)/60)/24)+DATE(1970,1,1)</f>
        <v>42433.998217592598</v>
      </c>
    </row>
    <row r="582" spans="1:20" ht="45" x14ac:dyDescent="0.25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8305</v>
      </c>
      <c r="O582" s="6">
        <f>ROUND(E582/D582*100, 0)</f>
        <v>128</v>
      </c>
      <c r="P582" s="8">
        <f>E582/L582</f>
        <v>37.647058823529413</v>
      </c>
      <c r="Q582" t="str">
        <f>LEFT(N582, SEARCH("/", N582, 1) - 1)</f>
        <v>theater</v>
      </c>
      <c r="R582" t="str">
        <f>RIGHT(N582, LEN(N582)-SEARCH("/", N582, 1))</f>
        <v>musical</v>
      </c>
      <c r="S582" s="11">
        <f>(((J582/60)/60)/24)+DATE(1970,1,1)</f>
        <v>41912.650729166664</v>
      </c>
      <c r="T582" s="11">
        <f>(((I582/60)/60)/24)+DATE(1970,1,1)</f>
        <v>41925.207638888889</v>
      </c>
    </row>
    <row r="583" spans="1:20" ht="45" x14ac:dyDescent="0.25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8303</v>
      </c>
      <c r="O583" s="6">
        <f>ROUND(E583/D583*100, 0)</f>
        <v>3</v>
      </c>
      <c r="P583" s="8">
        <f>E583/L583</f>
        <v>12.5</v>
      </c>
      <c r="Q583" t="str">
        <f>LEFT(N583, SEARCH("/", N583, 1) - 1)</f>
        <v>theater</v>
      </c>
      <c r="R583" t="str">
        <f>RIGHT(N583, LEN(N583)-SEARCH("/", N583, 1))</f>
        <v>spaces</v>
      </c>
      <c r="S583" s="11">
        <f>(((J583/60)/60)/24)+DATE(1970,1,1)</f>
        <v>42297.823113425926</v>
      </c>
      <c r="T583" s="11">
        <f>(((I583/60)/60)/24)+DATE(1970,1,1)</f>
        <v>42327.864780092597</v>
      </c>
    </row>
    <row r="584" spans="1:20" ht="45" x14ac:dyDescent="0.25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8271</v>
      </c>
      <c r="O584" s="6">
        <f>ROUND(E584/D584*100, 0)</f>
        <v>122</v>
      </c>
      <c r="P584" s="8">
        <f>E584/L584</f>
        <v>60.9</v>
      </c>
      <c r="Q584" t="str">
        <f>LEFT(N584, SEARCH("/", N584, 1) - 1)</f>
        <v>theater</v>
      </c>
      <c r="R584" t="str">
        <f>RIGHT(N584, LEN(N584)-SEARCH("/", N584, 1))</f>
        <v>plays</v>
      </c>
      <c r="S584" s="11">
        <f>(((J584/60)/60)/24)+DATE(1970,1,1)</f>
        <v>42036.24428240741</v>
      </c>
      <c r="T584" s="11">
        <f>(((I584/60)/60)/24)+DATE(1970,1,1)</f>
        <v>42064.290972222225</v>
      </c>
    </row>
    <row r="585" spans="1:20" ht="45" x14ac:dyDescent="0.25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8271</v>
      </c>
      <c r="O585" s="6">
        <f>ROUND(E585/D585*100, 0)</f>
        <v>163</v>
      </c>
      <c r="P585" s="8">
        <f>E585/L585</f>
        <v>95.588235294117652</v>
      </c>
      <c r="Q585" t="str">
        <f>LEFT(N585, SEARCH("/", N585, 1) - 1)</f>
        <v>theater</v>
      </c>
      <c r="R585" t="str">
        <f>RIGHT(N585, LEN(N585)-SEARCH("/", N585, 1))</f>
        <v>plays</v>
      </c>
      <c r="S585" s="11">
        <f>(((J585/60)/60)/24)+DATE(1970,1,1)</f>
        <v>42097.786493055552</v>
      </c>
      <c r="T585" s="11">
        <f>(((I585/60)/60)/24)+DATE(1970,1,1)</f>
        <v>42127.952083333337</v>
      </c>
    </row>
    <row r="586" spans="1:20" ht="45" x14ac:dyDescent="0.25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8303</v>
      </c>
      <c r="O586" s="6">
        <f>ROUND(E586/D586*100, 0)</f>
        <v>100</v>
      </c>
      <c r="P586" s="8">
        <f>E586/L586</f>
        <v>35.714285714285715</v>
      </c>
      <c r="Q586" t="str">
        <f>LEFT(N586, SEARCH("/", N586, 1) - 1)</f>
        <v>theater</v>
      </c>
      <c r="R586" t="str">
        <f>RIGHT(N586, LEN(N586)-SEARCH("/", N586, 1))</f>
        <v>spaces</v>
      </c>
      <c r="S586" s="11">
        <f>(((J586/60)/60)/24)+DATE(1970,1,1)</f>
        <v>42511.362048611118</v>
      </c>
      <c r="T586" s="11">
        <f>(((I586/60)/60)/24)+DATE(1970,1,1)</f>
        <v>42541.362048611118</v>
      </c>
    </row>
    <row r="587" spans="1:20" x14ac:dyDescent="0.25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8303</v>
      </c>
      <c r="O587" s="6">
        <f>ROUND(E587/D587*100, 0)</f>
        <v>100</v>
      </c>
      <c r="P587" s="8">
        <f>E587/L587</f>
        <v>45.590909090909093</v>
      </c>
      <c r="Q587" t="str">
        <f>LEFT(N587, SEARCH("/", N587, 1) - 1)</f>
        <v>theater</v>
      </c>
      <c r="R587" t="str">
        <f>RIGHT(N587, LEN(N587)-SEARCH("/", N587, 1))</f>
        <v>spaces</v>
      </c>
      <c r="S587" s="11">
        <f>(((J587/60)/60)/24)+DATE(1970,1,1)</f>
        <v>42390.838738425926</v>
      </c>
      <c r="T587" s="11">
        <f>(((I587/60)/60)/24)+DATE(1970,1,1)</f>
        <v>42420.838738425926</v>
      </c>
    </row>
    <row r="588" spans="1:20" ht="45" x14ac:dyDescent="0.25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8303</v>
      </c>
      <c r="O588" s="6">
        <f>ROUND(E588/D588*100, 0)</f>
        <v>127</v>
      </c>
      <c r="P588" s="8">
        <f>E588/L588</f>
        <v>50.88</v>
      </c>
      <c r="Q588" t="str">
        <f>LEFT(N588, SEARCH("/", N588, 1) - 1)</f>
        <v>theater</v>
      </c>
      <c r="R588" t="str">
        <f>RIGHT(N588, LEN(N588)-SEARCH("/", N588, 1))</f>
        <v>spaces</v>
      </c>
      <c r="S588" s="11">
        <f>(((J588/60)/60)/24)+DATE(1970,1,1)</f>
        <v>42228.044664351852</v>
      </c>
      <c r="T588" s="11">
        <f>(((I588/60)/60)/24)+DATE(1970,1,1)</f>
        <v>42258.044664351852</v>
      </c>
    </row>
    <row r="589" spans="1:20" ht="45" x14ac:dyDescent="0.25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8303</v>
      </c>
      <c r="O589" s="6">
        <f>ROUND(E589/D589*100, 0)</f>
        <v>101</v>
      </c>
      <c r="P589" s="8">
        <f>E589/L589</f>
        <v>37.222222222222221</v>
      </c>
      <c r="Q589" t="str">
        <f>LEFT(N589, SEARCH("/", N589, 1) - 1)</f>
        <v>theater</v>
      </c>
      <c r="R589" t="str">
        <f>RIGHT(N589, LEN(N589)-SEARCH("/", N589, 1))</f>
        <v>spaces</v>
      </c>
      <c r="S589" s="11">
        <f>(((J589/60)/60)/24)+DATE(1970,1,1)</f>
        <v>42373.252280092594</v>
      </c>
      <c r="T589" s="11">
        <f>(((I589/60)/60)/24)+DATE(1970,1,1)</f>
        <v>42433.252280092594</v>
      </c>
    </row>
    <row r="590" spans="1:20" ht="45" x14ac:dyDescent="0.25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8303</v>
      </c>
      <c r="O590" s="6">
        <f>ROUND(E590/D590*100, 0)</f>
        <v>14</v>
      </c>
      <c r="P590" s="8">
        <f>E590/L590</f>
        <v>20.142857142857142</v>
      </c>
      <c r="Q590" t="str">
        <f>LEFT(N590, SEARCH("/", N590, 1) - 1)</f>
        <v>theater</v>
      </c>
      <c r="R590" t="str">
        <f>RIGHT(N590, LEN(N590)-SEARCH("/", N590, 1))</f>
        <v>spaces</v>
      </c>
      <c r="S590" s="11">
        <f>(((J590/60)/60)/24)+DATE(1970,1,1)</f>
        <v>41957.833726851852</v>
      </c>
      <c r="T590" s="11">
        <f>(((I590/60)/60)/24)+DATE(1970,1,1)</f>
        <v>41987.833726851852</v>
      </c>
    </row>
    <row r="591" spans="1:20" ht="45" x14ac:dyDescent="0.25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8303</v>
      </c>
      <c r="O591" s="6">
        <f>ROUND(E591/D591*100, 0)</f>
        <v>4</v>
      </c>
      <c r="P591" s="8">
        <f>E591/L591</f>
        <v>10.25</v>
      </c>
      <c r="Q591" t="str">
        <f>LEFT(N591, SEARCH("/", N591, 1) - 1)</f>
        <v>theater</v>
      </c>
      <c r="R591" t="str">
        <f>RIGHT(N591, LEN(N591)-SEARCH("/", N591, 1))</f>
        <v>spaces</v>
      </c>
      <c r="S591" s="11">
        <f>(((J591/60)/60)/24)+DATE(1970,1,1)</f>
        <v>42241.429120370376</v>
      </c>
      <c r="T591" s="11">
        <f>(((I591/60)/60)/24)+DATE(1970,1,1)</f>
        <v>42263.916666666672</v>
      </c>
    </row>
    <row r="592" spans="1:20" ht="45" x14ac:dyDescent="0.25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8303</v>
      </c>
      <c r="O592" s="6">
        <f>ROUND(E592/D592*100, 0)</f>
        <v>0</v>
      </c>
      <c r="P592" s="8">
        <f>E592/L592</f>
        <v>1</v>
      </c>
      <c r="Q592" t="str">
        <f>LEFT(N592, SEARCH("/", N592, 1) - 1)</f>
        <v>theater</v>
      </c>
      <c r="R592" t="str">
        <f>RIGHT(N592, LEN(N592)-SEARCH("/", N592, 1))</f>
        <v>spaces</v>
      </c>
      <c r="S592" s="11">
        <f>(((J592/60)/60)/24)+DATE(1970,1,1)</f>
        <v>42509.374537037031</v>
      </c>
      <c r="T592" s="11">
        <f>(((I592/60)/60)/24)+DATE(1970,1,1)</f>
        <v>42517.55</v>
      </c>
    </row>
    <row r="593" spans="1:20" ht="45" x14ac:dyDescent="0.25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8271</v>
      </c>
      <c r="O593" s="6">
        <f>ROUND(E593/D593*100, 0)</f>
        <v>23</v>
      </c>
      <c r="P593" s="8">
        <f>E593/L593</f>
        <v>18.75</v>
      </c>
      <c r="Q593" t="str">
        <f>LEFT(N593, SEARCH("/", N593, 1) - 1)</f>
        <v>theater</v>
      </c>
      <c r="R593" t="str">
        <f>RIGHT(N593, LEN(N593)-SEARCH("/", N593, 1))</f>
        <v>plays</v>
      </c>
      <c r="S593" s="11">
        <f>(((J593/60)/60)/24)+DATE(1970,1,1)</f>
        <v>42800.720127314817</v>
      </c>
      <c r="T593" s="11">
        <f>(((I593/60)/60)/24)+DATE(1970,1,1)</f>
        <v>42821.678460648152</v>
      </c>
    </row>
    <row r="594" spans="1:20" ht="45" x14ac:dyDescent="0.25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8271</v>
      </c>
      <c r="O594" s="6">
        <f>ROUND(E594/D594*100, 0)</f>
        <v>100</v>
      </c>
      <c r="P594" s="8">
        <f>E594/L594</f>
        <v>41.666666666666664</v>
      </c>
      <c r="Q594" t="str">
        <f>LEFT(N594, SEARCH("/", N594, 1) - 1)</f>
        <v>theater</v>
      </c>
      <c r="R594" t="str">
        <f>RIGHT(N594, LEN(N594)-SEARCH("/", N594, 1))</f>
        <v>plays</v>
      </c>
      <c r="S594" s="11">
        <f>(((J594/60)/60)/24)+DATE(1970,1,1)</f>
        <v>41829.977326388893</v>
      </c>
      <c r="T594" s="11">
        <f>(((I594/60)/60)/24)+DATE(1970,1,1)</f>
        <v>41836.977326388893</v>
      </c>
    </row>
    <row r="595" spans="1:20" ht="45" x14ac:dyDescent="0.25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8305</v>
      </c>
      <c r="O595" s="6">
        <f>ROUND(E595/D595*100, 0)</f>
        <v>25</v>
      </c>
      <c r="P595" s="8">
        <f>E595/L595</f>
        <v>41.666666666666664</v>
      </c>
      <c r="Q595" t="str">
        <f>LEFT(N595, SEARCH("/", N595, 1) - 1)</f>
        <v>theater</v>
      </c>
      <c r="R595" t="str">
        <f>RIGHT(N595, LEN(N595)-SEARCH("/", N595, 1))</f>
        <v>musical</v>
      </c>
      <c r="S595" s="11">
        <f>(((J595/60)/60)/24)+DATE(1970,1,1)</f>
        <v>42242.988680555558</v>
      </c>
      <c r="T595" s="11">
        <f>(((I595/60)/60)/24)+DATE(1970,1,1)</f>
        <v>42272.988680555558</v>
      </c>
    </row>
    <row r="596" spans="1:20" ht="45" x14ac:dyDescent="0.25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8271</v>
      </c>
      <c r="O596" s="6">
        <f>ROUND(E596/D596*100, 0)</f>
        <v>161</v>
      </c>
      <c r="P596" s="8">
        <f>E596/L596</f>
        <v>57.5</v>
      </c>
      <c r="Q596" t="str">
        <f>LEFT(N596, SEARCH("/", N596, 1) - 1)</f>
        <v>theater</v>
      </c>
      <c r="R596" t="str">
        <f>RIGHT(N596, LEN(N596)-SEARCH("/", N596, 1))</f>
        <v>plays</v>
      </c>
      <c r="S596" s="11">
        <f>(((J596/60)/60)/24)+DATE(1970,1,1)</f>
        <v>42446.943831018521</v>
      </c>
      <c r="T596" s="11">
        <f>(((I596/60)/60)/24)+DATE(1970,1,1)</f>
        <v>42476.943831018521</v>
      </c>
    </row>
    <row r="597" spans="1:20" ht="45" x14ac:dyDescent="0.25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8271</v>
      </c>
      <c r="O597" s="6">
        <f>ROUND(E597/D597*100, 0)</f>
        <v>131</v>
      </c>
      <c r="P597" s="8">
        <f>E597/L597</f>
        <v>50.46153846153846</v>
      </c>
      <c r="Q597" t="str">
        <f>LEFT(N597, SEARCH("/", N597, 1) - 1)</f>
        <v>theater</v>
      </c>
      <c r="R597" t="str">
        <f>RIGHT(N597, LEN(N597)-SEARCH("/", N597, 1))</f>
        <v>plays</v>
      </c>
      <c r="S597" s="11">
        <f>(((J597/60)/60)/24)+DATE(1970,1,1)</f>
        <v>42463.81385416667</v>
      </c>
      <c r="T597" s="11">
        <f>(((I597/60)/60)/24)+DATE(1970,1,1)</f>
        <v>42494.165972222225</v>
      </c>
    </row>
    <row r="598" spans="1:20" ht="45" x14ac:dyDescent="0.25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8271</v>
      </c>
      <c r="O598" s="6">
        <f>ROUND(E598/D598*100, 0)</f>
        <v>107</v>
      </c>
      <c r="P598" s="8">
        <f>E598/L598</f>
        <v>53.339999999999996</v>
      </c>
      <c r="Q598" t="str">
        <f>LEFT(N598, SEARCH("/", N598, 1) - 1)</f>
        <v>theater</v>
      </c>
      <c r="R598" t="str">
        <f>RIGHT(N598, LEN(N598)-SEARCH("/", N598, 1))</f>
        <v>plays</v>
      </c>
      <c r="S598" s="11">
        <f>(((J598/60)/60)/24)+DATE(1970,1,1)</f>
        <v>42475.057164351849</v>
      </c>
      <c r="T598" s="11">
        <f>(((I598/60)/60)/24)+DATE(1970,1,1)</f>
        <v>42505.057164351849</v>
      </c>
    </row>
    <row r="599" spans="1:20" ht="45" x14ac:dyDescent="0.25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8271</v>
      </c>
      <c r="O599" s="6">
        <f>ROUND(E599/D599*100, 0)</f>
        <v>126</v>
      </c>
      <c r="P599" s="8">
        <f>E599/L599</f>
        <v>25.693877551020407</v>
      </c>
      <c r="Q599" t="str">
        <f>LEFT(N599, SEARCH("/", N599, 1) - 1)</f>
        <v>theater</v>
      </c>
      <c r="R599" t="str">
        <f>RIGHT(N599, LEN(N599)-SEARCH("/", N599, 1))</f>
        <v>plays</v>
      </c>
      <c r="S599" s="11">
        <f>(((J599/60)/60)/24)+DATE(1970,1,1)</f>
        <v>42608.36583333333</v>
      </c>
      <c r="T599" s="11">
        <f>(((I599/60)/60)/24)+DATE(1970,1,1)</f>
        <v>42638.36583333333</v>
      </c>
    </row>
    <row r="600" spans="1:20" ht="45" x14ac:dyDescent="0.25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8271</v>
      </c>
      <c r="O600" s="6">
        <f>ROUND(E600/D600*100, 0)</f>
        <v>117</v>
      </c>
      <c r="P600" s="8">
        <f>E600/L600</f>
        <v>44.92307692307692</v>
      </c>
      <c r="Q600" t="str">
        <f>LEFT(N600, SEARCH("/", N600, 1) - 1)</f>
        <v>theater</v>
      </c>
      <c r="R600" t="str">
        <f>RIGHT(N600, LEN(N600)-SEARCH("/", N600, 1))</f>
        <v>plays</v>
      </c>
      <c r="S600" s="11">
        <f>(((J600/60)/60)/24)+DATE(1970,1,1)</f>
        <v>41837.323009259257</v>
      </c>
      <c r="T600" s="11">
        <f>(((I600/60)/60)/24)+DATE(1970,1,1)</f>
        <v>41847.958333333336</v>
      </c>
    </row>
    <row r="601" spans="1:20" ht="45" x14ac:dyDescent="0.25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8271</v>
      </c>
      <c r="O601" s="6">
        <f>ROUND(E601/D601*100, 0)</f>
        <v>153</v>
      </c>
      <c r="P601" s="8">
        <f>E601/L601</f>
        <v>109.57142857142857</v>
      </c>
      <c r="Q601" t="str">
        <f>LEFT(N601, SEARCH("/", N601, 1) - 1)</f>
        <v>theater</v>
      </c>
      <c r="R601" t="str">
        <f>RIGHT(N601, LEN(N601)-SEARCH("/", N601, 1))</f>
        <v>plays</v>
      </c>
      <c r="S601" s="11">
        <f>(((J601/60)/60)/24)+DATE(1970,1,1)</f>
        <v>42513.110787037032</v>
      </c>
      <c r="T601" s="11">
        <f>(((I601/60)/60)/24)+DATE(1970,1,1)</f>
        <v>42534.708333333328</v>
      </c>
    </row>
    <row r="602" spans="1:20" ht="45" x14ac:dyDescent="0.25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8271</v>
      </c>
      <c r="O602" s="6">
        <f>ROUND(E602/D602*100, 0)</f>
        <v>105</v>
      </c>
      <c r="P602" s="8">
        <f>E602/L602</f>
        <v>45.478260869565219</v>
      </c>
      <c r="Q602" t="str">
        <f>LEFT(N602, SEARCH("/", N602, 1) - 1)</f>
        <v>theater</v>
      </c>
      <c r="R602" t="str">
        <f>RIGHT(N602, LEN(N602)-SEARCH("/", N602, 1))</f>
        <v>plays</v>
      </c>
      <c r="S602" s="11">
        <f>(((J602/60)/60)/24)+DATE(1970,1,1)</f>
        <v>41969.199756944443</v>
      </c>
      <c r="T602" s="11">
        <f>(((I602/60)/60)/24)+DATE(1970,1,1)</f>
        <v>42005.208333333328</v>
      </c>
    </row>
    <row r="603" spans="1:20" ht="45" x14ac:dyDescent="0.25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8271</v>
      </c>
      <c r="O603" s="6">
        <f>ROUND(E603/D603*100, 0)</f>
        <v>104</v>
      </c>
      <c r="P603" s="8">
        <f>E603/L603</f>
        <v>38.333333333333336</v>
      </c>
      <c r="Q603" t="str">
        <f>LEFT(N603, SEARCH("/", N603, 1) - 1)</f>
        <v>theater</v>
      </c>
      <c r="R603" t="str">
        <f>RIGHT(N603, LEN(N603)-SEARCH("/", N603, 1))</f>
        <v>plays</v>
      </c>
      <c r="S603" s="11">
        <f>(((J603/60)/60)/24)+DATE(1970,1,1)</f>
        <v>41855.548101851848</v>
      </c>
      <c r="T603" s="11">
        <f>(((I603/60)/60)/24)+DATE(1970,1,1)</f>
        <v>41876.207638888889</v>
      </c>
    </row>
    <row r="604" spans="1:20" ht="45" x14ac:dyDescent="0.25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8271</v>
      </c>
      <c r="O604" s="6">
        <f>ROUND(E604/D604*100, 0)</f>
        <v>112</v>
      </c>
      <c r="P604" s="8">
        <f>E604/L604</f>
        <v>58.94736842105263</v>
      </c>
      <c r="Q604" t="str">
        <f>LEFT(N604, SEARCH("/", N604, 1) - 1)</f>
        <v>theater</v>
      </c>
      <c r="R604" t="str">
        <f>RIGHT(N604, LEN(N604)-SEARCH("/", N604, 1))</f>
        <v>plays</v>
      </c>
      <c r="S604" s="11">
        <f>(((J604/60)/60)/24)+DATE(1970,1,1)</f>
        <v>42572.61681712963</v>
      </c>
      <c r="T604" s="11">
        <f>(((I604/60)/60)/24)+DATE(1970,1,1)</f>
        <v>42589.125</v>
      </c>
    </row>
    <row r="605" spans="1:20" ht="45" x14ac:dyDescent="0.25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 s="6">
        <f>ROUND(E605/D605*100, 0)</f>
        <v>186</v>
      </c>
      <c r="P605" s="8">
        <f>E605/L605</f>
        <v>41.222222222222221</v>
      </c>
      <c r="Q605" t="str">
        <f>LEFT(N605, SEARCH("/", N605, 1) - 1)</f>
        <v>theater</v>
      </c>
      <c r="R605" t="str">
        <f>RIGHT(N605, LEN(N605)-SEARCH("/", N605, 1))</f>
        <v>plays</v>
      </c>
      <c r="S605" s="11">
        <f>(((J605/60)/60)/24)+DATE(1970,1,1)</f>
        <v>41861.524837962963</v>
      </c>
      <c r="T605" s="11">
        <f>(((I605/60)/60)/24)+DATE(1970,1,1)</f>
        <v>41891.524837962963</v>
      </c>
    </row>
    <row r="606" spans="1:20" ht="45" x14ac:dyDescent="0.25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8271</v>
      </c>
      <c r="O606" s="6">
        <f>ROUND(E606/D606*100, 0)</f>
        <v>108</v>
      </c>
      <c r="P606" s="8">
        <f>E606/L606</f>
        <v>43.28</v>
      </c>
      <c r="Q606" t="str">
        <f>LEFT(N606, SEARCH("/", N606, 1) - 1)</f>
        <v>theater</v>
      </c>
      <c r="R606" t="str">
        <f>RIGHT(N606, LEN(N606)-SEARCH("/", N606, 1))</f>
        <v>plays</v>
      </c>
      <c r="S606" s="11">
        <f>(((J606/60)/60)/24)+DATE(1970,1,1)</f>
        <v>42016.832465277781</v>
      </c>
      <c r="T606" s="11">
        <f>(((I606/60)/60)/24)+DATE(1970,1,1)</f>
        <v>42040.513888888891</v>
      </c>
    </row>
    <row r="607" spans="1:20" ht="30" x14ac:dyDescent="0.25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 s="6">
        <f>ROUND(E607/D607*100, 0)</f>
        <v>108</v>
      </c>
      <c r="P607" s="8">
        <f>E607/L607</f>
        <v>77</v>
      </c>
      <c r="Q607" t="str">
        <f>LEFT(N607, SEARCH("/", N607, 1) - 1)</f>
        <v>theater</v>
      </c>
      <c r="R607" t="str">
        <f>RIGHT(N607, LEN(N607)-SEARCH("/", N607, 1))</f>
        <v>plays</v>
      </c>
      <c r="S607" s="11">
        <f>(((J607/60)/60)/24)+DATE(1970,1,1)</f>
        <v>42402.889027777783</v>
      </c>
      <c r="T607" s="11">
        <f>(((I607/60)/60)/24)+DATE(1970,1,1)</f>
        <v>42447.847361111111</v>
      </c>
    </row>
    <row r="608" spans="1:20" ht="45" x14ac:dyDescent="0.25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8271</v>
      </c>
      <c r="O608" s="6">
        <f>ROUND(E608/D608*100, 0)</f>
        <v>153</v>
      </c>
      <c r="P608" s="8">
        <f>E608/L608</f>
        <v>41.405405405405403</v>
      </c>
      <c r="Q608" t="str">
        <f>LEFT(N608, SEARCH("/", N608, 1) - 1)</f>
        <v>theater</v>
      </c>
      <c r="R608" t="str">
        <f>RIGHT(N608, LEN(N608)-SEARCH("/", N608, 1))</f>
        <v>plays</v>
      </c>
      <c r="S608" s="11">
        <f>(((J608/60)/60)/24)+DATE(1970,1,1)</f>
        <v>41820.639189814814</v>
      </c>
      <c r="T608" s="11">
        <f>(((I608/60)/60)/24)+DATE(1970,1,1)</f>
        <v>41843.165972222225</v>
      </c>
    </row>
    <row r="609" spans="1:20" ht="45" x14ac:dyDescent="0.25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 s="6">
        <f>ROUND(E609/D609*100, 0)</f>
        <v>128</v>
      </c>
      <c r="P609" s="8">
        <f>E609/L609</f>
        <v>47.222222222222221</v>
      </c>
      <c r="Q609" t="str">
        <f>LEFT(N609, SEARCH("/", N609, 1) - 1)</f>
        <v>theater</v>
      </c>
      <c r="R609" t="str">
        <f>RIGHT(N609, LEN(N609)-SEARCH("/", N609, 1))</f>
        <v>plays</v>
      </c>
      <c r="S609" s="11">
        <f>(((J609/60)/60)/24)+DATE(1970,1,1)</f>
        <v>42443.802361111113</v>
      </c>
      <c r="T609" s="11">
        <f>(((I609/60)/60)/24)+DATE(1970,1,1)</f>
        <v>42473.802361111113</v>
      </c>
    </row>
    <row r="610" spans="1:20" ht="45" x14ac:dyDescent="0.25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8271</v>
      </c>
      <c r="O610" s="6">
        <f>ROUND(E610/D610*100, 0)</f>
        <v>106</v>
      </c>
      <c r="P610" s="8">
        <f>E610/L610</f>
        <v>25.30952380952381</v>
      </c>
      <c r="Q610" t="str">
        <f>LEFT(N610, SEARCH("/", N610, 1) - 1)</f>
        <v>theater</v>
      </c>
      <c r="R610" t="str">
        <f>RIGHT(N610, LEN(N610)-SEARCH("/", N610, 1))</f>
        <v>plays</v>
      </c>
      <c r="S610" s="11">
        <f>(((J610/60)/60)/24)+DATE(1970,1,1)</f>
        <v>42419.91942129629</v>
      </c>
      <c r="T610" s="11">
        <f>(((I610/60)/60)/24)+DATE(1970,1,1)</f>
        <v>42436.207638888889</v>
      </c>
    </row>
    <row r="611" spans="1:20" ht="45" x14ac:dyDescent="0.25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 s="6">
        <f>ROUND(E611/D611*100, 0)</f>
        <v>100</v>
      </c>
      <c r="P611" s="8">
        <f>E611/L611</f>
        <v>125</v>
      </c>
      <c r="Q611" t="str">
        <f>LEFT(N611, SEARCH("/", N611, 1) - 1)</f>
        <v>theater</v>
      </c>
      <c r="R611" t="str">
        <f>RIGHT(N611, LEN(N611)-SEARCH("/", N611, 1))</f>
        <v>plays</v>
      </c>
      <c r="S611" s="11">
        <f>(((J611/60)/60)/24)+DATE(1970,1,1)</f>
        <v>42297.748738425929</v>
      </c>
      <c r="T611" s="11">
        <f>(((I611/60)/60)/24)+DATE(1970,1,1)</f>
        <v>42327.790405092594</v>
      </c>
    </row>
    <row r="612" spans="1:20" ht="45" x14ac:dyDescent="0.25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8271</v>
      </c>
      <c r="O612" s="6">
        <f>ROUND(E612/D612*100, 0)</f>
        <v>100</v>
      </c>
      <c r="P612" s="8">
        <f>E612/L612</f>
        <v>58.823529411764703</v>
      </c>
      <c r="Q612" t="str">
        <f>LEFT(N612, SEARCH("/", N612, 1) - 1)</f>
        <v>theater</v>
      </c>
      <c r="R612" t="str">
        <f>RIGHT(N612, LEN(N612)-SEARCH("/", N612, 1))</f>
        <v>plays</v>
      </c>
      <c r="S612" s="11">
        <f>(((J612/60)/60)/24)+DATE(1970,1,1)</f>
        <v>42057.536944444444</v>
      </c>
      <c r="T612" s="11">
        <f>(((I612/60)/60)/24)+DATE(1970,1,1)</f>
        <v>42117.49527777778</v>
      </c>
    </row>
    <row r="613" spans="1:20" x14ac:dyDescent="0.25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8271</v>
      </c>
      <c r="O613" s="6">
        <f>ROUND(E613/D613*100, 0)</f>
        <v>128</v>
      </c>
      <c r="P613" s="8">
        <f>E613/L613</f>
        <v>49.230769230769234</v>
      </c>
      <c r="Q613" t="str">
        <f>LEFT(N613, SEARCH("/", N613, 1) - 1)</f>
        <v>theater</v>
      </c>
      <c r="R613" t="str">
        <f>RIGHT(N613, LEN(N613)-SEARCH("/", N613, 1))</f>
        <v>plays</v>
      </c>
      <c r="S613" s="11">
        <f>(((J613/60)/60)/24)+DATE(1970,1,1)</f>
        <v>42521.654328703706</v>
      </c>
      <c r="T613" s="11">
        <f>(((I613/60)/60)/24)+DATE(1970,1,1)</f>
        <v>42551.654328703706</v>
      </c>
    </row>
    <row r="614" spans="1:20" ht="45" x14ac:dyDescent="0.25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 s="6">
        <f>ROUND(E614/D614*100, 0)</f>
        <v>102</v>
      </c>
      <c r="P614" s="8">
        <f>E614/L614</f>
        <v>24.285714285714285</v>
      </c>
      <c r="Q614" t="str">
        <f>LEFT(N614, SEARCH("/", N614, 1) - 1)</f>
        <v>theater</v>
      </c>
      <c r="R614" t="str">
        <f>RIGHT(N614, LEN(N614)-SEARCH("/", N614, 1))</f>
        <v>plays</v>
      </c>
      <c r="S614" s="11">
        <f>(((J614/60)/60)/24)+DATE(1970,1,1)</f>
        <v>42223.394363425927</v>
      </c>
      <c r="T614" s="11">
        <f>(((I614/60)/60)/24)+DATE(1970,1,1)</f>
        <v>42251.394363425927</v>
      </c>
    </row>
    <row r="615" spans="1:20" ht="45" x14ac:dyDescent="0.25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8271</v>
      </c>
      <c r="O615" s="6">
        <f>ROUND(E615/D615*100, 0)</f>
        <v>104</v>
      </c>
      <c r="P615" s="8">
        <f>E615/L615</f>
        <v>43.125</v>
      </c>
      <c r="Q615" t="str">
        <f>LEFT(N615, SEARCH("/", N615, 1) - 1)</f>
        <v>theater</v>
      </c>
      <c r="R615" t="str">
        <f>RIGHT(N615, LEN(N615)-SEARCH("/", N615, 1))</f>
        <v>plays</v>
      </c>
      <c r="S615" s="11">
        <f>(((J615/60)/60)/24)+DATE(1970,1,1)</f>
        <v>42194.096157407403</v>
      </c>
      <c r="T615" s="11">
        <f>(((I615/60)/60)/24)+DATE(1970,1,1)</f>
        <v>42216.373611111107</v>
      </c>
    </row>
    <row r="616" spans="1:20" ht="30" x14ac:dyDescent="0.25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8271</v>
      </c>
      <c r="O616" s="6">
        <f>ROUND(E616/D616*100, 0)</f>
        <v>101</v>
      </c>
      <c r="P616" s="8">
        <f>E616/L616</f>
        <v>59.117647058823529</v>
      </c>
      <c r="Q616" t="str">
        <f>LEFT(N616, SEARCH("/", N616, 1) - 1)</f>
        <v>theater</v>
      </c>
      <c r="R616" t="str">
        <f>RIGHT(N616, LEN(N616)-SEARCH("/", N616, 1))</f>
        <v>plays</v>
      </c>
      <c r="S616" s="11">
        <f>(((J616/60)/60)/24)+DATE(1970,1,1)</f>
        <v>42236.623252314821</v>
      </c>
      <c r="T616" s="11">
        <f>(((I616/60)/60)/24)+DATE(1970,1,1)</f>
        <v>42282.666666666672</v>
      </c>
    </row>
    <row r="617" spans="1:20" ht="45" x14ac:dyDescent="0.25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8271</v>
      </c>
      <c r="O617" s="6">
        <f>ROUND(E617/D617*100, 0)</f>
        <v>109</v>
      </c>
      <c r="P617" s="8">
        <f>E617/L617</f>
        <v>26.536585365853657</v>
      </c>
      <c r="Q617" t="str">
        <f>LEFT(N617, SEARCH("/", N617, 1) - 1)</f>
        <v>theater</v>
      </c>
      <c r="R617" t="str">
        <f>RIGHT(N617, LEN(N617)-SEARCH("/", N617, 1))</f>
        <v>plays</v>
      </c>
      <c r="S617" s="11">
        <f>(((J617/60)/60)/24)+DATE(1970,1,1)</f>
        <v>42135.810694444444</v>
      </c>
      <c r="T617" s="11">
        <f>(((I617/60)/60)/24)+DATE(1970,1,1)</f>
        <v>42165.810694444444</v>
      </c>
    </row>
    <row r="618" spans="1:20" ht="45" x14ac:dyDescent="0.25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8271</v>
      </c>
      <c r="O618" s="6">
        <f>ROUND(E618/D618*100, 0)</f>
        <v>111</v>
      </c>
      <c r="P618" s="8">
        <f>E618/L618</f>
        <v>58.421052631578945</v>
      </c>
      <c r="Q618" t="str">
        <f>LEFT(N618, SEARCH("/", N618, 1) - 1)</f>
        <v>theater</v>
      </c>
      <c r="R618" t="str">
        <f>RIGHT(N618, LEN(N618)-SEARCH("/", N618, 1))</f>
        <v>plays</v>
      </c>
      <c r="S618" s="11">
        <f>(((J618/60)/60)/24)+DATE(1970,1,1)</f>
        <v>41869.740671296298</v>
      </c>
      <c r="T618" s="11">
        <f>(((I618/60)/60)/24)+DATE(1970,1,1)</f>
        <v>41899.740671296298</v>
      </c>
    </row>
    <row r="619" spans="1:20" ht="45" x14ac:dyDescent="0.25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8271</v>
      </c>
      <c r="O619" s="6">
        <f>ROUND(E619/D619*100, 0)</f>
        <v>287</v>
      </c>
      <c r="P619" s="8">
        <f>E619/L619</f>
        <v>58.571428571428569</v>
      </c>
      <c r="Q619" t="str">
        <f>LEFT(N619, SEARCH("/", N619, 1) - 1)</f>
        <v>theater</v>
      </c>
      <c r="R619" t="str">
        <f>RIGHT(N619, LEN(N619)-SEARCH("/", N619, 1))</f>
        <v>plays</v>
      </c>
      <c r="S619" s="11">
        <f>(((J619/60)/60)/24)+DATE(1970,1,1)</f>
        <v>42451.095856481479</v>
      </c>
      <c r="T619" s="11">
        <f>(((I619/60)/60)/24)+DATE(1970,1,1)</f>
        <v>42465.095856481479</v>
      </c>
    </row>
    <row r="620" spans="1:20" ht="45" x14ac:dyDescent="0.25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8271</v>
      </c>
      <c r="O620" s="6">
        <f>ROUND(E620/D620*100, 0)</f>
        <v>110</v>
      </c>
      <c r="P620" s="8">
        <f>E620/L620</f>
        <v>40.777777777777779</v>
      </c>
      <c r="Q620" t="str">
        <f>LEFT(N620, SEARCH("/", N620, 1) - 1)</f>
        <v>theater</v>
      </c>
      <c r="R620" t="str">
        <f>RIGHT(N620, LEN(N620)-SEARCH("/", N620, 1))</f>
        <v>plays</v>
      </c>
      <c r="S620" s="11">
        <f>(((J620/60)/60)/24)+DATE(1970,1,1)</f>
        <v>41866.79886574074</v>
      </c>
      <c r="T620" s="11">
        <f>(((I620/60)/60)/24)+DATE(1970,1,1)</f>
        <v>41885.207638888889</v>
      </c>
    </row>
    <row r="621" spans="1:20" ht="45" x14ac:dyDescent="0.25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8271</v>
      </c>
      <c r="O621" s="6">
        <f>ROUND(E621/D621*100, 0)</f>
        <v>162</v>
      </c>
      <c r="P621" s="8">
        <f>E621/L621</f>
        <v>52.354838709677416</v>
      </c>
      <c r="Q621" t="str">
        <f>LEFT(N621, SEARCH("/", N621, 1) - 1)</f>
        <v>theater</v>
      </c>
      <c r="R621" t="str">
        <f>RIGHT(N621, LEN(N621)-SEARCH("/", N621, 1))</f>
        <v>plays</v>
      </c>
      <c r="S621" s="11">
        <f>(((J621/60)/60)/24)+DATE(1970,1,1)</f>
        <v>42203.432129629626</v>
      </c>
      <c r="T621" s="11">
        <f>(((I621/60)/60)/24)+DATE(1970,1,1)</f>
        <v>42233.432129629626</v>
      </c>
    </row>
    <row r="622" spans="1:20" ht="45" x14ac:dyDescent="0.25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8271</v>
      </c>
      <c r="O622" s="6">
        <f>ROUND(E622/D622*100, 0)</f>
        <v>113</v>
      </c>
      <c r="P622" s="8">
        <f>E622/L622</f>
        <v>66.470588235294116</v>
      </c>
      <c r="Q622" t="str">
        <f>LEFT(N622, SEARCH("/", N622, 1) - 1)</f>
        <v>theater</v>
      </c>
      <c r="R622" t="str">
        <f>RIGHT(N622, LEN(N622)-SEARCH("/", N622, 1))</f>
        <v>plays</v>
      </c>
      <c r="S622" s="11">
        <f>(((J622/60)/60)/24)+DATE(1970,1,1)</f>
        <v>42661.132245370376</v>
      </c>
      <c r="T622" s="11">
        <f>(((I622/60)/60)/24)+DATE(1970,1,1)</f>
        <v>42693.916666666672</v>
      </c>
    </row>
    <row r="623" spans="1:20" ht="30" x14ac:dyDescent="0.25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8271</v>
      </c>
      <c r="O623" s="6">
        <f>ROUND(E623/D623*100, 0)</f>
        <v>100</v>
      </c>
      <c r="P623" s="8">
        <f>E623/L623</f>
        <v>47.666190476190479</v>
      </c>
      <c r="Q623" t="str">
        <f>LEFT(N623, SEARCH("/", N623, 1) - 1)</f>
        <v>theater</v>
      </c>
      <c r="R623" t="str">
        <f>RIGHT(N623, LEN(N623)-SEARCH("/", N623, 1))</f>
        <v>plays</v>
      </c>
      <c r="S623" s="11">
        <f>(((J623/60)/60)/24)+DATE(1970,1,1)</f>
        <v>41877.221886574072</v>
      </c>
      <c r="T623" s="11">
        <f>(((I623/60)/60)/24)+DATE(1970,1,1)</f>
        <v>41910.140972222223</v>
      </c>
    </row>
    <row r="624" spans="1:20" ht="75" x14ac:dyDescent="0.25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8305</v>
      </c>
      <c r="O624" s="6">
        <f>ROUND(E624/D624*100, 0)</f>
        <v>6</v>
      </c>
      <c r="P624" s="8">
        <f>E624/L624</f>
        <v>18.333333333333332</v>
      </c>
      <c r="Q624" t="str">
        <f>LEFT(N624, SEARCH("/", N624, 1) - 1)</f>
        <v>theater</v>
      </c>
      <c r="R624" t="str">
        <f>RIGHT(N624, LEN(N624)-SEARCH("/", N624, 1))</f>
        <v>musical</v>
      </c>
      <c r="S624" s="11">
        <f>(((J624/60)/60)/24)+DATE(1970,1,1)</f>
        <v>42104.781597222223</v>
      </c>
      <c r="T624" s="11">
        <f>(((I624/60)/60)/24)+DATE(1970,1,1)</f>
        <v>42134.781597222223</v>
      </c>
    </row>
    <row r="625" spans="1:20" ht="45" x14ac:dyDescent="0.25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8305</v>
      </c>
      <c r="O625" s="6">
        <f>ROUND(E625/D625*100, 0)</f>
        <v>0</v>
      </c>
      <c r="P625" s="8">
        <f>E625/L625</f>
        <v>1</v>
      </c>
      <c r="Q625" t="str">
        <f>LEFT(N625, SEARCH("/", N625, 1) - 1)</f>
        <v>theater</v>
      </c>
      <c r="R625" t="str">
        <f>RIGHT(N625, LEN(N625)-SEARCH("/", N625, 1))</f>
        <v>musical</v>
      </c>
      <c r="S625" s="11">
        <f>(((J625/60)/60)/24)+DATE(1970,1,1)</f>
        <v>42665.970347222217</v>
      </c>
      <c r="T625" s="11">
        <f>(((I625/60)/60)/24)+DATE(1970,1,1)</f>
        <v>42696.012013888889</v>
      </c>
    </row>
    <row r="626" spans="1:20" ht="45" x14ac:dyDescent="0.25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8271</v>
      </c>
      <c r="O626" s="6">
        <f>ROUND(E626/D626*100, 0)</f>
        <v>104</v>
      </c>
      <c r="P626" s="8">
        <f>E626/L626</f>
        <v>36.964285714285715</v>
      </c>
      <c r="Q626" t="str">
        <f>LEFT(N626, SEARCH("/", N626, 1) - 1)</f>
        <v>theater</v>
      </c>
      <c r="R626" t="str">
        <f>RIGHT(N626, LEN(N626)-SEARCH("/", N626, 1))</f>
        <v>plays</v>
      </c>
      <c r="S626" s="11">
        <f>(((J626/60)/60)/24)+DATE(1970,1,1)</f>
        <v>42185.556157407409</v>
      </c>
      <c r="T626" s="11">
        <f>(((I626/60)/60)/24)+DATE(1970,1,1)</f>
        <v>42208.772916666669</v>
      </c>
    </row>
    <row r="627" spans="1:20" ht="45" x14ac:dyDescent="0.25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8271</v>
      </c>
      <c r="O627" s="6">
        <f>ROUND(E627/D627*100, 0)</f>
        <v>138</v>
      </c>
      <c r="P627" s="8">
        <f>E627/L627</f>
        <v>81.294117647058826</v>
      </c>
      <c r="Q627" t="str">
        <f>LEFT(N627, SEARCH("/", N627, 1) - 1)</f>
        <v>theater</v>
      </c>
      <c r="R627" t="str">
        <f>RIGHT(N627, LEN(N627)-SEARCH("/", N627, 1))</f>
        <v>plays</v>
      </c>
      <c r="S627" s="11">
        <f>(((J627/60)/60)/24)+DATE(1970,1,1)</f>
        <v>42136.675196759257</v>
      </c>
      <c r="T627" s="11">
        <f>(((I627/60)/60)/24)+DATE(1970,1,1)</f>
        <v>42166.675196759257</v>
      </c>
    </row>
    <row r="628" spans="1:20" ht="60" x14ac:dyDescent="0.25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8271</v>
      </c>
      <c r="O628" s="6">
        <f>ROUND(E628/D628*100, 0)</f>
        <v>112</v>
      </c>
      <c r="P628" s="8">
        <f>E628/L628</f>
        <v>62.166666666666664</v>
      </c>
      <c r="Q628" t="str">
        <f>LEFT(N628, SEARCH("/", N628, 1) - 1)</f>
        <v>theater</v>
      </c>
      <c r="R628" t="str">
        <f>RIGHT(N628, LEN(N628)-SEARCH("/", N628, 1))</f>
        <v>plays</v>
      </c>
      <c r="S628" s="11">
        <f>(((J628/60)/60)/24)+DATE(1970,1,1)</f>
        <v>42374.651504629626</v>
      </c>
      <c r="T628" s="11">
        <f>(((I628/60)/60)/24)+DATE(1970,1,1)</f>
        <v>42384.651504629626</v>
      </c>
    </row>
    <row r="629" spans="1:20" ht="30" x14ac:dyDescent="0.25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8271</v>
      </c>
      <c r="O629" s="6">
        <f>ROUND(E629/D629*100, 0)</f>
        <v>126</v>
      </c>
      <c r="P629" s="8">
        <f>E629/L629</f>
        <v>74.117647058823536</v>
      </c>
      <c r="Q629" t="str">
        <f>LEFT(N629, SEARCH("/", N629, 1) - 1)</f>
        <v>theater</v>
      </c>
      <c r="R629" t="str">
        <f>RIGHT(N629, LEN(N629)-SEARCH("/", N629, 1))</f>
        <v>plays</v>
      </c>
      <c r="S629" s="11">
        <f>(((J629/60)/60)/24)+DATE(1970,1,1)</f>
        <v>41891.96503472222</v>
      </c>
      <c r="T629" s="11">
        <f>(((I629/60)/60)/24)+DATE(1970,1,1)</f>
        <v>41901</v>
      </c>
    </row>
    <row r="630" spans="1:20" ht="45" x14ac:dyDescent="0.25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8271</v>
      </c>
      <c r="O630" s="6">
        <f>ROUND(E630/D630*100, 0)</f>
        <v>186</v>
      </c>
      <c r="P630" s="8">
        <f>E630/L630</f>
        <v>80.869565217391298</v>
      </c>
      <c r="Q630" t="str">
        <f>LEFT(N630, SEARCH("/", N630, 1) - 1)</f>
        <v>theater</v>
      </c>
      <c r="R630" t="str">
        <f>RIGHT(N630, LEN(N630)-SEARCH("/", N630, 1))</f>
        <v>plays</v>
      </c>
      <c r="S630" s="11">
        <f>(((J630/60)/60)/24)+DATE(1970,1,1)</f>
        <v>42552.048356481479</v>
      </c>
      <c r="T630" s="11">
        <f>(((I630/60)/60)/24)+DATE(1970,1,1)</f>
        <v>42573.226388888885</v>
      </c>
    </row>
    <row r="631" spans="1:20" ht="45" x14ac:dyDescent="0.25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8271</v>
      </c>
      <c r="O631" s="6">
        <f>ROUND(E631/D631*100, 0)</f>
        <v>108</v>
      </c>
      <c r="P631" s="8">
        <f>E631/L631</f>
        <v>30.928571428571427</v>
      </c>
      <c r="Q631" t="str">
        <f>LEFT(N631, SEARCH("/", N631, 1) - 1)</f>
        <v>theater</v>
      </c>
      <c r="R631" t="str">
        <f>RIGHT(N631, LEN(N631)-SEARCH("/", N631, 1))</f>
        <v>plays</v>
      </c>
      <c r="S631" s="11">
        <f>(((J631/60)/60)/24)+DATE(1970,1,1)</f>
        <v>41785.707708333335</v>
      </c>
      <c r="T631" s="11">
        <f>(((I631/60)/60)/24)+DATE(1970,1,1)</f>
        <v>41815.707708333335</v>
      </c>
    </row>
    <row r="632" spans="1:20" ht="45" x14ac:dyDescent="0.25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8271</v>
      </c>
      <c r="O632" s="6">
        <f>ROUND(E632/D632*100, 0)</f>
        <v>10</v>
      </c>
      <c r="P632" s="8">
        <f>E632/L632</f>
        <v>100</v>
      </c>
      <c r="Q632" t="str">
        <f>LEFT(N632, SEARCH("/", N632, 1) - 1)</f>
        <v>theater</v>
      </c>
      <c r="R632" t="str">
        <f>RIGHT(N632, LEN(N632)-SEARCH("/", N632, 1))</f>
        <v>plays</v>
      </c>
      <c r="S632" s="11">
        <f>(((J632/60)/60)/24)+DATE(1970,1,1)</f>
        <v>42203.677766203706</v>
      </c>
      <c r="T632" s="11">
        <f>(((I632/60)/60)/24)+DATE(1970,1,1)</f>
        <v>42233.677766203706</v>
      </c>
    </row>
    <row r="633" spans="1:20" ht="45" x14ac:dyDescent="0.25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8305</v>
      </c>
      <c r="O633" s="6">
        <f>ROUND(E633/D633*100, 0)</f>
        <v>133</v>
      </c>
      <c r="P633" s="8">
        <f>E633/L633</f>
        <v>120.54545454545455</v>
      </c>
      <c r="Q633" t="str">
        <f>LEFT(N633, SEARCH("/", N633, 1) - 1)</f>
        <v>theater</v>
      </c>
      <c r="R633" t="str">
        <f>RIGHT(N633, LEN(N633)-SEARCH("/", N633, 1))</f>
        <v>musical</v>
      </c>
      <c r="S633" s="11">
        <f>(((J633/60)/60)/24)+DATE(1970,1,1)</f>
        <v>42403.035567129627</v>
      </c>
      <c r="T633" s="11">
        <f>(((I633/60)/60)/24)+DATE(1970,1,1)</f>
        <v>42462.993900462956</v>
      </c>
    </row>
    <row r="634" spans="1:20" ht="30" x14ac:dyDescent="0.25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8305</v>
      </c>
      <c r="O634" s="6">
        <f>ROUND(E634/D634*100, 0)</f>
        <v>146</v>
      </c>
      <c r="P634" s="8">
        <f>E634/L634</f>
        <v>38.421052631578945</v>
      </c>
      <c r="Q634" t="str">
        <f>LEFT(N634, SEARCH("/", N634, 1) - 1)</f>
        <v>theater</v>
      </c>
      <c r="R634" t="str">
        <f>RIGHT(N634, LEN(N634)-SEARCH("/", N634, 1))</f>
        <v>musical</v>
      </c>
      <c r="S634" s="11">
        <f>(((J634/60)/60)/24)+DATE(1970,1,1)</f>
        <v>42493.857083333336</v>
      </c>
      <c r="T634" s="11">
        <f>(((I634/60)/60)/24)+DATE(1970,1,1)</f>
        <v>42508</v>
      </c>
    </row>
    <row r="635" spans="1:20" ht="45" x14ac:dyDescent="0.25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8305</v>
      </c>
      <c r="O635" s="6">
        <f>ROUND(E635/D635*100, 0)</f>
        <v>115</v>
      </c>
      <c r="P635" s="8">
        <f>E635/L635</f>
        <v>115</v>
      </c>
      <c r="Q635" t="str">
        <f>LEFT(N635, SEARCH("/", N635, 1) - 1)</f>
        <v>theater</v>
      </c>
      <c r="R635" t="str">
        <f>RIGHT(N635, LEN(N635)-SEARCH("/", N635, 1))</f>
        <v>musical</v>
      </c>
      <c r="S635" s="11">
        <f>(((J635/60)/60)/24)+DATE(1970,1,1)</f>
        <v>42531.980694444443</v>
      </c>
      <c r="T635" s="11">
        <f>(((I635/60)/60)/24)+DATE(1970,1,1)</f>
        <v>42561.980694444443</v>
      </c>
    </row>
    <row r="636" spans="1:20" ht="45" x14ac:dyDescent="0.25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8271</v>
      </c>
      <c r="O636" s="6">
        <f>ROUND(E636/D636*100, 0)</f>
        <v>100</v>
      </c>
      <c r="P636" s="8">
        <f>E636/L636</f>
        <v>41.666666666666664</v>
      </c>
      <c r="Q636" t="str">
        <f>LEFT(N636, SEARCH("/", N636, 1) - 1)</f>
        <v>theater</v>
      </c>
      <c r="R636" t="str">
        <f>RIGHT(N636, LEN(N636)-SEARCH("/", N636, 1))</f>
        <v>plays</v>
      </c>
      <c r="S636" s="11">
        <f>(((J636/60)/60)/24)+DATE(1970,1,1)</f>
        <v>42059.453923611116</v>
      </c>
      <c r="T636" s="11">
        <f>(((I636/60)/60)/24)+DATE(1970,1,1)</f>
        <v>42119.412256944444</v>
      </c>
    </row>
    <row r="637" spans="1:20" ht="30" x14ac:dyDescent="0.25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8271</v>
      </c>
      <c r="O637" s="6">
        <f>ROUND(E637/D637*100, 0)</f>
        <v>100</v>
      </c>
      <c r="P637" s="8">
        <f>E637/L637</f>
        <v>50.000500000000002</v>
      </c>
      <c r="Q637" t="str">
        <f>LEFT(N637, SEARCH("/", N637, 1) - 1)</f>
        <v>theater</v>
      </c>
      <c r="R637" t="str">
        <f>RIGHT(N637, LEN(N637)-SEARCH("/", N637, 1))</f>
        <v>plays</v>
      </c>
      <c r="S637" s="11">
        <f>(((J637/60)/60)/24)+DATE(1970,1,1)</f>
        <v>42207.259918981479</v>
      </c>
      <c r="T637" s="11">
        <f>(((I637/60)/60)/24)+DATE(1970,1,1)</f>
        <v>42236.958333333328</v>
      </c>
    </row>
    <row r="638" spans="1:20" ht="45" x14ac:dyDescent="0.25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8271</v>
      </c>
      <c r="O638" s="6">
        <f>ROUND(E638/D638*100, 0)</f>
        <v>106</v>
      </c>
      <c r="P638" s="8">
        <f>E638/L638</f>
        <v>40.92307692307692</v>
      </c>
      <c r="Q638" t="str">
        <f>LEFT(N638, SEARCH("/", N638, 1) - 1)</f>
        <v>theater</v>
      </c>
      <c r="R638" t="str">
        <f>RIGHT(N638, LEN(N638)-SEARCH("/", N638, 1))</f>
        <v>plays</v>
      </c>
      <c r="S638" s="11">
        <f>(((J638/60)/60)/24)+DATE(1970,1,1)</f>
        <v>42184.209537037037</v>
      </c>
      <c r="T638" s="11">
        <f>(((I638/60)/60)/24)+DATE(1970,1,1)</f>
        <v>42202.876388888893</v>
      </c>
    </row>
    <row r="639" spans="1:20" ht="30" x14ac:dyDescent="0.25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8271</v>
      </c>
      <c r="O639" s="6">
        <f>ROUND(E639/D639*100, 0)</f>
        <v>4</v>
      </c>
      <c r="P639" s="8">
        <f>E639/L639</f>
        <v>9.5</v>
      </c>
      <c r="Q639" t="str">
        <f>LEFT(N639, SEARCH("/", N639, 1) - 1)</f>
        <v>theater</v>
      </c>
      <c r="R639" t="str">
        <f>RIGHT(N639, LEN(N639)-SEARCH("/", N639, 1))</f>
        <v>plays</v>
      </c>
      <c r="S639" s="11">
        <f>(((J639/60)/60)/24)+DATE(1970,1,1)</f>
        <v>41975.124340277776</v>
      </c>
      <c r="T639" s="11">
        <f>(((I639/60)/60)/24)+DATE(1970,1,1)</f>
        <v>42005.124340277776</v>
      </c>
    </row>
    <row r="640" spans="1:20" ht="45" x14ac:dyDescent="0.25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8271</v>
      </c>
      <c r="O640" s="6">
        <f>ROUND(E640/D640*100, 0)</f>
        <v>3</v>
      </c>
      <c r="P640" s="8">
        <f>E640/L640</f>
        <v>25</v>
      </c>
      <c r="Q640" t="str">
        <f>LEFT(N640, SEARCH("/", N640, 1) - 1)</f>
        <v>theater</v>
      </c>
      <c r="R640" t="str">
        <f>RIGHT(N640, LEN(N640)-SEARCH("/", N640, 1))</f>
        <v>plays</v>
      </c>
      <c r="S640" s="11">
        <f>(((J640/60)/60)/24)+DATE(1970,1,1)</f>
        <v>42059.970729166671</v>
      </c>
      <c r="T640" s="11">
        <f>(((I640/60)/60)/24)+DATE(1970,1,1)</f>
        <v>42089.929062499999</v>
      </c>
    </row>
    <row r="641" spans="1:20" ht="45" x14ac:dyDescent="0.25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8271</v>
      </c>
      <c r="O641" s="6">
        <f>ROUND(E641/D641*100, 0)</f>
        <v>0</v>
      </c>
      <c r="P641" s="8" t="e">
        <f>E641/L641</f>
        <v>#DIV/0!</v>
      </c>
      <c r="Q641" t="str">
        <f>LEFT(N641, SEARCH("/", N641, 1) - 1)</f>
        <v>theater</v>
      </c>
      <c r="R641" t="str">
        <f>RIGHT(N641, LEN(N641)-SEARCH("/", N641, 1))</f>
        <v>plays</v>
      </c>
      <c r="S641" s="11">
        <f>(((J641/60)/60)/24)+DATE(1970,1,1)</f>
        <v>41867.652280092596</v>
      </c>
      <c r="T641" s="11">
        <f>(((I641/60)/60)/24)+DATE(1970,1,1)</f>
        <v>41875.291666666664</v>
      </c>
    </row>
    <row r="642" spans="1:20" ht="45" x14ac:dyDescent="0.25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8271</v>
      </c>
      <c r="O642" s="6">
        <f>ROUND(E642/D642*100, 0)</f>
        <v>5</v>
      </c>
      <c r="P642" s="8">
        <f>E642/L642</f>
        <v>50</v>
      </c>
      <c r="Q642" t="str">
        <f>LEFT(N642, SEARCH("/", N642, 1) - 1)</f>
        <v>theater</v>
      </c>
      <c r="R642" t="str">
        <f>RIGHT(N642, LEN(N642)-SEARCH("/", N642, 1))</f>
        <v>plays</v>
      </c>
      <c r="S642" s="11">
        <f>(((J642/60)/60)/24)+DATE(1970,1,1)</f>
        <v>42032.250208333338</v>
      </c>
      <c r="T642" s="11">
        <f>(((I642/60)/60)/24)+DATE(1970,1,1)</f>
        <v>42063.250208333338</v>
      </c>
    </row>
    <row r="643" spans="1:20" ht="30" x14ac:dyDescent="0.25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8271</v>
      </c>
      <c r="O643" s="6">
        <f>ROUND(E643/D643*100, 0)</f>
        <v>15</v>
      </c>
      <c r="P643" s="8">
        <f>E643/L643</f>
        <v>38.25</v>
      </c>
      <c r="Q643" t="str">
        <f>LEFT(N643, SEARCH("/", N643, 1) - 1)</f>
        <v>theater</v>
      </c>
      <c r="R643" t="str">
        <f>RIGHT(N643, LEN(N643)-SEARCH("/", N643, 1))</f>
        <v>plays</v>
      </c>
      <c r="S643" s="11">
        <f>(((J643/60)/60)/24)+DATE(1970,1,1)</f>
        <v>41906.819513888891</v>
      </c>
      <c r="T643" s="11">
        <f>(((I643/60)/60)/24)+DATE(1970,1,1)</f>
        <v>41938.838888888888</v>
      </c>
    </row>
    <row r="644" spans="1:20" ht="45" x14ac:dyDescent="0.25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8271</v>
      </c>
      <c r="O644" s="6">
        <f>ROUND(E644/D644*100, 0)</f>
        <v>21</v>
      </c>
      <c r="P644" s="8">
        <f>E644/L644</f>
        <v>26.375</v>
      </c>
      <c r="Q644" t="str">
        <f>LEFT(N644, SEARCH("/", N644, 1) - 1)</f>
        <v>theater</v>
      </c>
      <c r="R644" t="str">
        <f>RIGHT(N644, LEN(N644)-SEARCH("/", N644, 1))</f>
        <v>plays</v>
      </c>
      <c r="S644" s="11">
        <f>(((J644/60)/60)/24)+DATE(1970,1,1)</f>
        <v>41981.067523148144</v>
      </c>
      <c r="T644" s="11">
        <f>(((I644/60)/60)/24)+DATE(1970,1,1)</f>
        <v>42041.067523148144</v>
      </c>
    </row>
    <row r="645" spans="1:20" ht="45" x14ac:dyDescent="0.25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8271</v>
      </c>
      <c r="O645" s="6">
        <f>ROUND(E645/D645*100, 0)</f>
        <v>32</v>
      </c>
      <c r="P645" s="8">
        <f>E645/L645</f>
        <v>29.09090909090909</v>
      </c>
      <c r="Q645" t="str">
        <f>LEFT(N645, SEARCH("/", N645, 1) - 1)</f>
        <v>theater</v>
      </c>
      <c r="R645" t="str">
        <f>RIGHT(N645, LEN(N645)-SEARCH("/", N645, 1))</f>
        <v>plays</v>
      </c>
      <c r="S645" s="11">
        <f>(((J645/60)/60)/24)+DATE(1970,1,1)</f>
        <v>42493.546851851846</v>
      </c>
      <c r="T645" s="11">
        <f>(((I645/60)/60)/24)+DATE(1970,1,1)</f>
        <v>42523.546851851846</v>
      </c>
    </row>
    <row r="646" spans="1:20" ht="45" x14ac:dyDescent="0.25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8271</v>
      </c>
      <c r="O646" s="6">
        <f>ROUND(E646/D646*100, 0)</f>
        <v>6</v>
      </c>
      <c r="P646" s="8">
        <f>E646/L646</f>
        <v>15</v>
      </c>
      <c r="Q646" t="str">
        <f>LEFT(N646, SEARCH("/", N646, 1) - 1)</f>
        <v>theater</v>
      </c>
      <c r="R646" t="str">
        <f>RIGHT(N646, LEN(N646)-SEARCH("/", N646, 1))</f>
        <v>plays</v>
      </c>
      <c r="S646" s="11">
        <f>(((J646/60)/60)/24)+DATE(1970,1,1)</f>
        <v>42177.964201388888</v>
      </c>
      <c r="T646" s="11">
        <f>(((I646/60)/60)/24)+DATE(1970,1,1)</f>
        <v>42207.964201388888</v>
      </c>
    </row>
    <row r="647" spans="1:20" ht="30" x14ac:dyDescent="0.25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8271</v>
      </c>
      <c r="O647" s="6">
        <f>ROUND(E647/D647*100, 0)</f>
        <v>17</v>
      </c>
      <c r="P647" s="8">
        <f>E647/L647</f>
        <v>27.5</v>
      </c>
      <c r="Q647" t="str">
        <f>LEFT(N647, SEARCH("/", N647, 1) - 1)</f>
        <v>theater</v>
      </c>
      <c r="R647" t="str">
        <f>RIGHT(N647, LEN(N647)-SEARCH("/", N647, 1))</f>
        <v>plays</v>
      </c>
      <c r="S647" s="11">
        <f>(((J647/60)/60)/24)+DATE(1970,1,1)</f>
        <v>42031.666898148149</v>
      </c>
      <c r="T647" s="11">
        <f>(((I647/60)/60)/24)+DATE(1970,1,1)</f>
        <v>42064.125</v>
      </c>
    </row>
    <row r="648" spans="1:20" ht="60" x14ac:dyDescent="0.25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8271</v>
      </c>
      <c r="O648" s="6">
        <f>ROUND(E648/D648*100, 0)</f>
        <v>0</v>
      </c>
      <c r="P648" s="8">
        <f>E648/L648</f>
        <v>2</v>
      </c>
      <c r="Q648" t="str">
        <f>LEFT(N648, SEARCH("/", N648, 1) - 1)</f>
        <v>theater</v>
      </c>
      <c r="R648" t="str">
        <f>RIGHT(N648, LEN(N648)-SEARCH("/", N648, 1))</f>
        <v>plays</v>
      </c>
      <c r="S648" s="11">
        <f>(((J648/60)/60)/24)+DATE(1970,1,1)</f>
        <v>41812.77443287037</v>
      </c>
      <c r="T648" s="11">
        <f>(((I648/60)/60)/24)+DATE(1970,1,1)</f>
        <v>41872.77443287037</v>
      </c>
    </row>
    <row r="649" spans="1:20" ht="45" x14ac:dyDescent="0.25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 s="6">
        <f>ROUND(E649/D649*100, 0)</f>
        <v>5</v>
      </c>
      <c r="P649" s="8">
        <f>E649/L649</f>
        <v>9.4</v>
      </c>
      <c r="Q649" t="str">
        <f>LEFT(N649, SEARCH("/", N649, 1) - 1)</f>
        <v>theater</v>
      </c>
      <c r="R649" t="str">
        <f>RIGHT(N649, LEN(N649)-SEARCH("/", N649, 1))</f>
        <v>plays</v>
      </c>
      <c r="S649" s="11">
        <f>(((J649/60)/60)/24)+DATE(1970,1,1)</f>
        <v>42304.940960648149</v>
      </c>
      <c r="T649" s="11">
        <f>(((I649/60)/60)/24)+DATE(1970,1,1)</f>
        <v>42329.166666666672</v>
      </c>
    </row>
    <row r="650" spans="1:20" ht="45" x14ac:dyDescent="0.25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 s="6">
        <f>ROUND(E650/D650*100, 0)</f>
        <v>3</v>
      </c>
      <c r="P650" s="8">
        <f>E650/L650</f>
        <v>10.666666666666666</v>
      </c>
      <c r="Q650" t="str">
        <f>LEFT(N650, SEARCH("/", N650, 1) - 1)</f>
        <v>theater</v>
      </c>
      <c r="R650" t="str">
        <f>RIGHT(N650, LEN(N650)-SEARCH("/", N650, 1))</f>
        <v>plays</v>
      </c>
      <c r="S650" s="11">
        <f>(((J650/60)/60)/24)+DATE(1970,1,1)</f>
        <v>42209.67288194444</v>
      </c>
      <c r="T650" s="11">
        <f>(((I650/60)/60)/24)+DATE(1970,1,1)</f>
        <v>42223.625</v>
      </c>
    </row>
    <row r="651" spans="1:20" ht="45" x14ac:dyDescent="0.25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 s="6">
        <f>ROUND(E651/D651*100, 0)</f>
        <v>10</v>
      </c>
      <c r="P651" s="8">
        <f>E651/L651</f>
        <v>16.666666666666668</v>
      </c>
      <c r="Q651" t="str">
        <f>LEFT(N651, SEARCH("/", N651, 1) - 1)</f>
        <v>theater</v>
      </c>
      <c r="R651" t="str">
        <f>RIGHT(N651, LEN(N651)-SEARCH("/", N651, 1))</f>
        <v>plays</v>
      </c>
      <c r="S651" s="11">
        <f>(((J651/60)/60)/24)+DATE(1970,1,1)</f>
        <v>42188.83293981482</v>
      </c>
      <c r="T651" s="11">
        <f>(((I651/60)/60)/24)+DATE(1970,1,1)</f>
        <v>42242.772222222222</v>
      </c>
    </row>
    <row r="652" spans="1:20" ht="30" x14ac:dyDescent="0.25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6">
        <f>ROUND(E652/D652*100, 0)</f>
        <v>0</v>
      </c>
      <c r="P652" s="8">
        <f>E652/L652</f>
        <v>1</v>
      </c>
      <c r="Q652" t="str">
        <f>LEFT(N652, SEARCH("/", N652, 1) - 1)</f>
        <v>film &amp; video</v>
      </c>
      <c r="R652" t="str">
        <f>RIGHT(N652, LEN(N652)-SEARCH("/", N652, 1))</f>
        <v>animation</v>
      </c>
      <c r="S652" s="11">
        <f>(((J652/60)/60)/24)+DATE(1970,1,1)</f>
        <v>42488.848784722228</v>
      </c>
      <c r="T652" s="11">
        <f>(((I652/60)/60)/24)+DATE(1970,1,1)</f>
        <v>42508.848784722228</v>
      </c>
    </row>
    <row r="653" spans="1:20" ht="45" x14ac:dyDescent="0.25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6">
        <f>ROUND(E653/D653*100, 0)</f>
        <v>106</v>
      </c>
      <c r="P653" s="8">
        <f>E653/L653</f>
        <v>61.944444444444443</v>
      </c>
      <c r="Q653" t="str">
        <f>LEFT(N653, SEARCH("/", N653, 1) - 1)</f>
        <v>theater</v>
      </c>
      <c r="R653" t="str">
        <f>RIGHT(N653, LEN(N653)-SEARCH("/", N653, 1))</f>
        <v>plays</v>
      </c>
      <c r="S653" s="11">
        <f>(((J653/60)/60)/24)+DATE(1970,1,1)</f>
        <v>42499.039629629624</v>
      </c>
      <c r="T653" s="11">
        <f>(((I653/60)/60)/24)+DATE(1970,1,1)</f>
        <v>42529.039629629624</v>
      </c>
    </row>
    <row r="654" spans="1:20" ht="45" x14ac:dyDescent="0.25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6">
        <f>ROUND(E654/D654*100, 0)</f>
        <v>123</v>
      </c>
      <c r="P654" s="8">
        <f>E654/L654</f>
        <v>43.2</v>
      </c>
      <c r="Q654" t="str">
        <f>LEFT(N654, SEARCH("/", N654, 1) - 1)</f>
        <v>theater</v>
      </c>
      <c r="R654" t="str">
        <f>RIGHT(N654, LEN(N654)-SEARCH("/", N654, 1))</f>
        <v>plays</v>
      </c>
      <c r="S654" s="11">
        <f>(((J654/60)/60)/24)+DATE(1970,1,1)</f>
        <v>42556.504490740743</v>
      </c>
      <c r="T654" s="11">
        <f>(((I654/60)/60)/24)+DATE(1970,1,1)</f>
        <v>42595.290972222225</v>
      </c>
    </row>
    <row r="655" spans="1:20" ht="45" x14ac:dyDescent="0.25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6">
        <f>ROUND(E655/D655*100, 0)</f>
        <v>137</v>
      </c>
      <c r="P655" s="8">
        <f>E655/L655</f>
        <v>34.904761904761905</v>
      </c>
      <c r="Q655" t="str">
        <f>LEFT(N655, SEARCH("/", N655, 1) - 1)</f>
        <v>technology</v>
      </c>
      <c r="R655" t="str">
        <f>RIGHT(N655, LEN(N655)-SEARCH("/", N655, 1))</f>
        <v>space exploration</v>
      </c>
      <c r="S655" s="11">
        <f>(((J655/60)/60)/24)+DATE(1970,1,1)</f>
        <v>42494.061793981484</v>
      </c>
      <c r="T655" s="11">
        <f>(((I655/60)/60)/24)+DATE(1970,1,1)</f>
        <v>42519.061793981484</v>
      </c>
    </row>
    <row r="656" spans="1:20" ht="45" x14ac:dyDescent="0.25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8277</v>
      </c>
      <c r="O656" s="6">
        <f>ROUND(E656/D656*100, 0)</f>
        <v>122</v>
      </c>
      <c r="P656" s="8">
        <f>E656/L656</f>
        <v>28.553404255319148</v>
      </c>
      <c r="Q656" t="str">
        <f>LEFT(N656, SEARCH("/", N656, 1) - 1)</f>
        <v>music</v>
      </c>
      <c r="R656" t="str">
        <f>RIGHT(N656, LEN(N656)-SEARCH("/", N656, 1))</f>
        <v>metal</v>
      </c>
      <c r="S656" s="11">
        <f>(((J656/60)/60)/24)+DATE(1970,1,1)</f>
        <v>41694.391840277778</v>
      </c>
      <c r="T656" s="11">
        <f>(((I656/60)/60)/24)+DATE(1970,1,1)</f>
        <v>41708.583333333336</v>
      </c>
    </row>
    <row r="657" spans="1:20" x14ac:dyDescent="0.25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 s="6">
        <f>ROUND(E657/D657*100, 0)</f>
        <v>0</v>
      </c>
      <c r="P657" s="8" t="e">
        <f>E657/L657</f>
        <v>#DIV/0!</v>
      </c>
      <c r="Q657" t="str">
        <f>LEFT(N657, SEARCH("/", N657, 1) - 1)</f>
        <v>journalism</v>
      </c>
      <c r="R657" t="str">
        <f>RIGHT(N657, LEN(N657)-SEARCH("/", N657, 1))</f>
        <v>audio</v>
      </c>
      <c r="S657" s="11">
        <f>(((J657/60)/60)/24)+DATE(1970,1,1)</f>
        <v>42046.79</v>
      </c>
      <c r="T657" s="11">
        <f>(((I657/60)/60)/24)+DATE(1970,1,1)</f>
        <v>42076.748333333337</v>
      </c>
    </row>
    <row r="658" spans="1:20" ht="45" x14ac:dyDescent="0.25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8282</v>
      </c>
      <c r="O658" s="6">
        <f>ROUND(E658/D658*100, 0)</f>
        <v>0</v>
      </c>
      <c r="P658" s="8" t="e">
        <f>E658/L658</f>
        <v>#DIV/0!</v>
      </c>
      <c r="Q658" t="str">
        <f>LEFT(N658, SEARCH("/", N658, 1) - 1)</f>
        <v>games</v>
      </c>
      <c r="R658" t="str">
        <f>RIGHT(N658, LEN(N658)-SEARCH("/", N658, 1))</f>
        <v>video games</v>
      </c>
      <c r="S658" s="11">
        <f>(((J658/60)/60)/24)+DATE(1970,1,1)</f>
        <v>41775.713969907411</v>
      </c>
      <c r="T658" s="11">
        <f>(((I658/60)/60)/24)+DATE(1970,1,1)</f>
        <v>41805.713969907411</v>
      </c>
    </row>
    <row r="659" spans="1:20" ht="45" x14ac:dyDescent="0.25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8292</v>
      </c>
      <c r="O659" s="6">
        <f>ROUND(E659/D659*100, 0)</f>
        <v>120</v>
      </c>
      <c r="P659" s="8">
        <f>E659/L659</f>
        <v>38.794117647058826</v>
      </c>
      <c r="Q659" t="str">
        <f>LEFT(N659, SEARCH("/", N659, 1) - 1)</f>
        <v>music</v>
      </c>
      <c r="R659" t="str">
        <f>RIGHT(N659, LEN(N659)-SEARCH("/", N659, 1))</f>
        <v>pop</v>
      </c>
      <c r="S659" s="11">
        <f>(((J659/60)/60)/24)+DATE(1970,1,1)</f>
        <v>40987.890740740739</v>
      </c>
      <c r="T659" s="11">
        <f>(((I659/60)/60)/24)+DATE(1970,1,1)</f>
        <v>41017.890740740739</v>
      </c>
    </row>
    <row r="660" spans="1:20" ht="45" x14ac:dyDescent="0.25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8282</v>
      </c>
      <c r="O660" s="6">
        <f>ROUND(E660/D660*100, 0)</f>
        <v>10</v>
      </c>
      <c r="P660" s="8">
        <f>E660/L660</f>
        <v>23</v>
      </c>
      <c r="Q660" t="str">
        <f>LEFT(N660, SEARCH("/", N660, 1) - 1)</f>
        <v>games</v>
      </c>
      <c r="R660" t="str">
        <f>RIGHT(N660, LEN(N660)-SEARCH("/", N660, 1))</f>
        <v>video games</v>
      </c>
      <c r="S660" s="11">
        <f>(((J660/60)/60)/24)+DATE(1970,1,1)</f>
        <v>40464.028182870366</v>
      </c>
      <c r="T660" s="11">
        <f>(((I660/60)/60)/24)+DATE(1970,1,1)</f>
        <v>40512.208333333336</v>
      </c>
    </row>
    <row r="661" spans="1:20" ht="45" x14ac:dyDescent="0.25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6">
        <f>ROUND(E661/D661*100, 0)</f>
        <v>103</v>
      </c>
      <c r="P661" s="8">
        <f>E661/L661</f>
        <v>33.235294117647058</v>
      </c>
      <c r="Q661" t="str">
        <f>LEFT(N661, SEARCH("/", N661, 1) - 1)</f>
        <v>music</v>
      </c>
      <c r="R661" t="str">
        <f>RIGHT(N661, LEN(N661)-SEARCH("/", N661, 1))</f>
        <v>electronic music</v>
      </c>
      <c r="S661" s="11">
        <f>(((J661/60)/60)/24)+DATE(1970,1,1)</f>
        <v>40997.257222222222</v>
      </c>
      <c r="T661" s="11">
        <f>(((I661/60)/60)/24)+DATE(1970,1,1)</f>
        <v>41015.257222222222</v>
      </c>
    </row>
    <row r="662" spans="1:20" ht="30" x14ac:dyDescent="0.25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8279</v>
      </c>
      <c r="O662" s="6">
        <f>ROUND(E662/D662*100, 0)</f>
        <v>114</v>
      </c>
      <c r="P662" s="8">
        <f>E662/L662</f>
        <v>65.84210526315789</v>
      </c>
      <c r="Q662" t="str">
        <f>LEFT(N662, SEARCH("/", N662, 1) - 1)</f>
        <v>music</v>
      </c>
      <c r="R662" t="str">
        <f>RIGHT(N662, LEN(N662)-SEARCH("/", N662, 1))</f>
        <v>indie rock</v>
      </c>
      <c r="S662" s="11">
        <f>(((J662/60)/60)/24)+DATE(1970,1,1)</f>
        <v>40970.750034722223</v>
      </c>
      <c r="T662" s="11">
        <f>(((I662/60)/60)/24)+DATE(1970,1,1)</f>
        <v>41030.708368055559</v>
      </c>
    </row>
    <row r="663" spans="1:20" ht="45" x14ac:dyDescent="0.25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8295</v>
      </c>
      <c r="O663" s="6">
        <f>ROUND(E663/D663*100, 0)</f>
        <v>384</v>
      </c>
      <c r="P663" s="8">
        <f>E663/L663</f>
        <v>22.120418848167539</v>
      </c>
      <c r="Q663" t="str">
        <f>LEFT(N663, SEARCH("/", N663, 1) - 1)</f>
        <v>technology</v>
      </c>
      <c r="R663" t="str">
        <f>RIGHT(N663, LEN(N663)-SEARCH("/", N663, 1))</f>
        <v>hardware</v>
      </c>
      <c r="S663" s="11">
        <f>(((J663/60)/60)/24)+DATE(1970,1,1)</f>
        <v>41719.887928240743</v>
      </c>
      <c r="T663" s="11">
        <f>(((I663/60)/60)/24)+DATE(1970,1,1)</f>
        <v>41764.887928240743</v>
      </c>
    </row>
    <row r="664" spans="1:20" ht="45" x14ac:dyDescent="0.25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8271</v>
      </c>
      <c r="O664" s="6">
        <f>ROUND(E664/D664*100, 0)</f>
        <v>102</v>
      </c>
      <c r="P664" s="8">
        <f>E664/L664</f>
        <v>59.210526315789473</v>
      </c>
      <c r="Q664" t="str">
        <f>LEFT(N664, SEARCH("/", N664, 1) - 1)</f>
        <v>theater</v>
      </c>
      <c r="R664" t="str">
        <f>RIGHT(N664, LEN(N664)-SEARCH("/", N664, 1))</f>
        <v>plays</v>
      </c>
      <c r="S664" s="11">
        <f>(((J664/60)/60)/24)+DATE(1970,1,1)</f>
        <v>42073.660694444443</v>
      </c>
      <c r="T664" s="11">
        <f>(((I664/60)/60)/24)+DATE(1970,1,1)</f>
        <v>42095.165972222225</v>
      </c>
    </row>
    <row r="665" spans="1:20" ht="45" x14ac:dyDescent="0.25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8271</v>
      </c>
      <c r="O665" s="6">
        <f>ROUND(E665/D665*100, 0)</f>
        <v>108</v>
      </c>
      <c r="P665" s="8">
        <f>E665/L665</f>
        <v>79</v>
      </c>
      <c r="Q665" t="str">
        <f>LEFT(N665, SEARCH("/", N665, 1) - 1)</f>
        <v>theater</v>
      </c>
      <c r="R665" t="str">
        <f>RIGHT(N665, LEN(N665)-SEARCH("/", N665, 1))</f>
        <v>plays</v>
      </c>
      <c r="S665" s="11">
        <f>(((J665/60)/60)/24)+DATE(1970,1,1)</f>
        <v>41856.715069444443</v>
      </c>
      <c r="T665" s="11">
        <f>(((I665/60)/60)/24)+DATE(1970,1,1)</f>
        <v>41877.715069444443</v>
      </c>
    </row>
    <row r="666" spans="1:20" ht="45" x14ac:dyDescent="0.25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 s="6">
        <f>ROUND(E666/D666*100, 0)</f>
        <v>100</v>
      </c>
      <c r="P666" s="8">
        <f>E666/L666</f>
        <v>73.333333333333329</v>
      </c>
      <c r="Q666" t="str">
        <f>LEFT(N666, SEARCH("/", N666, 1) - 1)</f>
        <v>theater</v>
      </c>
      <c r="R666" t="str">
        <f>RIGHT(N666, LEN(N666)-SEARCH("/", N666, 1))</f>
        <v>musical</v>
      </c>
      <c r="S666" s="11">
        <f>(((J666/60)/60)/24)+DATE(1970,1,1)</f>
        <v>42445.598136574074</v>
      </c>
      <c r="T666" s="11">
        <f>(((I666/60)/60)/24)+DATE(1970,1,1)</f>
        <v>42475.598136574074</v>
      </c>
    </row>
    <row r="667" spans="1:20" ht="45" x14ac:dyDescent="0.25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6">
        <f>ROUND(E667/D667*100, 0)</f>
        <v>0</v>
      </c>
      <c r="P667" s="8" t="e">
        <f>E667/L667</f>
        <v>#DIV/0!</v>
      </c>
      <c r="Q667" t="str">
        <f>LEFT(N667, SEARCH("/", N667, 1) - 1)</f>
        <v>film &amp; video</v>
      </c>
      <c r="R667" t="str">
        <f>RIGHT(N667, LEN(N667)-SEARCH("/", N667, 1))</f>
        <v>drama</v>
      </c>
      <c r="S667" s="11">
        <f>(((J667/60)/60)/24)+DATE(1970,1,1)</f>
        <v>42033.573009259257</v>
      </c>
      <c r="T667" s="11">
        <f>(((I667/60)/60)/24)+DATE(1970,1,1)</f>
        <v>42063.573009259257</v>
      </c>
    </row>
    <row r="668" spans="1:20" ht="30" x14ac:dyDescent="0.25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6">
        <f>ROUND(E668/D668*100, 0)</f>
        <v>116</v>
      </c>
      <c r="P668" s="8">
        <f>E668/L668</f>
        <v>44.333333333333336</v>
      </c>
      <c r="Q668" t="str">
        <f>LEFT(N668, SEARCH("/", N668, 1) - 1)</f>
        <v>theater</v>
      </c>
      <c r="R668" t="str">
        <f>RIGHT(N668, LEN(N668)-SEARCH("/", N668, 1))</f>
        <v>plays</v>
      </c>
      <c r="S668" s="11">
        <f>(((J668/60)/60)/24)+DATE(1970,1,1)</f>
        <v>42155.920219907406</v>
      </c>
      <c r="T668" s="11">
        <f>(((I668/60)/60)/24)+DATE(1970,1,1)</f>
        <v>42176.888888888891</v>
      </c>
    </row>
    <row r="669" spans="1:20" ht="45" x14ac:dyDescent="0.25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6">
        <f>ROUND(E669/D669*100, 0)</f>
        <v>0</v>
      </c>
      <c r="P669" s="8" t="e">
        <f>E669/L669</f>
        <v>#DIV/0!</v>
      </c>
      <c r="Q669" t="str">
        <f>LEFT(N669, SEARCH("/", N669, 1) - 1)</f>
        <v>food</v>
      </c>
      <c r="R669" t="str">
        <f>RIGHT(N669, LEN(N669)-SEARCH("/", N669, 1))</f>
        <v>restaurants</v>
      </c>
      <c r="S669" s="11">
        <f>(((J669/60)/60)/24)+DATE(1970,1,1)</f>
        <v>41971.876863425925</v>
      </c>
      <c r="T669" s="11">
        <f>(((I669/60)/60)/24)+DATE(1970,1,1)</f>
        <v>41986.876863425925</v>
      </c>
    </row>
    <row r="670" spans="1:20" ht="45" x14ac:dyDescent="0.25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 s="6">
        <f>ROUND(E670/D670*100, 0)</f>
        <v>173</v>
      </c>
      <c r="P670" s="8">
        <f>E670/L670</f>
        <v>86.666666666666671</v>
      </c>
      <c r="Q670" t="str">
        <f>LEFT(N670, SEARCH("/", N670, 1) - 1)</f>
        <v>film &amp; video</v>
      </c>
      <c r="R670" t="str">
        <f>RIGHT(N670, LEN(N670)-SEARCH("/", N670, 1))</f>
        <v>shorts</v>
      </c>
      <c r="S670" s="11">
        <f>(((J670/60)/60)/24)+DATE(1970,1,1)</f>
        <v>41433.01829861111</v>
      </c>
      <c r="T670" s="11">
        <f>(((I670/60)/60)/24)+DATE(1970,1,1)</f>
        <v>41463.01829861111</v>
      </c>
    </row>
    <row r="671" spans="1:20" ht="45" x14ac:dyDescent="0.25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 s="6">
        <f>ROUND(E671/D671*100, 0)</f>
        <v>126</v>
      </c>
      <c r="P671" s="8">
        <f>E671/L671</f>
        <v>71.714285714285708</v>
      </c>
      <c r="Q671" t="str">
        <f>LEFT(N671, SEARCH("/", N671, 1) - 1)</f>
        <v>film &amp; video</v>
      </c>
      <c r="R671" t="str">
        <f>RIGHT(N671, LEN(N671)-SEARCH("/", N671, 1))</f>
        <v>shorts</v>
      </c>
      <c r="S671" s="11">
        <f>(((J671/60)/60)/24)+DATE(1970,1,1)</f>
        <v>40779.125428240739</v>
      </c>
      <c r="T671" s="11">
        <f>(((I671/60)/60)/24)+DATE(1970,1,1)</f>
        <v>40809.125428240739</v>
      </c>
    </row>
    <row r="672" spans="1:20" x14ac:dyDescent="0.25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8267</v>
      </c>
      <c r="O672" s="6">
        <f>ROUND(E672/D672*100, 0)</f>
        <v>0</v>
      </c>
      <c r="P672" s="8" t="e">
        <f>E672/L672</f>
        <v>#DIV/0!</v>
      </c>
      <c r="Q672" t="str">
        <f>LEFT(N672, SEARCH("/", N672, 1) - 1)</f>
        <v>film &amp; video</v>
      </c>
      <c r="R672" t="str">
        <f>RIGHT(N672, LEN(N672)-SEARCH("/", N672, 1))</f>
        <v>science fiction</v>
      </c>
      <c r="S672" s="11">
        <f>(((J672/60)/60)/24)+DATE(1970,1,1)</f>
        <v>42541.837511574078</v>
      </c>
      <c r="T672" s="11">
        <f>(((I672/60)/60)/24)+DATE(1970,1,1)</f>
        <v>42557</v>
      </c>
    </row>
    <row r="673" spans="1:20" ht="45" x14ac:dyDescent="0.25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8268</v>
      </c>
      <c r="O673" s="6">
        <f>ROUND(E673/D673*100, 0)</f>
        <v>33</v>
      </c>
      <c r="P673" s="8">
        <f>E673/L673</f>
        <v>30.846153846153847</v>
      </c>
      <c r="Q673" t="str">
        <f>LEFT(N673, SEARCH("/", N673, 1) - 1)</f>
        <v>film &amp; video</v>
      </c>
      <c r="R673" t="str">
        <f>RIGHT(N673, LEN(N673)-SEARCH("/", N673, 1))</f>
        <v>drama</v>
      </c>
      <c r="S673" s="11">
        <f>(((J673/60)/60)/24)+DATE(1970,1,1)</f>
        <v>42067.991238425922</v>
      </c>
      <c r="T673" s="11">
        <f>(((I673/60)/60)/24)+DATE(1970,1,1)</f>
        <v>42107.791666666672</v>
      </c>
    </row>
    <row r="674" spans="1:20" ht="45" x14ac:dyDescent="0.25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8271</v>
      </c>
      <c r="O674" s="6">
        <f>ROUND(E674/D674*100, 0)</f>
        <v>130</v>
      </c>
      <c r="P674" s="8">
        <f>E674/L674</f>
        <v>86.944444444444443</v>
      </c>
      <c r="Q674" t="str">
        <f>LEFT(N674, SEARCH("/", N674, 1) - 1)</f>
        <v>theater</v>
      </c>
      <c r="R674" t="str">
        <f>RIGHT(N674, LEN(N674)-SEARCH("/", N674, 1))</f>
        <v>plays</v>
      </c>
      <c r="S674" s="11">
        <f>(((J674/60)/60)/24)+DATE(1970,1,1)</f>
        <v>42725.031180555554</v>
      </c>
      <c r="T674" s="11">
        <f>(((I674/60)/60)/24)+DATE(1970,1,1)</f>
        <v>42746.208333333328</v>
      </c>
    </row>
    <row r="675" spans="1:20" ht="30" x14ac:dyDescent="0.25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8273</v>
      </c>
      <c r="O675" s="6">
        <f>ROUND(E675/D675*100, 0)</f>
        <v>0</v>
      </c>
      <c r="P675" s="8" t="e">
        <f>E675/L675</f>
        <v>#DIV/0!</v>
      </c>
      <c r="Q675" t="str">
        <f>LEFT(N675, SEARCH("/", N675, 1) - 1)</f>
        <v>technology</v>
      </c>
      <c r="R675" t="str">
        <f>RIGHT(N675, LEN(N675)-SEARCH("/", N675, 1))</f>
        <v>wearables</v>
      </c>
      <c r="S675" s="11">
        <f>(((J675/60)/60)/24)+DATE(1970,1,1)</f>
        <v>41837.984976851854</v>
      </c>
      <c r="T675" s="11">
        <f>(((I675/60)/60)/24)+DATE(1970,1,1)</f>
        <v>41871.030555555553</v>
      </c>
    </row>
    <row r="676" spans="1:20" ht="45" x14ac:dyDescent="0.25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8276</v>
      </c>
      <c r="O676" s="6">
        <f>ROUND(E676/D676*100, 0)</f>
        <v>114</v>
      </c>
      <c r="P676" s="8">
        <f>E676/L676</f>
        <v>80.588235294117652</v>
      </c>
      <c r="Q676" t="str">
        <f>LEFT(N676, SEARCH("/", N676, 1) - 1)</f>
        <v>music</v>
      </c>
      <c r="R676" t="str">
        <f>RIGHT(N676, LEN(N676)-SEARCH("/", N676, 1))</f>
        <v>rock</v>
      </c>
      <c r="S676" s="11">
        <f>(((J676/60)/60)/24)+DATE(1970,1,1)</f>
        <v>41549.627615740741</v>
      </c>
      <c r="T676" s="11">
        <f>(((I676/60)/60)/24)+DATE(1970,1,1)</f>
        <v>41579.627615740741</v>
      </c>
    </row>
    <row r="677" spans="1:20" ht="30" x14ac:dyDescent="0.25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8277</v>
      </c>
      <c r="O677" s="6">
        <f>ROUND(E677/D677*100, 0)</f>
        <v>100</v>
      </c>
      <c r="P677" s="8">
        <f>E677/L677</f>
        <v>50</v>
      </c>
      <c r="Q677" t="str">
        <f>LEFT(N677, SEARCH("/", N677, 1) - 1)</f>
        <v>music</v>
      </c>
      <c r="R677" t="str">
        <f>RIGHT(N677, LEN(N677)-SEARCH("/", N677, 1))</f>
        <v>metal</v>
      </c>
      <c r="S677" s="11">
        <f>(((J677/60)/60)/24)+DATE(1970,1,1)</f>
        <v>42291.581377314811</v>
      </c>
      <c r="T677" s="11">
        <f>(((I677/60)/60)/24)+DATE(1970,1,1)</f>
        <v>42333.623043981483</v>
      </c>
    </row>
    <row r="678" spans="1:20" ht="45" x14ac:dyDescent="0.25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8277</v>
      </c>
      <c r="O678" s="6">
        <f>ROUND(E678/D678*100, 0)</f>
        <v>144</v>
      </c>
      <c r="P678" s="8">
        <f>E678/L678</f>
        <v>22.737763157894737</v>
      </c>
      <c r="Q678" t="str">
        <f>LEFT(N678, SEARCH("/", N678, 1) - 1)</f>
        <v>music</v>
      </c>
      <c r="R678" t="str">
        <f>RIGHT(N678, LEN(N678)-SEARCH("/", N678, 1))</f>
        <v>metal</v>
      </c>
      <c r="S678" s="11">
        <f>(((J678/60)/60)/24)+DATE(1970,1,1)</f>
        <v>42079.745578703703</v>
      </c>
      <c r="T678" s="11">
        <f>(((I678/60)/60)/24)+DATE(1970,1,1)</f>
        <v>42109.957638888889</v>
      </c>
    </row>
    <row r="679" spans="1:20" ht="45" x14ac:dyDescent="0.25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6">
        <f>ROUND(E679/D679*100, 0)</f>
        <v>130</v>
      </c>
      <c r="P679" s="8">
        <f>E679/L679</f>
        <v>24.421875</v>
      </c>
      <c r="Q679" t="str">
        <f>LEFT(N679, SEARCH("/", N679, 1) - 1)</f>
        <v>publishing</v>
      </c>
      <c r="R679" t="str">
        <f>RIGHT(N679, LEN(N679)-SEARCH("/", N679, 1))</f>
        <v>nonfiction</v>
      </c>
      <c r="S679" s="11">
        <f>(((J679/60)/60)/24)+DATE(1970,1,1)</f>
        <v>42502.807627314818</v>
      </c>
      <c r="T679" s="11">
        <f>(((I679/60)/60)/24)+DATE(1970,1,1)</f>
        <v>42532.807627314818</v>
      </c>
    </row>
    <row r="680" spans="1:20" ht="45" x14ac:dyDescent="0.25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8275</v>
      </c>
      <c r="O680" s="6">
        <f>ROUND(E680/D680*100, 0)</f>
        <v>8</v>
      </c>
      <c r="P680" s="8">
        <f>E680/L680</f>
        <v>100</v>
      </c>
      <c r="Q680" t="str">
        <f>LEFT(N680, SEARCH("/", N680, 1) - 1)</f>
        <v>publishing</v>
      </c>
      <c r="R680" t="str">
        <f>RIGHT(N680, LEN(N680)-SEARCH("/", N680, 1))</f>
        <v>fiction</v>
      </c>
      <c r="S680" s="11">
        <f>(((J680/60)/60)/24)+DATE(1970,1,1)</f>
        <v>41991.713460648149</v>
      </c>
      <c r="T680" s="11">
        <f>(((I680/60)/60)/24)+DATE(1970,1,1)</f>
        <v>42050.651388888888</v>
      </c>
    </row>
    <row r="681" spans="1:20" ht="45" x14ac:dyDescent="0.25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8285</v>
      </c>
      <c r="O681" s="6">
        <f>ROUND(E681/D681*100, 0)</f>
        <v>215</v>
      </c>
      <c r="P681" s="8">
        <f>E681/L681</f>
        <v>78.181818181818187</v>
      </c>
      <c r="Q681" t="str">
        <f>LEFT(N681, SEARCH("/", N681, 1) - 1)</f>
        <v>photography</v>
      </c>
      <c r="R681" t="str">
        <f>RIGHT(N681, LEN(N681)-SEARCH("/", N681, 1))</f>
        <v>photobooks</v>
      </c>
      <c r="S681" s="11">
        <f>(((J681/60)/60)/24)+DATE(1970,1,1)</f>
        <v>40254.450335648151</v>
      </c>
      <c r="T681" s="11">
        <f>(((I681/60)/60)/24)+DATE(1970,1,1)</f>
        <v>40313.340277777781</v>
      </c>
    </row>
    <row r="682" spans="1:20" ht="45" x14ac:dyDescent="0.25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8291</v>
      </c>
      <c r="O682" s="6">
        <f>ROUND(E682/D682*100, 0)</f>
        <v>0</v>
      </c>
      <c r="P682" s="8" t="e">
        <f>E682/L682</f>
        <v>#DIV/0!</v>
      </c>
      <c r="Q682" t="str">
        <f>LEFT(N682, SEARCH("/", N682, 1) - 1)</f>
        <v>photography</v>
      </c>
      <c r="R682" t="str">
        <f>RIGHT(N682, LEN(N682)-SEARCH("/", N682, 1))</f>
        <v>places</v>
      </c>
      <c r="S682" s="11">
        <f>(((J682/60)/60)/24)+DATE(1970,1,1)</f>
        <v>41779.649317129632</v>
      </c>
      <c r="T682" s="11">
        <f>(((I682/60)/60)/24)+DATE(1970,1,1)</f>
        <v>41789.649317129632</v>
      </c>
    </row>
    <row r="683" spans="1:20" ht="45" x14ac:dyDescent="0.25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8291</v>
      </c>
      <c r="O683" s="6">
        <f>ROUND(E683/D683*100, 0)</f>
        <v>0</v>
      </c>
      <c r="P683" s="8" t="e">
        <f>E683/L683</f>
        <v>#DIV/0!</v>
      </c>
      <c r="Q683" t="str">
        <f>LEFT(N683, SEARCH("/", N683, 1) - 1)</f>
        <v>photography</v>
      </c>
      <c r="R683" t="str">
        <f>RIGHT(N683, LEN(N683)-SEARCH("/", N683, 1))</f>
        <v>places</v>
      </c>
      <c r="S683" s="11">
        <f>(((J683/60)/60)/24)+DATE(1970,1,1)</f>
        <v>42256.984791666662</v>
      </c>
      <c r="T683" s="11">
        <f>(((I683/60)/60)/24)+DATE(1970,1,1)</f>
        <v>42286.984791666662</v>
      </c>
    </row>
    <row r="684" spans="1:20" ht="30" x14ac:dyDescent="0.25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8276</v>
      </c>
      <c r="O684" s="6">
        <f>ROUND(E684/D684*100, 0)</f>
        <v>101</v>
      </c>
      <c r="P684" s="8">
        <f>E684/L684</f>
        <v>52.826086956521742</v>
      </c>
      <c r="Q684" t="str">
        <f>LEFT(N684, SEARCH("/", N684, 1) - 1)</f>
        <v>music</v>
      </c>
      <c r="R684" t="str">
        <f>RIGHT(N684, LEN(N684)-SEARCH("/", N684, 1))</f>
        <v>rock</v>
      </c>
      <c r="S684" s="11">
        <f>(((J684/60)/60)/24)+DATE(1970,1,1)</f>
        <v>41607.83085648148</v>
      </c>
      <c r="T684" s="11">
        <f>(((I684/60)/60)/24)+DATE(1970,1,1)</f>
        <v>41640.226388888892</v>
      </c>
    </row>
    <row r="685" spans="1:20" ht="45" x14ac:dyDescent="0.25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 s="6">
        <f>ROUND(E685/D685*100, 0)</f>
        <v>100</v>
      </c>
      <c r="P685" s="8">
        <f>E685/L685</f>
        <v>42.857142857142854</v>
      </c>
      <c r="Q685" t="str">
        <f>LEFT(N685, SEARCH("/", N685, 1) - 1)</f>
        <v>music</v>
      </c>
      <c r="R685" t="str">
        <f>RIGHT(N685, LEN(N685)-SEARCH("/", N685, 1))</f>
        <v>pop</v>
      </c>
      <c r="S685" s="11">
        <f>(((J685/60)/60)/24)+DATE(1970,1,1)</f>
        <v>40688.024618055555</v>
      </c>
      <c r="T685" s="11">
        <f>(((I685/60)/60)/24)+DATE(1970,1,1)</f>
        <v>40708.024618055555</v>
      </c>
    </row>
    <row r="686" spans="1:20" ht="30" x14ac:dyDescent="0.25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8285</v>
      </c>
      <c r="O686" s="6">
        <f>ROUND(E686/D686*100, 0)</f>
        <v>111</v>
      </c>
      <c r="P686" s="8">
        <f>E686/L686</f>
        <v>25.576923076923077</v>
      </c>
      <c r="Q686" t="str">
        <f>LEFT(N686, SEARCH("/", N686, 1) - 1)</f>
        <v>photography</v>
      </c>
      <c r="R686" t="str">
        <f>RIGHT(N686, LEN(N686)-SEARCH("/", N686, 1))</f>
        <v>photobooks</v>
      </c>
      <c r="S686" s="11">
        <f>(((J686/60)/60)/24)+DATE(1970,1,1)</f>
        <v>42120.628136574072</v>
      </c>
      <c r="T686" s="11">
        <f>(((I686/60)/60)/24)+DATE(1970,1,1)</f>
        <v>42165.628136574072</v>
      </c>
    </row>
    <row r="687" spans="1:20" ht="30" x14ac:dyDescent="0.25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8285</v>
      </c>
      <c r="O687" s="6">
        <f>ROUND(E687/D687*100, 0)</f>
        <v>260</v>
      </c>
      <c r="P687" s="8">
        <f>E687/L687</f>
        <v>34.68888888888889</v>
      </c>
      <c r="Q687" t="str">
        <f>LEFT(N687, SEARCH("/", N687, 1) - 1)</f>
        <v>photography</v>
      </c>
      <c r="R687" t="str">
        <f>RIGHT(N687, LEN(N687)-SEARCH("/", N687, 1))</f>
        <v>photobooks</v>
      </c>
      <c r="S687" s="11">
        <f>(((J687/60)/60)/24)+DATE(1970,1,1)</f>
        <v>42627.253263888888</v>
      </c>
      <c r="T687" s="11">
        <f>(((I687/60)/60)/24)+DATE(1970,1,1)</f>
        <v>42657.253263888888</v>
      </c>
    </row>
    <row r="688" spans="1:20" ht="45" x14ac:dyDescent="0.25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8285</v>
      </c>
      <c r="O688" s="6">
        <f>ROUND(E688/D688*100, 0)</f>
        <v>2</v>
      </c>
      <c r="P688" s="8">
        <f>E688/L688</f>
        <v>6.25</v>
      </c>
      <c r="Q688" t="str">
        <f>LEFT(N688, SEARCH("/", N688, 1) - 1)</f>
        <v>photography</v>
      </c>
      <c r="R688" t="str">
        <f>RIGHT(N688, LEN(N688)-SEARCH("/", N688, 1))</f>
        <v>photobooks</v>
      </c>
      <c r="S688" s="11">
        <f>(((J688/60)/60)/24)+DATE(1970,1,1)</f>
        <v>41820.752268518518</v>
      </c>
      <c r="T688" s="11">
        <f>(((I688/60)/60)/24)+DATE(1970,1,1)</f>
        <v>41850.752268518518</v>
      </c>
    </row>
    <row r="689" spans="1:20" ht="45" x14ac:dyDescent="0.25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8279</v>
      </c>
      <c r="O689" s="6">
        <f>ROUND(E689/D689*100, 0)</f>
        <v>102</v>
      </c>
      <c r="P689" s="8">
        <f>E689/L689</f>
        <v>42.241379310344826</v>
      </c>
      <c r="Q689" t="str">
        <f>LEFT(N689, SEARCH("/", N689, 1) - 1)</f>
        <v>music</v>
      </c>
      <c r="R689" t="str">
        <f>RIGHT(N689, LEN(N689)-SEARCH("/", N689, 1))</f>
        <v>indie rock</v>
      </c>
      <c r="S689" s="11">
        <f>(((J689/60)/60)/24)+DATE(1970,1,1)</f>
        <v>41925.906689814816</v>
      </c>
      <c r="T689" s="11">
        <f>(((I689/60)/60)/24)+DATE(1970,1,1)</f>
        <v>41955.94835648148</v>
      </c>
    </row>
    <row r="690" spans="1:20" ht="45" x14ac:dyDescent="0.25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8279</v>
      </c>
      <c r="O690" s="6">
        <f>ROUND(E690/D690*100, 0)</f>
        <v>148</v>
      </c>
      <c r="P690" s="8">
        <f>E690/L690</f>
        <v>50.657142857142858</v>
      </c>
      <c r="Q690" t="str">
        <f>LEFT(N690, SEARCH("/", N690, 1) - 1)</f>
        <v>music</v>
      </c>
      <c r="R690" t="str">
        <f>RIGHT(N690, LEN(N690)-SEARCH("/", N690, 1))</f>
        <v>indie rock</v>
      </c>
      <c r="S690" s="11">
        <f>(((J690/60)/60)/24)+DATE(1970,1,1)</f>
        <v>42290.059594907405</v>
      </c>
      <c r="T690" s="11">
        <f>(((I690/60)/60)/24)+DATE(1970,1,1)</f>
        <v>42304.207638888889</v>
      </c>
    </row>
    <row r="691" spans="1:20" ht="45" x14ac:dyDescent="0.25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8297</v>
      </c>
      <c r="O691" s="6">
        <f>ROUND(E691/D691*100, 0)</f>
        <v>503</v>
      </c>
      <c r="P691" s="8">
        <f>E691/L691</f>
        <v>68.625</v>
      </c>
      <c r="Q691" t="str">
        <f>LEFT(N691, SEARCH("/", N691, 1) - 1)</f>
        <v>games</v>
      </c>
      <c r="R691" t="str">
        <f>RIGHT(N691, LEN(N691)-SEARCH("/", N691, 1))</f>
        <v>tabletop games</v>
      </c>
      <c r="S691" s="11">
        <f>(((J691/60)/60)/24)+DATE(1970,1,1)</f>
        <v>42467.788194444445</v>
      </c>
      <c r="T691" s="11">
        <f>(((I691/60)/60)/24)+DATE(1970,1,1)</f>
        <v>42481.916666666672</v>
      </c>
    </row>
    <row r="692" spans="1:20" ht="45" x14ac:dyDescent="0.25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8276</v>
      </c>
      <c r="O692" s="6">
        <f>ROUND(E692/D692*100, 0)</f>
        <v>125</v>
      </c>
      <c r="P692" s="8">
        <f>E692/L692</f>
        <v>44.205882352941174</v>
      </c>
      <c r="Q692" t="str">
        <f>LEFT(N692, SEARCH("/", N692, 1) - 1)</f>
        <v>music</v>
      </c>
      <c r="R692" t="str">
        <f>RIGHT(N692, LEN(N692)-SEARCH("/", N692, 1))</f>
        <v>rock</v>
      </c>
      <c r="S692" s="11">
        <f>(((J692/60)/60)/24)+DATE(1970,1,1)</f>
        <v>41270.954351851848</v>
      </c>
      <c r="T692" s="11">
        <f>(((I692/60)/60)/24)+DATE(1970,1,1)</f>
        <v>41300.954351851848</v>
      </c>
    </row>
    <row r="693" spans="1:20" ht="45" x14ac:dyDescent="0.25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8279</v>
      </c>
      <c r="O693" s="6">
        <f>ROUND(E693/D693*100, 0)</f>
        <v>157</v>
      </c>
      <c r="P693" s="8">
        <f>E693/L693</f>
        <v>37.672800000000002</v>
      </c>
      <c r="Q693" t="str">
        <f>LEFT(N693, SEARCH("/", N693, 1) - 1)</f>
        <v>music</v>
      </c>
      <c r="R693" t="str">
        <f>RIGHT(N693, LEN(N693)-SEARCH("/", N693, 1))</f>
        <v>indie rock</v>
      </c>
      <c r="S693" s="11">
        <f>(((J693/60)/60)/24)+DATE(1970,1,1)</f>
        <v>41037.551585648151</v>
      </c>
      <c r="T693" s="11">
        <f>(((I693/60)/60)/24)+DATE(1970,1,1)</f>
        <v>41067.551585648151</v>
      </c>
    </row>
    <row r="694" spans="1:20" ht="45" x14ac:dyDescent="0.25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8284</v>
      </c>
      <c r="O694" s="6">
        <f>ROUND(E694/D694*100, 0)</f>
        <v>17</v>
      </c>
      <c r="P694" s="8">
        <f>E694/L694</f>
        <v>16.833333333333332</v>
      </c>
      <c r="Q694" t="str">
        <f>LEFT(N694, SEARCH("/", N694, 1) - 1)</f>
        <v>food</v>
      </c>
      <c r="R694" t="str">
        <f>RIGHT(N694, LEN(N694)-SEARCH("/", N694, 1))</f>
        <v>food trucks</v>
      </c>
      <c r="S694" s="11">
        <f>(((J694/60)/60)/24)+DATE(1970,1,1)</f>
        <v>42399.882615740738</v>
      </c>
      <c r="T694" s="11">
        <f>(((I694/60)/60)/24)+DATE(1970,1,1)</f>
        <v>42459.840949074074</v>
      </c>
    </row>
    <row r="695" spans="1:20" ht="45" x14ac:dyDescent="0.25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8279</v>
      </c>
      <c r="O695" s="6">
        <f>ROUND(E695/D695*100, 0)</f>
        <v>114</v>
      </c>
      <c r="P695" s="8">
        <f>E695/L695</f>
        <v>29.021276595744681</v>
      </c>
      <c r="Q695" t="str">
        <f>LEFT(N695, SEARCH("/", N695, 1) - 1)</f>
        <v>music</v>
      </c>
      <c r="R695" t="str">
        <f>RIGHT(N695, LEN(N695)-SEARCH("/", N695, 1))</f>
        <v>indie rock</v>
      </c>
      <c r="S695" s="11">
        <f>(((J695/60)/60)/24)+DATE(1970,1,1)</f>
        <v>40557.429733796293</v>
      </c>
      <c r="T695" s="11">
        <f>(((I695/60)/60)/24)+DATE(1970,1,1)</f>
        <v>40582.429733796293</v>
      </c>
    </row>
    <row r="696" spans="1:20" ht="45" x14ac:dyDescent="0.25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8271</v>
      </c>
      <c r="O696" s="6">
        <f>ROUND(E696/D696*100, 0)</f>
        <v>0</v>
      </c>
      <c r="P696" s="8" t="e">
        <f>E696/L696</f>
        <v>#DIV/0!</v>
      </c>
      <c r="Q696" t="str">
        <f>LEFT(N696, SEARCH("/", N696, 1) - 1)</f>
        <v>theater</v>
      </c>
      <c r="R696" t="str">
        <f>RIGHT(N696, LEN(N696)-SEARCH("/", N696, 1))</f>
        <v>plays</v>
      </c>
      <c r="S696" s="11">
        <f>(((J696/60)/60)/24)+DATE(1970,1,1)</f>
        <v>42492.737847222219</v>
      </c>
      <c r="T696" s="11">
        <f>(((I696/60)/60)/24)+DATE(1970,1,1)</f>
        <v>42534.166666666672</v>
      </c>
    </row>
    <row r="697" spans="1:20" ht="30" x14ac:dyDescent="0.25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8303</v>
      </c>
      <c r="O697" s="6">
        <f>ROUND(E697/D697*100, 0)</f>
        <v>60</v>
      </c>
      <c r="P697" s="8">
        <f>E697/L697</f>
        <v>65</v>
      </c>
      <c r="Q697" t="str">
        <f>LEFT(N697, SEARCH("/", N697, 1) - 1)</f>
        <v>theater</v>
      </c>
      <c r="R697" t="str">
        <f>RIGHT(N697, LEN(N697)-SEARCH("/", N697, 1))</f>
        <v>spaces</v>
      </c>
      <c r="S697" s="11">
        <f>(((J697/60)/60)/24)+DATE(1970,1,1)</f>
        <v>42141.741307870368</v>
      </c>
      <c r="T697" s="11">
        <f>(((I697/60)/60)/24)+DATE(1970,1,1)</f>
        <v>42171.741307870368</v>
      </c>
    </row>
    <row r="698" spans="1:20" ht="45" x14ac:dyDescent="0.25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8271</v>
      </c>
      <c r="O698" s="6">
        <f>ROUND(E698/D698*100, 0)</f>
        <v>120</v>
      </c>
      <c r="P698" s="8">
        <f>E698/L698</f>
        <v>31.933333333333334</v>
      </c>
      <c r="Q698" t="str">
        <f>LEFT(N698, SEARCH("/", N698, 1) - 1)</f>
        <v>theater</v>
      </c>
      <c r="R698" t="str">
        <f>RIGHT(N698, LEN(N698)-SEARCH("/", N698, 1))</f>
        <v>plays</v>
      </c>
      <c r="S698" s="11">
        <f>(((J698/60)/60)/24)+DATE(1970,1,1)</f>
        <v>41780.412604166668</v>
      </c>
      <c r="T698" s="11">
        <f>(((I698/60)/60)/24)+DATE(1970,1,1)</f>
        <v>41810.412604166668</v>
      </c>
    </row>
    <row r="699" spans="1:20" ht="45" x14ac:dyDescent="0.25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8271</v>
      </c>
      <c r="O699" s="6">
        <f>ROUND(E699/D699*100, 0)</f>
        <v>104</v>
      </c>
      <c r="P699" s="8">
        <f>E699/L699</f>
        <v>59.523809523809526</v>
      </c>
      <c r="Q699" t="str">
        <f>LEFT(N699, SEARCH("/", N699, 1) - 1)</f>
        <v>theater</v>
      </c>
      <c r="R699" t="str">
        <f>RIGHT(N699, LEN(N699)-SEARCH("/", N699, 1))</f>
        <v>plays</v>
      </c>
      <c r="S699" s="11">
        <f>(((J699/60)/60)/24)+DATE(1970,1,1)</f>
        <v>42277.583472222221</v>
      </c>
      <c r="T699" s="11">
        <f>(((I699/60)/60)/24)+DATE(1970,1,1)</f>
        <v>42307.583472222221</v>
      </c>
    </row>
    <row r="700" spans="1:20" ht="45" x14ac:dyDescent="0.25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8271</v>
      </c>
      <c r="O700" s="6">
        <f>ROUND(E700/D700*100, 0)</f>
        <v>125</v>
      </c>
      <c r="P700" s="8">
        <f>E700/L700</f>
        <v>50</v>
      </c>
      <c r="Q700" t="str">
        <f>LEFT(N700, SEARCH("/", N700, 1) - 1)</f>
        <v>theater</v>
      </c>
      <c r="R700" t="str">
        <f>RIGHT(N700, LEN(N700)-SEARCH("/", N700, 1))</f>
        <v>plays</v>
      </c>
      <c r="S700" s="11">
        <f>(((J700/60)/60)/24)+DATE(1970,1,1)</f>
        <v>42722.882361111115</v>
      </c>
      <c r="T700" s="11">
        <f>(((I700/60)/60)/24)+DATE(1970,1,1)</f>
        <v>42752.882361111115</v>
      </c>
    </row>
    <row r="701" spans="1:20" ht="45" x14ac:dyDescent="0.25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8271</v>
      </c>
      <c r="O701" s="6">
        <f>ROUND(E701/D701*100, 0)</f>
        <v>104</v>
      </c>
      <c r="P701" s="8">
        <f>E701/L701</f>
        <v>27.065217391304348</v>
      </c>
      <c r="Q701" t="str">
        <f>LEFT(N701, SEARCH("/", N701, 1) - 1)</f>
        <v>theater</v>
      </c>
      <c r="R701" t="str">
        <f>RIGHT(N701, LEN(N701)-SEARCH("/", N701, 1))</f>
        <v>plays</v>
      </c>
      <c r="S701" s="11">
        <f>(((J701/60)/60)/24)+DATE(1970,1,1)</f>
        <v>42026.920428240745</v>
      </c>
      <c r="T701" s="11">
        <f>(((I701/60)/60)/24)+DATE(1970,1,1)</f>
        <v>42056.920428240745</v>
      </c>
    </row>
    <row r="702" spans="1:20" ht="30" x14ac:dyDescent="0.25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8271</v>
      </c>
      <c r="O702" s="6">
        <f>ROUND(E702/D702*100, 0)</f>
        <v>135</v>
      </c>
      <c r="P702" s="8">
        <f>E702/L702</f>
        <v>89.785555555555561</v>
      </c>
      <c r="Q702" t="str">
        <f>LEFT(N702, SEARCH("/", N702, 1) - 1)</f>
        <v>theater</v>
      </c>
      <c r="R702" t="str">
        <f>RIGHT(N702, LEN(N702)-SEARCH("/", N702, 1))</f>
        <v>plays</v>
      </c>
      <c r="S702" s="11">
        <f>(((J702/60)/60)/24)+DATE(1970,1,1)</f>
        <v>42374.911226851851</v>
      </c>
      <c r="T702" s="11">
        <f>(((I702/60)/60)/24)+DATE(1970,1,1)</f>
        <v>42388.207638888889</v>
      </c>
    </row>
    <row r="703" spans="1:20" ht="45" x14ac:dyDescent="0.25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8271</v>
      </c>
      <c r="O703" s="6">
        <f>ROUND(E703/D703*100, 0)</f>
        <v>105</v>
      </c>
      <c r="P703" s="8">
        <f>E703/L703</f>
        <v>39.375</v>
      </c>
      <c r="Q703" t="str">
        <f>LEFT(N703, SEARCH("/", N703, 1) - 1)</f>
        <v>theater</v>
      </c>
      <c r="R703" t="str">
        <f>RIGHT(N703, LEN(N703)-SEARCH("/", N703, 1))</f>
        <v>plays</v>
      </c>
      <c r="S703" s="11">
        <f>(((J703/60)/60)/24)+DATE(1970,1,1)</f>
        <v>42222.730034722219</v>
      </c>
      <c r="T703" s="11">
        <f>(((I703/60)/60)/24)+DATE(1970,1,1)</f>
        <v>42247.730034722219</v>
      </c>
    </row>
    <row r="704" spans="1:20" x14ac:dyDescent="0.25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8271</v>
      </c>
      <c r="O704" s="6">
        <f>ROUND(E704/D704*100, 0)</f>
        <v>100</v>
      </c>
      <c r="P704" s="8">
        <f>E704/L704</f>
        <v>31.578947368421051</v>
      </c>
      <c r="Q704" t="str">
        <f>LEFT(N704, SEARCH("/", N704, 1) - 1)</f>
        <v>theater</v>
      </c>
      <c r="R704" t="str">
        <f>RIGHT(N704, LEN(N704)-SEARCH("/", N704, 1))</f>
        <v>plays</v>
      </c>
      <c r="S704" s="11">
        <f>(((J704/60)/60)/24)+DATE(1970,1,1)</f>
        <v>41822.90488425926</v>
      </c>
      <c r="T704" s="11">
        <f>(((I704/60)/60)/24)+DATE(1970,1,1)</f>
        <v>41844.291666666664</v>
      </c>
    </row>
    <row r="705" spans="1:20" ht="45" x14ac:dyDescent="0.25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8271</v>
      </c>
      <c r="O705" s="6">
        <f>ROUND(E705/D705*100, 0)</f>
        <v>0</v>
      </c>
      <c r="P705" s="8" t="e">
        <f>E705/L705</f>
        <v>#DIV/0!</v>
      </c>
      <c r="Q705" t="str">
        <f>LEFT(N705, SEARCH("/", N705, 1) - 1)</f>
        <v>theater</v>
      </c>
      <c r="R705" t="str">
        <f>RIGHT(N705, LEN(N705)-SEARCH("/", N705, 1))</f>
        <v>plays</v>
      </c>
      <c r="S705" s="11">
        <f>(((J705/60)/60)/24)+DATE(1970,1,1)</f>
        <v>41793.814259259263</v>
      </c>
      <c r="T705" s="11">
        <f>(((I705/60)/60)/24)+DATE(1970,1,1)</f>
        <v>41825.165972222225</v>
      </c>
    </row>
    <row r="706" spans="1:20" ht="45" x14ac:dyDescent="0.25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8305</v>
      </c>
      <c r="O706" s="6">
        <f>ROUND(E706/D706*100, 0)</f>
        <v>129</v>
      </c>
      <c r="P706" s="8">
        <f>E706/L706</f>
        <v>64.458333333333329</v>
      </c>
      <c r="Q706" t="str">
        <f>LEFT(N706, SEARCH("/", N706, 1) - 1)</f>
        <v>theater</v>
      </c>
      <c r="R706" t="str">
        <f>RIGHT(N706, LEN(N706)-SEARCH("/", N706, 1))</f>
        <v>musical</v>
      </c>
      <c r="S706" s="11">
        <f>(((J706/60)/60)/24)+DATE(1970,1,1)</f>
        <v>42420.140277777777</v>
      </c>
      <c r="T706" s="11">
        <f>(((I706/60)/60)/24)+DATE(1970,1,1)</f>
        <v>42444.666666666672</v>
      </c>
    </row>
    <row r="707" spans="1:20" ht="45" x14ac:dyDescent="0.25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8271</v>
      </c>
      <c r="O707" s="6">
        <f>ROUND(E707/D707*100, 0)</f>
        <v>105</v>
      </c>
      <c r="P707" s="8">
        <f>E707/L707</f>
        <v>139.55555555555554</v>
      </c>
      <c r="Q707" t="str">
        <f>LEFT(N707, SEARCH("/", N707, 1) - 1)</f>
        <v>theater</v>
      </c>
      <c r="R707" t="str">
        <f>RIGHT(N707, LEN(N707)-SEARCH("/", N707, 1))</f>
        <v>plays</v>
      </c>
      <c r="S707" s="11">
        <f>(((J707/60)/60)/24)+DATE(1970,1,1)</f>
        <v>42375.114988425921</v>
      </c>
      <c r="T707" s="11">
        <f>(((I707/60)/60)/24)+DATE(1970,1,1)</f>
        <v>42420.114988425921</v>
      </c>
    </row>
    <row r="708" spans="1:20" ht="45" x14ac:dyDescent="0.25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8271</v>
      </c>
      <c r="O708" s="6">
        <f>ROUND(E708/D708*100, 0)</f>
        <v>117</v>
      </c>
      <c r="P708" s="8">
        <f>E708/L708</f>
        <v>70</v>
      </c>
      <c r="Q708" t="str">
        <f>LEFT(N708, SEARCH("/", N708, 1) - 1)</f>
        <v>theater</v>
      </c>
      <c r="R708" t="str">
        <f>RIGHT(N708, LEN(N708)-SEARCH("/", N708, 1))</f>
        <v>plays</v>
      </c>
      <c r="S708" s="11">
        <f>(((J708/60)/60)/24)+DATE(1970,1,1)</f>
        <v>41963.872361111105</v>
      </c>
      <c r="T708" s="11">
        <f>(((I708/60)/60)/24)+DATE(1970,1,1)</f>
        <v>41974.797916666663</v>
      </c>
    </row>
    <row r="709" spans="1:20" ht="45" x14ac:dyDescent="0.25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 s="6">
        <f>ROUND(E709/D709*100, 0)</f>
        <v>0</v>
      </c>
      <c r="P709" s="8" t="e">
        <f>E709/L709</f>
        <v>#DIV/0!</v>
      </c>
      <c r="Q709" t="str">
        <f>LEFT(N709, SEARCH("/", N709, 1) - 1)</f>
        <v>theater</v>
      </c>
      <c r="R709" t="str">
        <f>RIGHT(N709, LEN(N709)-SEARCH("/", N709, 1))</f>
        <v>plays</v>
      </c>
      <c r="S709" s="11">
        <f>(((J709/60)/60)/24)+DATE(1970,1,1)</f>
        <v>42111.904097222221</v>
      </c>
      <c r="T709" s="11">
        <f>(((I709/60)/60)/24)+DATE(1970,1,1)</f>
        <v>42171.904097222221</v>
      </c>
    </row>
    <row r="710" spans="1:20" ht="45" x14ac:dyDescent="0.25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8271</v>
      </c>
      <c r="O710" s="6">
        <f>ROUND(E710/D710*100, 0)</f>
        <v>24</v>
      </c>
      <c r="P710" s="8">
        <f>E710/L710</f>
        <v>24.333333333333332</v>
      </c>
      <c r="Q710" t="str">
        <f>LEFT(N710, SEARCH("/", N710, 1) - 1)</f>
        <v>theater</v>
      </c>
      <c r="R710" t="str">
        <f>RIGHT(N710, LEN(N710)-SEARCH("/", N710, 1))</f>
        <v>plays</v>
      </c>
      <c r="S710" s="11">
        <f>(((J710/60)/60)/24)+DATE(1970,1,1)</f>
        <v>41880.788842592592</v>
      </c>
      <c r="T710" s="11">
        <f>(((I710/60)/60)/24)+DATE(1970,1,1)</f>
        <v>41910.788842592592</v>
      </c>
    </row>
    <row r="711" spans="1:20" ht="60" x14ac:dyDescent="0.25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 s="6">
        <f>ROUND(E711/D711*100, 0)</f>
        <v>38</v>
      </c>
      <c r="P711" s="8">
        <f>E711/L711</f>
        <v>32.357142857142854</v>
      </c>
      <c r="Q711" t="str">
        <f>LEFT(N711, SEARCH("/", N711, 1) - 1)</f>
        <v>theater</v>
      </c>
      <c r="R711" t="str">
        <f>RIGHT(N711, LEN(N711)-SEARCH("/", N711, 1))</f>
        <v>plays</v>
      </c>
      <c r="S711" s="11">
        <f>(((J711/60)/60)/24)+DATE(1970,1,1)</f>
        <v>42775.964212962965</v>
      </c>
      <c r="T711" s="11">
        <f>(((I711/60)/60)/24)+DATE(1970,1,1)</f>
        <v>42795.791666666672</v>
      </c>
    </row>
    <row r="712" spans="1:20" ht="45" x14ac:dyDescent="0.25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6">
        <f>ROUND(E712/D712*100, 0)</f>
        <v>155</v>
      </c>
      <c r="P712" s="8">
        <f>E712/L712</f>
        <v>102.10526315789474</v>
      </c>
      <c r="Q712" t="str">
        <f>LEFT(N712, SEARCH("/", N712, 1) - 1)</f>
        <v>film &amp; video</v>
      </c>
      <c r="R712" t="str">
        <f>RIGHT(N712, LEN(N712)-SEARCH("/", N712, 1))</f>
        <v>television</v>
      </c>
      <c r="S712" s="11">
        <f>(((J712/60)/60)/24)+DATE(1970,1,1)</f>
        <v>41828.515555555554</v>
      </c>
      <c r="T712" s="11">
        <f>(((I712/60)/60)/24)+DATE(1970,1,1)</f>
        <v>41868.515555555554</v>
      </c>
    </row>
    <row r="713" spans="1:20" ht="45" x14ac:dyDescent="0.25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 s="6">
        <f>ROUND(E713/D713*100, 0)</f>
        <v>68</v>
      </c>
      <c r="P713" s="8">
        <f>E713/L713</f>
        <v>122.14285714285714</v>
      </c>
      <c r="Q713" t="str">
        <f>LEFT(N713, SEARCH("/", N713, 1) - 1)</f>
        <v>music</v>
      </c>
      <c r="R713" t="str">
        <f>RIGHT(N713, LEN(N713)-SEARCH("/", N713, 1))</f>
        <v>faith</v>
      </c>
      <c r="S713" s="11">
        <f>(((J713/60)/60)/24)+DATE(1970,1,1)</f>
        <v>42268.625856481478</v>
      </c>
      <c r="T713" s="11">
        <f>(((I713/60)/60)/24)+DATE(1970,1,1)</f>
        <v>42298.625856481478</v>
      </c>
    </row>
    <row r="714" spans="1:20" ht="30" x14ac:dyDescent="0.25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 s="6">
        <f>ROUND(E714/D714*100, 0)</f>
        <v>109</v>
      </c>
      <c r="P714" s="8">
        <f>E714/L714</f>
        <v>75.611111111111114</v>
      </c>
      <c r="Q714" t="str">
        <f>LEFT(N714, SEARCH("/", N714, 1) - 1)</f>
        <v>music</v>
      </c>
      <c r="R714" t="str">
        <f>RIGHT(N714, LEN(N714)-SEARCH("/", N714, 1))</f>
        <v>classical music</v>
      </c>
      <c r="S714" s="11">
        <f>(((J714/60)/60)/24)+DATE(1970,1,1)</f>
        <v>42093.860023148154</v>
      </c>
      <c r="T714" s="11">
        <f>(((I714/60)/60)/24)+DATE(1970,1,1)</f>
        <v>42125.582638888889</v>
      </c>
    </row>
    <row r="715" spans="1:20" ht="30" x14ac:dyDescent="0.25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6">
        <f>ROUND(E715/D715*100, 0)</f>
        <v>105</v>
      </c>
      <c r="P715" s="8">
        <f>E715/L715</f>
        <v>47</v>
      </c>
      <c r="Q715" t="str">
        <f>LEFT(N715, SEARCH("/", N715, 1) - 1)</f>
        <v>theater</v>
      </c>
      <c r="R715" t="str">
        <f>RIGHT(N715, LEN(N715)-SEARCH("/", N715, 1))</f>
        <v>plays</v>
      </c>
      <c r="S715" s="11">
        <f>(((J715/60)/60)/24)+DATE(1970,1,1)</f>
        <v>42018.94159722222</v>
      </c>
      <c r="T715" s="11">
        <f>(((I715/60)/60)/24)+DATE(1970,1,1)</f>
        <v>42047.291666666672</v>
      </c>
    </row>
    <row r="716" spans="1:20" ht="45" x14ac:dyDescent="0.25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8271</v>
      </c>
      <c r="O716" s="6">
        <f>ROUND(E716/D716*100, 0)</f>
        <v>1</v>
      </c>
      <c r="P716" s="8">
        <f>E716/L716</f>
        <v>10</v>
      </c>
      <c r="Q716" t="str">
        <f>LEFT(N716, SEARCH("/", N716, 1) - 1)</f>
        <v>theater</v>
      </c>
      <c r="R716" t="str">
        <f>RIGHT(N716, LEN(N716)-SEARCH("/", N716, 1))</f>
        <v>plays</v>
      </c>
      <c r="S716" s="11">
        <f>(((J716/60)/60)/24)+DATE(1970,1,1)</f>
        <v>42803.842812499999</v>
      </c>
      <c r="T716" s="11">
        <f>(((I716/60)/60)/24)+DATE(1970,1,1)</f>
        <v>42843.801145833335</v>
      </c>
    </row>
    <row r="717" spans="1:20" ht="45" x14ac:dyDescent="0.25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  <c r="O717" s="6">
        <f>ROUND(E717/D717*100, 0)</f>
        <v>104</v>
      </c>
      <c r="P717" s="8">
        <f>E717/L717</f>
        <v>52</v>
      </c>
      <c r="Q717" t="str">
        <f>LEFT(N717, SEARCH("/", N717, 1) - 1)</f>
        <v>theater</v>
      </c>
      <c r="R717" t="str">
        <f>RIGHT(N717, LEN(N717)-SEARCH("/", N717, 1))</f>
        <v>plays</v>
      </c>
      <c r="S717" s="11">
        <f>(((J717/60)/60)/24)+DATE(1970,1,1)</f>
        <v>41226.017361111109</v>
      </c>
      <c r="T717" s="11">
        <f>(((I717/60)/60)/24)+DATE(1970,1,1)</f>
        <v>41250.083333333336</v>
      </c>
    </row>
    <row r="718" spans="1:20" ht="30" x14ac:dyDescent="0.25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8271</v>
      </c>
      <c r="O718" s="6">
        <f>ROUND(E718/D718*100, 0)</f>
        <v>100</v>
      </c>
      <c r="P718" s="8">
        <f>E718/L718</f>
        <v>62.5</v>
      </c>
      <c r="Q718" t="str">
        <f>LEFT(N718, SEARCH("/", N718, 1) - 1)</f>
        <v>theater</v>
      </c>
      <c r="R718" t="str">
        <f>RIGHT(N718, LEN(N718)-SEARCH("/", N718, 1))</f>
        <v>plays</v>
      </c>
      <c r="S718" s="11">
        <f>(((J718/60)/60)/24)+DATE(1970,1,1)</f>
        <v>41788.58997685185</v>
      </c>
      <c r="T718" s="11">
        <f>(((I718/60)/60)/24)+DATE(1970,1,1)</f>
        <v>41818.58997685185</v>
      </c>
    </row>
    <row r="719" spans="1:20" ht="45" x14ac:dyDescent="0.25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8305</v>
      </c>
      <c r="O719" s="6">
        <f>ROUND(E719/D719*100, 0)</f>
        <v>106</v>
      </c>
      <c r="P719" s="8">
        <f>E719/L719</f>
        <v>47.428571428571431</v>
      </c>
      <c r="Q719" t="str">
        <f>LEFT(N719, SEARCH("/", N719, 1) - 1)</f>
        <v>theater</v>
      </c>
      <c r="R719" t="str">
        <f>RIGHT(N719, LEN(N719)-SEARCH("/", N719, 1))</f>
        <v>musical</v>
      </c>
      <c r="S719" s="11">
        <f>(((J719/60)/60)/24)+DATE(1970,1,1)</f>
        <v>42193.813530092593</v>
      </c>
      <c r="T719" s="11">
        <f>(((I719/60)/60)/24)+DATE(1970,1,1)</f>
        <v>42218.813530092593</v>
      </c>
    </row>
    <row r="720" spans="1:20" ht="45" x14ac:dyDescent="0.25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 s="6">
        <f>ROUND(E720/D720*100, 0)</f>
        <v>57</v>
      </c>
      <c r="P720" s="8">
        <f>E720/L720</f>
        <v>59.583333333333336</v>
      </c>
      <c r="Q720" t="str">
        <f>LEFT(N720, SEARCH("/", N720, 1) - 1)</f>
        <v>theater</v>
      </c>
      <c r="R720" t="str">
        <f>RIGHT(N720, LEN(N720)-SEARCH("/", N720, 1))</f>
        <v>plays</v>
      </c>
      <c r="S720" s="11">
        <f>(((J720/60)/60)/24)+DATE(1970,1,1)</f>
        <v>42061.963263888887</v>
      </c>
      <c r="T720" s="11">
        <f>(((I720/60)/60)/24)+DATE(1970,1,1)</f>
        <v>42091.921597222223</v>
      </c>
    </row>
    <row r="721" spans="1:20" ht="45" x14ac:dyDescent="0.25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6">
        <f>ROUND(E721/D721*100, 0)</f>
        <v>2</v>
      </c>
      <c r="P721" s="8">
        <f>E721/L721</f>
        <v>5.75</v>
      </c>
      <c r="Q721" t="str">
        <f>LEFT(N721, SEARCH("/", N721, 1) - 1)</f>
        <v>theater</v>
      </c>
      <c r="R721" t="str">
        <f>RIGHT(N721, LEN(N721)-SEARCH("/", N721, 1))</f>
        <v>plays</v>
      </c>
      <c r="S721" s="11">
        <f>(((J721/60)/60)/24)+DATE(1970,1,1)</f>
        <v>41879.043530092589</v>
      </c>
      <c r="T721" s="11">
        <f>(((I721/60)/60)/24)+DATE(1970,1,1)</f>
        <v>41909.043530092589</v>
      </c>
    </row>
    <row r="722" spans="1:20" ht="45" x14ac:dyDescent="0.25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8271</v>
      </c>
      <c r="O722" s="6">
        <f>ROUND(E722/D722*100, 0)</f>
        <v>34</v>
      </c>
      <c r="P722" s="8">
        <f>E722/L722</f>
        <v>33.07692307692308</v>
      </c>
      <c r="Q722" t="str">
        <f>LEFT(N722, SEARCH("/", N722, 1) - 1)</f>
        <v>theater</v>
      </c>
      <c r="R722" t="str">
        <f>RIGHT(N722, LEN(N722)-SEARCH("/", N722, 1))</f>
        <v>plays</v>
      </c>
      <c r="S722" s="11">
        <f>(((J722/60)/60)/24)+DATE(1970,1,1)</f>
        <v>42022.661527777775</v>
      </c>
      <c r="T722" s="11">
        <f>(((I722/60)/60)/24)+DATE(1970,1,1)</f>
        <v>42063.5</v>
      </c>
    </row>
    <row r="723" spans="1:20" ht="45" x14ac:dyDescent="0.25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 s="6">
        <f>ROUND(E723/D723*100, 0)</f>
        <v>127</v>
      </c>
      <c r="P723" s="8">
        <f>E723/L723</f>
        <v>40.268292682926827</v>
      </c>
      <c r="Q723" t="str">
        <f>LEFT(N723, SEARCH("/", N723, 1) - 1)</f>
        <v>film &amp; video</v>
      </c>
      <c r="R723" t="str">
        <f>RIGHT(N723, LEN(N723)-SEARCH("/", N723, 1))</f>
        <v>shorts</v>
      </c>
      <c r="S723" s="11">
        <f>(((J723/60)/60)/24)+DATE(1970,1,1)</f>
        <v>41724.776539351849</v>
      </c>
      <c r="T723" s="11">
        <f>(((I723/60)/60)/24)+DATE(1970,1,1)</f>
        <v>41754.776539351849</v>
      </c>
    </row>
    <row r="724" spans="1:20" ht="45" x14ac:dyDescent="0.25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 s="6">
        <f>ROUND(E724/D724*100, 0)</f>
        <v>105</v>
      </c>
      <c r="P724" s="8">
        <f>E724/L724</f>
        <v>27.897959183673468</v>
      </c>
      <c r="Q724" t="str">
        <f>LEFT(N724, SEARCH("/", N724, 1) - 1)</f>
        <v>film &amp; video</v>
      </c>
      <c r="R724" t="str">
        <f>RIGHT(N724, LEN(N724)-SEARCH("/", N724, 1))</f>
        <v>shorts</v>
      </c>
      <c r="S724" s="11">
        <f>(((J724/60)/60)/24)+DATE(1970,1,1)</f>
        <v>41682.805902777778</v>
      </c>
      <c r="T724" s="11">
        <f>(((I724/60)/60)/24)+DATE(1970,1,1)</f>
        <v>41705.805902777778</v>
      </c>
    </row>
    <row r="725" spans="1:20" ht="45" x14ac:dyDescent="0.25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 s="6">
        <f>ROUND(E725/D725*100, 0)</f>
        <v>131</v>
      </c>
      <c r="P725" s="8">
        <f>E725/L725</f>
        <v>65.384615384615387</v>
      </c>
      <c r="Q725" t="str">
        <f>LEFT(N725, SEARCH("/", N725, 1) - 1)</f>
        <v>film &amp; video</v>
      </c>
      <c r="R725" t="str">
        <f>RIGHT(N725, LEN(N725)-SEARCH("/", N725, 1))</f>
        <v>shorts</v>
      </c>
      <c r="S725" s="11">
        <f>(((J725/60)/60)/24)+DATE(1970,1,1)</f>
        <v>41557.949687500004</v>
      </c>
      <c r="T725" s="11">
        <f>(((I725/60)/60)/24)+DATE(1970,1,1)</f>
        <v>41592.249305555553</v>
      </c>
    </row>
    <row r="726" spans="1:20" ht="45" x14ac:dyDescent="0.25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 s="6">
        <f>ROUND(E726/D726*100, 0)</f>
        <v>107</v>
      </c>
      <c r="P726" s="8">
        <f>E726/L726</f>
        <v>36.60526315789474</v>
      </c>
      <c r="Q726" t="str">
        <f>LEFT(N726, SEARCH("/", N726, 1) - 1)</f>
        <v>music</v>
      </c>
      <c r="R726" t="str">
        <f>RIGHT(N726, LEN(N726)-SEARCH("/", N726, 1))</f>
        <v>rock</v>
      </c>
      <c r="S726" s="11">
        <f>(((J726/60)/60)/24)+DATE(1970,1,1)</f>
        <v>41073.050717592596</v>
      </c>
      <c r="T726" s="11">
        <f>(((I726/60)/60)/24)+DATE(1970,1,1)</f>
        <v>41085.683333333334</v>
      </c>
    </row>
    <row r="727" spans="1:20" ht="45" x14ac:dyDescent="0.25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6">
        <f>ROUND(E727/D727*100, 0)</f>
        <v>116</v>
      </c>
      <c r="P727" s="8">
        <f>E727/L727</f>
        <v>48.70967741935484</v>
      </c>
      <c r="Q727" t="str">
        <f>LEFT(N727, SEARCH("/", N727, 1) - 1)</f>
        <v>music</v>
      </c>
      <c r="R727" t="str">
        <f>RIGHT(N727, LEN(N727)-SEARCH("/", N727, 1))</f>
        <v>rock</v>
      </c>
      <c r="S727" s="11">
        <f>(((J727/60)/60)/24)+DATE(1970,1,1)</f>
        <v>42747.219560185185</v>
      </c>
      <c r="T727" s="11">
        <f>(((I727/60)/60)/24)+DATE(1970,1,1)</f>
        <v>42769.174305555556</v>
      </c>
    </row>
    <row r="728" spans="1:20" ht="45" x14ac:dyDescent="0.25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 s="6">
        <f>ROUND(E728/D728*100, 0)</f>
        <v>100</v>
      </c>
      <c r="P728" s="8">
        <f>E728/L728</f>
        <v>50.03846153846154</v>
      </c>
      <c r="Q728" t="str">
        <f>LEFT(N728, SEARCH("/", N728, 1) - 1)</f>
        <v>music</v>
      </c>
      <c r="R728" t="str">
        <f>RIGHT(N728, LEN(N728)-SEARCH("/", N728, 1))</f>
        <v>rock</v>
      </c>
      <c r="S728" s="11">
        <f>(((J728/60)/60)/24)+DATE(1970,1,1)</f>
        <v>41827.906689814816</v>
      </c>
      <c r="T728" s="11">
        <f>(((I728/60)/60)/24)+DATE(1970,1,1)</f>
        <v>41848.041666666664</v>
      </c>
    </row>
    <row r="729" spans="1:20" ht="30" x14ac:dyDescent="0.25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 s="6">
        <f>ROUND(E729/D729*100, 0)</f>
        <v>141</v>
      </c>
      <c r="P729" s="8">
        <f>E729/L729</f>
        <v>67.962962962962962</v>
      </c>
      <c r="Q729" t="str">
        <f>LEFT(N729, SEARCH("/", N729, 1) - 1)</f>
        <v>theater</v>
      </c>
      <c r="R729" t="str">
        <f>RIGHT(N729, LEN(N729)-SEARCH("/", N729, 1))</f>
        <v>plays</v>
      </c>
      <c r="S729" s="11">
        <f>(((J729/60)/60)/24)+DATE(1970,1,1)</f>
        <v>42072.576249999998</v>
      </c>
      <c r="T729" s="11">
        <f>(((I729/60)/60)/24)+DATE(1970,1,1)</f>
        <v>42097.576249999998</v>
      </c>
    </row>
    <row r="730" spans="1:20" ht="45" x14ac:dyDescent="0.25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6">
        <f>ROUND(E730/D730*100, 0)</f>
        <v>48</v>
      </c>
      <c r="P730" s="8">
        <f>E730/L730</f>
        <v>62</v>
      </c>
      <c r="Q730" t="str">
        <f>LEFT(N730, SEARCH("/", N730, 1) - 1)</f>
        <v>theater</v>
      </c>
      <c r="R730" t="str">
        <f>RIGHT(N730, LEN(N730)-SEARCH("/", N730, 1))</f>
        <v>plays</v>
      </c>
      <c r="S730" s="11">
        <f>(((J730/60)/60)/24)+DATE(1970,1,1)</f>
        <v>41830.858344907407</v>
      </c>
      <c r="T730" s="11">
        <f>(((I730/60)/60)/24)+DATE(1970,1,1)</f>
        <v>41852.291666666664</v>
      </c>
    </row>
    <row r="731" spans="1:20" ht="45" x14ac:dyDescent="0.25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6">
        <f>ROUND(E731/D731*100, 0)</f>
        <v>103</v>
      </c>
      <c r="P731" s="8">
        <f>E731/L731</f>
        <v>50.592592592592595</v>
      </c>
      <c r="Q731" t="str">
        <f>LEFT(N731, SEARCH("/", N731, 1) - 1)</f>
        <v>music</v>
      </c>
      <c r="R731" t="str">
        <f>RIGHT(N731, LEN(N731)-SEARCH("/", N731, 1))</f>
        <v>electronic music</v>
      </c>
      <c r="S731" s="11">
        <f>(((J731/60)/60)/24)+DATE(1970,1,1)</f>
        <v>42688.732407407413</v>
      </c>
      <c r="T731" s="11">
        <f>(((I731/60)/60)/24)+DATE(1970,1,1)</f>
        <v>42716.732407407413</v>
      </c>
    </row>
    <row r="732" spans="1:20" ht="45" x14ac:dyDescent="0.25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6">
        <f>ROUND(E732/D732*100, 0)</f>
        <v>119</v>
      </c>
      <c r="P732" s="8">
        <f>E732/L732</f>
        <v>80.25</v>
      </c>
      <c r="Q732" t="str">
        <f>LEFT(N732, SEARCH("/", N732, 1) - 1)</f>
        <v>theater</v>
      </c>
      <c r="R732" t="str">
        <f>RIGHT(N732, LEN(N732)-SEARCH("/", N732, 1))</f>
        <v>spaces</v>
      </c>
      <c r="S732" s="11">
        <f>(((J732/60)/60)/24)+DATE(1970,1,1)</f>
        <v>42780.740277777775</v>
      </c>
      <c r="T732" s="11">
        <f>(((I732/60)/60)/24)+DATE(1970,1,1)</f>
        <v>42795.083333333328</v>
      </c>
    </row>
    <row r="733" spans="1:20" ht="45" x14ac:dyDescent="0.25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6">
        <f>ROUND(E733/D733*100, 0)</f>
        <v>506</v>
      </c>
      <c r="P733" s="8">
        <f>E733/L733</f>
        <v>36.326424870466319</v>
      </c>
      <c r="Q733" t="str">
        <f>LEFT(N733, SEARCH("/", N733, 1) - 1)</f>
        <v>technology</v>
      </c>
      <c r="R733" t="str">
        <f>RIGHT(N733, LEN(N733)-SEARCH("/", N733, 1))</f>
        <v>hardware</v>
      </c>
      <c r="S733" s="11">
        <f>(((J733/60)/60)/24)+DATE(1970,1,1)</f>
        <v>42661.176817129628</v>
      </c>
      <c r="T733" s="11">
        <f>(((I733/60)/60)/24)+DATE(1970,1,1)</f>
        <v>42715.207638888889</v>
      </c>
    </row>
    <row r="734" spans="1:20" ht="45" x14ac:dyDescent="0.25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6">
        <f>ROUND(E734/D734*100, 0)</f>
        <v>100</v>
      </c>
      <c r="P734" s="8">
        <f>E734/L734</f>
        <v>41.029411764705884</v>
      </c>
      <c r="Q734" t="str">
        <f>LEFT(N734, SEARCH("/", N734, 1) - 1)</f>
        <v>theater</v>
      </c>
      <c r="R734" t="str">
        <f>RIGHT(N734, LEN(N734)-SEARCH("/", N734, 1))</f>
        <v>plays</v>
      </c>
      <c r="S734" s="11">
        <f>(((J734/60)/60)/24)+DATE(1970,1,1)</f>
        <v>42234.789884259255</v>
      </c>
      <c r="T734" s="11">
        <f>(((I734/60)/60)/24)+DATE(1970,1,1)</f>
        <v>42262.420833333337</v>
      </c>
    </row>
    <row r="735" spans="1:20" ht="60" x14ac:dyDescent="0.25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 s="6">
        <f>ROUND(E735/D735*100, 0)</f>
        <v>102</v>
      </c>
      <c r="P735" s="8">
        <f>E735/L735</f>
        <v>68.09809523809524</v>
      </c>
      <c r="Q735" t="str">
        <f>LEFT(N735, SEARCH("/", N735, 1) - 1)</f>
        <v>film &amp; video</v>
      </c>
      <c r="R735" t="str">
        <f>RIGHT(N735, LEN(N735)-SEARCH("/", N735, 1))</f>
        <v>documentary</v>
      </c>
      <c r="S735" s="11">
        <f>(((J735/60)/60)/24)+DATE(1970,1,1)</f>
        <v>41904.851875</v>
      </c>
      <c r="T735" s="11">
        <f>(((I735/60)/60)/24)+DATE(1970,1,1)</f>
        <v>41929.5</v>
      </c>
    </row>
    <row r="736" spans="1:20" ht="45" x14ac:dyDescent="0.25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 s="6">
        <f>ROUND(E736/D736*100, 0)</f>
        <v>111</v>
      </c>
      <c r="P736" s="8">
        <f>E736/L736</f>
        <v>67.391304347826093</v>
      </c>
      <c r="Q736" t="str">
        <f>LEFT(N736, SEARCH("/", N736, 1) - 1)</f>
        <v>publishing</v>
      </c>
      <c r="R736" t="str">
        <f>RIGHT(N736, LEN(N736)-SEARCH("/", N736, 1))</f>
        <v>nonfiction</v>
      </c>
      <c r="S736" s="11">
        <f>(((J736/60)/60)/24)+DATE(1970,1,1)</f>
        <v>41689.917962962965</v>
      </c>
      <c r="T736" s="11">
        <f>(((I736/60)/60)/24)+DATE(1970,1,1)</f>
        <v>41719.876296296294</v>
      </c>
    </row>
    <row r="737" spans="1:20" ht="45" x14ac:dyDescent="0.25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 s="6">
        <f>ROUND(E737/D737*100, 0)</f>
        <v>0</v>
      </c>
      <c r="P737" s="8" t="e">
        <f>E737/L737</f>
        <v>#DIV/0!</v>
      </c>
      <c r="Q737" t="str">
        <f>LEFT(N737, SEARCH("/", N737, 1) - 1)</f>
        <v>music</v>
      </c>
      <c r="R737" t="str">
        <f>RIGHT(N737, LEN(N737)-SEARCH("/", N737, 1))</f>
        <v>jazz</v>
      </c>
      <c r="S737" s="11">
        <f>(((J737/60)/60)/24)+DATE(1970,1,1)</f>
        <v>40883.024178240739</v>
      </c>
      <c r="T737" s="11">
        <f>(((I737/60)/60)/24)+DATE(1970,1,1)</f>
        <v>40926.833333333336</v>
      </c>
    </row>
    <row r="738" spans="1:20" ht="45" x14ac:dyDescent="0.25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6">
        <f>ROUND(E738/D738*100, 0)</f>
        <v>3</v>
      </c>
      <c r="P738" s="8">
        <f>E738/L738</f>
        <v>15</v>
      </c>
      <c r="Q738" t="str">
        <f>LEFT(N738, SEARCH("/", N738, 1) - 1)</f>
        <v>theater</v>
      </c>
      <c r="R738" t="str">
        <f>RIGHT(N738, LEN(N738)-SEARCH("/", N738, 1))</f>
        <v>plays</v>
      </c>
      <c r="S738" s="11">
        <f>(((J738/60)/60)/24)+DATE(1970,1,1)</f>
        <v>42311.621458333335</v>
      </c>
      <c r="T738" s="11">
        <f>(((I738/60)/60)/24)+DATE(1970,1,1)</f>
        <v>42336.621458333335</v>
      </c>
    </row>
    <row r="739" spans="1:20" ht="30" x14ac:dyDescent="0.25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6">
        <f>ROUND(E739/D739*100, 0)</f>
        <v>103</v>
      </c>
      <c r="P739" s="8">
        <f>E739/L739</f>
        <v>31.914893617021278</v>
      </c>
      <c r="Q739" t="str">
        <f>LEFT(N739, SEARCH("/", N739, 1) - 1)</f>
        <v>music</v>
      </c>
      <c r="R739" t="str">
        <f>RIGHT(N739, LEN(N739)-SEARCH("/", N739, 1))</f>
        <v>metal</v>
      </c>
      <c r="S739" s="11">
        <f>(((J739/60)/60)/24)+DATE(1970,1,1)</f>
        <v>42545.125196759262</v>
      </c>
      <c r="T739" s="11">
        <f>(((I739/60)/60)/24)+DATE(1970,1,1)</f>
        <v>42575.125196759262</v>
      </c>
    </row>
    <row r="740" spans="1:20" ht="45" x14ac:dyDescent="0.25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8265</v>
      </c>
      <c r="O740" s="6">
        <f>ROUND(E740/D740*100, 0)</f>
        <v>101</v>
      </c>
      <c r="P740" s="8">
        <f>E740/L740</f>
        <v>41.944444444444443</v>
      </c>
      <c r="Q740" t="str">
        <f>LEFT(N740, SEARCH("/", N740, 1) - 1)</f>
        <v>film &amp; video</v>
      </c>
      <c r="R740" t="str">
        <f>RIGHT(N740, LEN(N740)-SEARCH("/", N740, 1))</f>
        <v>television</v>
      </c>
      <c r="S740" s="11">
        <f>(((J740/60)/60)/24)+DATE(1970,1,1)</f>
        <v>41917.731736111113</v>
      </c>
      <c r="T740" s="11">
        <f>(((I740/60)/60)/24)+DATE(1970,1,1)</f>
        <v>41947.773402777777</v>
      </c>
    </row>
    <row r="741" spans="1:20" ht="45" x14ac:dyDescent="0.25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 s="6">
        <f>ROUND(E741/D741*100, 0)</f>
        <v>115</v>
      </c>
      <c r="P741" s="8">
        <f>E741/L741</f>
        <v>50.588235294117645</v>
      </c>
      <c r="Q741" t="str">
        <f>LEFT(N741, SEARCH("/", N741, 1) - 1)</f>
        <v>film &amp; video</v>
      </c>
      <c r="R741" t="str">
        <f>RIGHT(N741, LEN(N741)-SEARCH("/", N741, 1))</f>
        <v>shorts</v>
      </c>
      <c r="S741" s="11">
        <f>(((J741/60)/60)/24)+DATE(1970,1,1)</f>
        <v>40324.662511574075</v>
      </c>
      <c r="T741" s="11">
        <f>(((I741/60)/60)/24)+DATE(1970,1,1)</f>
        <v>40391.125</v>
      </c>
    </row>
    <row r="742" spans="1:20" ht="30" x14ac:dyDescent="0.25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 s="6">
        <f>ROUND(E742/D742*100, 0)</f>
        <v>106</v>
      </c>
      <c r="P742" s="8">
        <f>E742/L742</f>
        <v>40.776666666666664</v>
      </c>
      <c r="Q742" t="str">
        <f>LEFT(N742, SEARCH("/", N742, 1) - 1)</f>
        <v>film &amp; video</v>
      </c>
      <c r="R742" t="str">
        <f>RIGHT(N742, LEN(N742)-SEARCH("/", N742, 1))</f>
        <v>shorts</v>
      </c>
      <c r="S742" s="11">
        <f>(((J742/60)/60)/24)+DATE(1970,1,1)</f>
        <v>41631.902766203704</v>
      </c>
      <c r="T742" s="11">
        <f>(((I742/60)/60)/24)+DATE(1970,1,1)</f>
        <v>41661.902766203704</v>
      </c>
    </row>
    <row r="743" spans="1:20" ht="45" x14ac:dyDescent="0.25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 s="6">
        <f>ROUND(E743/D743*100, 0)</f>
        <v>247</v>
      </c>
      <c r="P743" s="8">
        <f>E743/L743</f>
        <v>78.723404255319153</v>
      </c>
      <c r="Q743" t="str">
        <f>LEFT(N743, SEARCH("/", N743, 1) - 1)</f>
        <v>film &amp; video</v>
      </c>
      <c r="R743" t="str">
        <f>RIGHT(N743, LEN(N743)-SEARCH("/", N743, 1))</f>
        <v>shorts</v>
      </c>
      <c r="S743" s="11">
        <f>(((J743/60)/60)/24)+DATE(1970,1,1)</f>
        <v>41365.613078703704</v>
      </c>
      <c r="T743" s="11">
        <f>(((I743/60)/60)/24)+DATE(1970,1,1)</f>
        <v>41425.613078703704</v>
      </c>
    </row>
    <row r="744" spans="1:20" ht="30" x14ac:dyDescent="0.25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8267</v>
      </c>
      <c r="O744" s="6">
        <f>ROUND(E744/D744*100, 0)</f>
        <v>3</v>
      </c>
      <c r="P744" s="8">
        <f>E744/L744</f>
        <v>13.333333333333334</v>
      </c>
      <c r="Q744" t="str">
        <f>LEFT(N744, SEARCH("/", N744, 1) - 1)</f>
        <v>film &amp; video</v>
      </c>
      <c r="R744" t="str">
        <f>RIGHT(N744, LEN(N744)-SEARCH("/", N744, 1))</f>
        <v>science fiction</v>
      </c>
      <c r="S744" s="11">
        <f>(((J744/60)/60)/24)+DATE(1970,1,1)</f>
        <v>42115.547395833331</v>
      </c>
      <c r="T744" s="11">
        <f>(((I744/60)/60)/24)+DATE(1970,1,1)</f>
        <v>42158.547395833331</v>
      </c>
    </row>
    <row r="745" spans="1:20" ht="45" x14ac:dyDescent="0.25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8268</v>
      </c>
      <c r="O745" s="6">
        <f>ROUND(E745/D745*100, 0)</f>
        <v>0</v>
      </c>
      <c r="P745" s="8" t="e">
        <f>E745/L745</f>
        <v>#DIV/0!</v>
      </c>
      <c r="Q745" t="str">
        <f>LEFT(N745, SEARCH("/", N745, 1) - 1)</f>
        <v>film &amp; video</v>
      </c>
      <c r="R745" t="str">
        <f>RIGHT(N745, LEN(N745)-SEARCH("/", N745, 1))</f>
        <v>drama</v>
      </c>
      <c r="S745" s="11">
        <f>(((J745/60)/60)/24)+DATE(1970,1,1)</f>
        <v>42191.824062500003</v>
      </c>
      <c r="T745" s="11">
        <f>(((I745/60)/60)/24)+DATE(1970,1,1)</f>
        <v>42221.824062500003</v>
      </c>
    </row>
    <row r="746" spans="1:20" ht="45" x14ac:dyDescent="0.25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8268</v>
      </c>
      <c r="O746" s="6">
        <f>ROUND(E746/D746*100, 0)</f>
        <v>3</v>
      </c>
      <c r="P746" s="8">
        <f>E746/L746</f>
        <v>25.5</v>
      </c>
      <c r="Q746" t="str">
        <f>LEFT(N746, SEARCH("/", N746, 1) - 1)</f>
        <v>film &amp; video</v>
      </c>
      <c r="R746" t="str">
        <f>RIGHT(N746, LEN(N746)-SEARCH("/", N746, 1))</f>
        <v>drama</v>
      </c>
      <c r="S746" s="11">
        <f>(((J746/60)/60)/24)+DATE(1970,1,1)</f>
        <v>41825.791226851856</v>
      </c>
      <c r="T746" s="11">
        <f>(((I746/60)/60)/24)+DATE(1970,1,1)</f>
        <v>41883.165972222225</v>
      </c>
    </row>
    <row r="747" spans="1:20" ht="45" x14ac:dyDescent="0.25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8268</v>
      </c>
      <c r="O747" s="6">
        <f>ROUND(E747/D747*100, 0)</f>
        <v>0</v>
      </c>
      <c r="P747" s="8" t="e">
        <f>E747/L747</f>
        <v>#DIV/0!</v>
      </c>
      <c r="Q747" t="str">
        <f>LEFT(N747, SEARCH("/", N747, 1) - 1)</f>
        <v>film &amp; video</v>
      </c>
      <c r="R747" t="str">
        <f>RIGHT(N747, LEN(N747)-SEARCH("/", N747, 1))</f>
        <v>drama</v>
      </c>
      <c r="S747" s="11">
        <f>(((J747/60)/60)/24)+DATE(1970,1,1)</f>
        <v>41857.18304398148</v>
      </c>
      <c r="T747" s="11">
        <f>(((I747/60)/60)/24)+DATE(1970,1,1)</f>
        <v>41887.18304398148</v>
      </c>
    </row>
    <row r="748" spans="1:20" ht="45" x14ac:dyDescent="0.25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8269</v>
      </c>
      <c r="O748" s="6">
        <f>ROUND(E748/D748*100, 0)</f>
        <v>101</v>
      </c>
      <c r="P748" s="8">
        <f>E748/L748</f>
        <v>215.85714285714286</v>
      </c>
      <c r="Q748" t="str">
        <f>LEFT(N748, SEARCH("/", N748, 1) - 1)</f>
        <v>film &amp; video</v>
      </c>
      <c r="R748" t="str">
        <f>RIGHT(N748, LEN(N748)-SEARCH("/", N748, 1))</f>
        <v>documentary</v>
      </c>
      <c r="S748" s="11">
        <f>(((J748/60)/60)/24)+DATE(1970,1,1)</f>
        <v>40924.650868055556</v>
      </c>
      <c r="T748" s="11">
        <f>(((I748/60)/60)/24)+DATE(1970,1,1)</f>
        <v>40954.650868055556</v>
      </c>
    </row>
    <row r="749" spans="1:20" ht="45" x14ac:dyDescent="0.25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8270</v>
      </c>
      <c r="O749" s="6">
        <f>ROUND(E749/D749*100, 0)</f>
        <v>0</v>
      </c>
      <c r="P749" s="8" t="e">
        <f>E749/L749</f>
        <v>#DIV/0!</v>
      </c>
      <c r="Q749" t="str">
        <f>LEFT(N749, SEARCH("/", N749, 1) - 1)</f>
        <v>film &amp; video</v>
      </c>
      <c r="R749" t="str">
        <f>RIGHT(N749, LEN(N749)-SEARCH("/", N749, 1))</f>
        <v>animation</v>
      </c>
      <c r="S749" s="11">
        <f>(((J749/60)/60)/24)+DATE(1970,1,1)</f>
        <v>40987.83488425926</v>
      </c>
      <c r="T749" s="11">
        <f>(((I749/60)/60)/24)+DATE(1970,1,1)</f>
        <v>41047.83488425926</v>
      </c>
    </row>
    <row r="750" spans="1:20" ht="45" x14ac:dyDescent="0.25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8270</v>
      </c>
      <c r="O750" s="6">
        <f>ROUND(E750/D750*100, 0)</f>
        <v>3</v>
      </c>
      <c r="P750" s="8">
        <f>E750/L750</f>
        <v>16.666666666666668</v>
      </c>
      <c r="Q750" t="str">
        <f>LEFT(N750, SEARCH("/", N750, 1) - 1)</f>
        <v>film &amp; video</v>
      </c>
      <c r="R750" t="str">
        <f>RIGHT(N750, LEN(N750)-SEARCH("/", N750, 1))</f>
        <v>animation</v>
      </c>
      <c r="S750" s="11">
        <f>(((J750/60)/60)/24)+DATE(1970,1,1)</f>
        <v>41830.613969907405</v>
      </c>
      <c r="T750" s="11">
        <f>(((I750/60)/60)/24)+DATE(1970,1,1)</f>
        <v>41860.613969907405</v>
      </c>
    </row>
    <row r="751" spans="1:20" ht="45" x14ac:dyDescent="0.25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8271</v>
      </c>
      <c r="O751" s="6">
        <f>ROUND(E751/D751*100, 0)</f>
        <v>114</v>
      </c>
      <c r="P751" s="8">
        <f>E751/L751</f>
        <v>74.347826086956516</v>
      </c>
      <c r="Q751" t="str">
        <f>LEFT(N751, SEARCH("/", N751, 1) - 1)</f>
        <v>theater</v>
      </c>
      <c r="R751" t="str">
        <f>RIGHT(N751, LEN(N751)-SEARCH("/", N751, 1))</f>
        <v>plays</v>
      </c>
      <c r="S751" s="11">
        <f>(((J751/60)/60)/24)+DATE(1970,1,1)</f>
        <v>42192.591944444444</v>
      </c>
      <c r="T751" s="11">
        <f>(((I751/60)/60)/24)+DATE(1970,1,1)</f>
        <v>42223.708333333328</v>
      </c>
    </row>
    <row r="752" spans="1:20" ht="45" x14ac:dyDescent="0.25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8272</v>
      </c>
      <c r="O752" s="6">
        <f>ROUND(E752/D752*100, 0)</f>
        <v>0</v>
      </c>
      <c r="P752" s="8" t="e">
        <f>E752/L752</f>
        <v>#DIV/0!</v>
      </c>
      <c r="Q752" t="str">
        <f>LEFT(N752, SEARCH("/", N752, 1) - 1)</f>
        <v>technology</v>
      </c>
      <c r="R752" t="str">
        <f>RIGHT(N752, LEN(N752)-SEARCH("/", N752, 1))</f>
        <v>web</v>
      </c>
      <c r="S752" s="11">
        <f>(((J752/60)/60)/24)+DATE(1970,1,1)</f>
        <v>41849.035370370373</v>
      </c>
      <c r="T752" s="11">
        <f>(((I752/60)/60)/24)+DATE(1970,1,1)</f>
        <v>41879.035370370373</v>
      </c>
    </row>
    <row r="753" spans="1:20" ht="45" x14ac:dyDescent="0.25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8273</v>
      </c>
      <c r="O753" s="6">
        <f>ROUND(E753/D753*100, 0)</f>
        <v>112</v>
      </c>
      <c r="P753" s="8">
        <f>E753/L753</f>
        <v>35.125</v>
      </c>
      <c r="Q753" t="str">
        <f>LEFT(N753, SEARCH("/", N753, 1) - 1)</f>
        <v>technology</v>
      </c>
      <c r="R753" t="str">
        <f>RIGHT(N753, LEN(N753)-SEARCH("/", N753, 1))</f>
        <v>wearables</v>
      </c>
      <c r="S753" s="11">
        <f>(((J753/60)/60)/24)+DATE(1970,1,1)</f>
        <v>41932.036851851852</v>
      </c>
      <c r="T753" s="11">
        <f>(((I753/60)/60)/24)+DATE(1970,1,1)</f>
        <v>41992.078518518523</v>
      </c>
    </row>
    <row r="754" spans="1:20" ht="30" x14ac:dyDescent="0.25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8274</v>
      </c>
      <c r="O754" s="6">
        <f>ROUND(E754/D754*100, 0)</f>
        <v>107</v>
      </c>
      <c r="P754" s="8">
        <f>E754/L754</f>
        <v>39.048780487804876</v>
      </c>
      <c r="Q754" t="str">
        <f>LEFT(N754, SEARCH("/", N754, 1) - 1)</f>
        <v>publishing</v>
      </c>
      <c r="R754" t="str">
        <f>RIGHT(N754, LEN(N754)-SEARCH("/", N754, 1))</f>
        <v>nonfiction</v>
      </c>
      <c r="S754" s="11">
        <f>(((J754/60)/60)/24)+DATE(1970,1,1)</f>
        <v>41943.604097222218</v>
      </c>
      <c r="T754" s="11">
        <f>(((I754/60)/60)/24)+DATE(1970,1,1)</f>
        <v>41974.207638888889</v>
      </c>
    </row>
    <row r="755" spans="1:20" ht="60" x14ac:dyDescent="0.25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8275</v>
      </c>
      <c r="O755" s="6">
        <f>ROUND(E755/D755*100, 0)</f>
        <v>3</v>
      </c>
      <c r="P755" s="8">
        <f>E755/L755</f>
        <v>50</v>
      </c>
      <c r="Q755" t="str">
        <f>LEFT(N755, SEARCH("/", N755, 1) - 1)</f>
        <v>publishing</v>
      </c>
      <c r="R755" t="str">
        <f>RIGHT(N755, LEN(N755)-SEARCH("/", N755, 1))</f>
        <v>fiction</v>
      </c>
      <c r="S755" s="11">
        <f>(((J755/60)/60)/24)+DATE(1970,1,1)</f>
        <v>40068.056932870371</v>
      </c>
      <c r="T755" s="11">
        <f>(((I755/60)/60)/24)+DATE(1970,1,1)</f>
        <v>40118.165972222225</v>
      </c>
    </row>
    <row r="756" spans="1:20" ht="45" x14ac:dyDescent="0.25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8276</v>
      </c>
      <c r="O756" s="6">
        <f>ROUND(E756/D756*100, 0)</f>
        <v>148</v>
      </c>
      <c r="P756" s="8">
        <f>E756/L756</f>
        <v>63.485714285714288</v>
      </c>
      <c r="Q756" t="str">
        <f>LEFT(N756, SEARCH("/", N756, 1) - 1)</f>
        <v>music</v>
      </c>
      <c r="R756" t="str">
        <f>RIGHT(N756, LEN(N756)-SEARCH("/", N756, 1))</f>
        <v>rock</v>
      </c>
      <c r="S756" s="11">
        <f>(((J756/60)/60)/24)+DATE(1970,1,1)</f>
        <v>40987.773715277777</v>
      </c>
      <c r="T756" s="11">
        <f>(((I756/60)/60)/24)+DATE(1970,1,1)</f>
        <v>41026.916666666664</v>
      </c>
    </row>
    <row r="757" spans="1:20" ht="45" x14ac:dyDescent="0.25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8276</v>
      </c>
      <c r="O757" s="6">
        <f>ROUND(E757/D757*100, 0)</f>
        <v>152</v>
      </c>
      <c r="P757" s="8">
        <f>E757/L757</f>
        <v>40.75</v>
      </c>
      <c r="Q757" t="str">
        <f>LEFT(N757, SEARCH("/", N757, 1) - 1)</f>
        <v>music</v>
      </c>
      <c r="R757" t="str">
        <f>RIGHT(N757, LEN(N757)-SEARCH("/", N757, 1))</f>
        <v>rock</v>
      </c>
      <c r="S757" s="11">
        <f>(((J757/60)/60)/24)+DATE(1970,1,1)</f>
        <v>41863.433495370373</v>
      </c>
      <c r="T757" s="11">
        <f>(((I757/60)/60)/24)+DATE(1970,1,1)</f>
        <v>41893.433495370373</v>
      </c>
    </row>
    <row r="758" spans="1:20" ht="45" x14ac:dyDescent="0.25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8276</v>
      </c>
      <c r="O758" s="6">
        <f>ROUND(E758/D758*100, 0)</f>
        <v>105</v>
      </c>
      <c r="P758" s="8">
        <f>E758/L758</f>
        <v>58.333333333333336</v>
      </c>
      <c r="Q758" t="str">
        <f>LEFT(N758, SEARCH("/", N758, 1) - 1)</f>
        <v>music</v>
      </c>
      <c r="R758" t="str">
        <f>RIGHT(N758, LEN(N758)-SEARCH("/", N758, 1))</f>
        <v>rock</v>
      </c>
      <c r="S758" s="11">
        <f>(((J758/60)/60)/24)+DATE(1970,1,1)</f>
        <v>41123.056273148148</v>
      </c>
      <c r="T758" s="11">
        <f>(((I758/60)/60)/24)+DATE(1970,1,1)</f>
        <v>41153.056273148148</v>
      </c>
    </row>
    <row r="759" spans="1:20" ht="30" x14ac:dyDescent="0.25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8276</v>
      </c>
      <c r="O759" s="6">
        <f>ROUND(E759/D759*100, 0)</f>
        <v>160</v>
      </c>
      <c r="P759" s="8">
        <f>E759/L759</f>
        <v>24.999375000000001</v>
      </c>
      <c r="Q759" t="str">
        <f>LEFT(N759, SEARCH("/", N759, 1) - 1)</f>
        <v>music</v>
      </c>
      <c r="R759" t="str">
        <f>RIGHT(N759, LEN(N759)-SEARCH("/", N759, 1))</f>
        <v>rock</v>
      </c>
      <c r="S759" s="11">
        <f>(((J759/60)/60)/24)+DATE(1970,1,1)</f>
        <v>41080.960243055553</v>
      </c>
      <c r="T759" s="11">
        <f>(((I759/60)/60)/24)+DATE(1970,1,1)</f>
        <v>41110.960243055553</v>
      </c>
    </row>
    <row r="760" spans="1:20" ht="45" x14ac:dyDescent="0.25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8276</v>
      </c>
      <c r="O760" s="6">
        <f>ROUND(E760/D760*100, 0)</f>
        <v>137</v>
      </c>
      <c r="P760" s="8">
        <f>E760/L760</f>
        <v>89.419999999999987</v>
      </c>
      <c r="Q760" t="str">
        <f>LEFT(N760, SEARCH("/", N760, 1) - 1)</f>
        <v>music</v>
      </c>
      <c r="R760" t="str">
        <f>RIGHT(N760, LEN(N760)-SEARCH("/", N760, 1))</f>
        <v>rock</v>
      </c>
      <c r="S760" s="11">
        <f>(((J760/60)/60)/24)+DATE(1970,1,1)</f>
        <v>40925.599664351852</v>
      </c>
      <c r="T760" s="11">
        <f>(((I760/60)/60)/24)+DATE(1970,1,1)</f>
        <v>40979.207638888889</v>
      </c>
    </row>
    <row r="761" spans="1:20" ht="30" x14ac:dyDescent="0.25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8276</v>
      </c>
      <c r="O761" s="6">
        <f>ROUND(E761/D761*100, 0)</f>
        <v>233</v>
      </c>
      <c r="P761" s="8">
        <f>E761/L761</f>
        <v>175</v>
      </c>
      <c r="Q761" t="str">
        <f>LEFT(N761, SEARCH("/", N761, 1) - 1)</f>
        <v>music</v>
      </c>
      <c r="R761" t="str">
        <f>RIGHT(N761, LEN(N761)-SEARCH("/", N761, 1))</f>
        <v>rock</v>
      </c>
      <c r="S761" s="11">
        <f>(((J761/60)/60)/24)+DATE(1970,1,1)</f>
        <v>40996.646921296298</v>
      </c>
      <c r="T761" s="11">
        <f>(((I761/60)/60)/24)+DATE(1970,1,1)</f>
        <v>41026.646921296298</v>
      </c>
    </row>
    <row r="762" spans="1:20" ht="45" x14ac:dyDescent="0.25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8279</v>
      </c>
      <c r="O762" s="6">
        <f>ROUND(E762/D762*100, 0)</f>
        <v>20</v>
      </c>
      <c r="P762" s="8">
        <f>E762/L762</f>
        <v>21.571428571428573</v>
      </c>
      <c r="Q762" t="str">
        <f>LEFT(N762, SEARCH("/", N762, 1) - 1)</f>
        <v>music</v>
      </c>
      <c r="R762" t="str">
        <f>RIGHT(N762, LEN(N762)-SEARCH("/", N762, 1))</f>
        <v>indie rock</v>
      </c>
      <c r="S762" s="11">
        <f>(((J762/60)/60)/24)+DATE(1970,1,1)</f>
        <v>40759.860532407409</v>
      </c>
      <c r="T762" s="11">
        <f>(((I762/60)/60)/24)+DATE(1970,1,1)</f>
        <v>40792.860532407409</v>
      </c>
    </row>
    <row r="763" spans="1:20" ht="45" x14ac:dyDescent="0.25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8278</v>
      </c>
      <c r="O763" s="6">
        <f>ROUND(E763/D763*100, 0)</f>
        <v>0</v>
      </c>
      <c r="P763" s="8" t="e">
        <f>E763/L763</f>
        <v>#DIV/0!</v>
      </c>
      <c r="Q763" t="str">
        <f>LEFT(N763, SEARCH("/", N763, 1) - 1)</f>
        <v>music</v>
      </c>
      <c r="R763" t="str">
        <f>RIGHT(N763, LEN(N763)-SEARCH("/", N763, 1))</f>
        <v>jazz</v>
      </c>
      <c r="S763" s="11">
        <f>(((J763/60)/60)/24)+DATE(1970,1,1)</f>
        <v>41116.763275462967</v>
      </c>
      <c r="T763" s="11">
        <f>(((I763/60)/60)/24)+DATE(1970,1,1)</f>
        <v>41146.763275462967</v>
      </c>
    </row>
    <row r="764" spans="1:20" ht="45" x14ac:dyDescent="0.25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 s="6">
        <f>ROUND(E764/D764*100, 0)</f>
        <v>145</v>
      </c>
      <c r="P764" s="8">
        <f>E764/L764</f>
        <v>35.73770491803279</v>
      </c>
      <c r="Q764" t="str">
        <f>LEFT(N764, SEARCH("/", N764, 1) - 1)</f>
        <v>music</v>
      </c>
      <c r="R764" t="str">
        <f>RIGHT(N764, LEN(N764)-SEARCH("/", N764, 1))</f>
        <v>electronic music</v>
      </c>
      <c r="S764" s="11">
        <f>(((J764/60)/60)/24)+DATE(1970,1,1)</f>
        <v>42418.231747685189</v>
      </c>
      <c r="T764" s="11">
        <f>(((I764/60)/60)/24)+DATE(1970,1,1)</f>
        <v>42448.190081018518</v>
      </c>
    </row>
    <row r="765" spans="1:20" ht="45" x14ac:dyDescent="0.25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8281</v>
      </c>
      <c r="O765" s="6">
        <f>ROUND(E765/D765*100, 0)</f>
        <v>1</v>
      </c>
      <c r="P765" s="8">
        <f>E765/L765</f>
        <v>15</v>
      </c>
      <c r="Q765" t="str">
        <f>LEFT(N765, SEARCH("/", N765, 1) - 1)</f>
        <v>journalism</v>
      </c>
      <c r="R765" t="str">
        <f>RIGHT(N765, LEN(N765)-SEARCH("/", N765, 1))</f>
        <v>audio</v>
      </c>
      <c r="S765" s="11">
        <f>(((J765/60)/60)/24)+DATE(1970,1,1)</f>
        <v>42775.172824074078</v>
      </c>
      <c r="T765" s="11">
        <f>(((I765/60)/60)/24)+DATE(1970,1,1)</f>
        <v>42800.172824074078</v>
      </c>
    </row>
    <row r="766" spans="1:20" ht="30" x14ac:dyDescent="0.25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8276</v>
      </c>
      <c r="O766" s="6">
        <f>ROUND(E766/D766*100, 0)</f>
        <v>119</v>
      </c>
      <c r="P766" s="8">
        <f>E766/L766</f>
        <v>43.536585365853661</v>
      </c>
      <c r="Q766" t="str">
        <f>LEFT(N766, SEARCH("/", N766, 1) - 1)</f>
        <v>music</v>
      </c>
      <c r="R766" t="str">
        <f>RIGHT(N766, LEN(N766)-SEARCH("/", N766, 1))</f>
        <v>rock</v>
      </c>
      <c r="S766" s="11">
        <f>(((J766/60)/60)/24)+DATE(1970,1,1)</f>
        <v>41692.084143518521</v>
      </c>
      <c r="T766" s="11">
        <f>(((I766/60)/60)/24)+DATE(1970,1,1)</f>
        <v>41727.041666666664</v>
      </c>
    </row>
    <row r="767" spans="1:20" ht="45" x14ac:dyDescent="0.25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8271</v>
      </c>
      <c r="O767" s="6">
        <f>ROUND(E767/D767*100, 0)</f>
        <v>108</v>
      </c>
      <c r="P767" s="8">
        <f>E767/L767</f>
        <v>81.25</v>
      </c>
      <c r="Q767" t="str">
        <f>LEFT(N767, SEARCH("/", N767, 1) - 1)</f>
        <v>theater</v>
      </c>
      <c r="R767" t="str">
        <f>RIGHT(N767, LEN(N767)-SEARCH("/", N767, 1))</f>
        <v>plays</v>
      </c>
      <c r="S767" s="11">
        <f>(((J767/60)/60)/24)+DATE(1970,1,1)</f>
        <v>42039.384571759263</v>
      </c>
      <c r="T767" s="11">
        <f>(((I767/60)/60)/24)+DATE(1970,1,1)</f>
        <v>42052.583333333328</v>
      </c>
    </row>
    <row r="768" spans="1:20" ht="45" x14ac:dyDescent="0.25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8271</v>
      </c>
      <c r="O768" s="6">
        <f>ROUND(E768/D768*100, 0)</f>
        <v>125</v>
      </c>
      <c r="P768" s="8">
        <f>E768/L768</f>
        <v>36.07692307692308</v>
      </c>
      <c r="Q768" t="str">
        <f>LEFT(N768, SEARCH("/", N768, 1) - 1)</f>
        <v>theater</v>
      </c>
      <c r="R768" t="str">
        <f>RIGHT(N768, LEN(N768)-SEARCH("/", N768, 1))</f>
        <v>plays</v>
      </c>
      <c r="S768" s="11">
        <f>(((J768/60)/60)/24)+DATE(1970,1,1)</f>
        <v>42709.134780092587</v>
      </c>
      <c r="T768" s="11">
        <f>(((I768/60)/60)/24)+DATE(1970,1,1)</f>
        <v>42739.134780092587</v>
      </c>
    </row>
    <row r="769" spans="1:20" ht="45" x14ac:dyDescent="0.25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8274</v>
      </c>
      <c r="O769" s="6">
        <f>ROUND(E769/D769*100, 0)</f>
        <v>378</v>
      </c>
      <c r="P769" s="8">
        <f>E769/L769</f>
        <v>40.762589928057551</v>
      </c>
      <c r="Q769" t="str">
        <f>LEFT(N769, SEARCH("/", N769, 1) - 1)</f>
        <v>publishing</v>
      </c>
      <c r="R769" t="str">
        <f>RIGHT(N769, LEN(N769)-SEARCH("/", N769, 1))</f>
        <v>nonfiction</v>
      </c>
      <c r="S769" s="11">
        <f>(((J769/60)/60)/24)+DATE(1970,1,1)</f>
        <v>42522.789803240739</v>
      </c>
      <c r="T769" s="11">
        <f>(((I769/60)/60)/24)+DATE(1970,1,1)</f>
        <v>42551.789803240739</v>
      </c>
    </row>
    <row r="770" spans="1:20" ht="30" x14ac:dyDescent="0.25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8274</v>
      </c>
      <c r="O770" s="6">
        <f>ROUND(E770/D770*100, 0)</f>
        <v>173</v>
      </c>
      <c r="P770" s="8">
        <f>E770/L770</f>
        <v>32.074074074074076</v>
      </c>
      <c r="Q770" t="str">
        <f>LEFT(N770, SEARCH("/", N770, 1) - 1)</f>
        <v>publishing</v>
      </c>
      <c r="R770" t="str">
        <f>RIGHT(N770, LEN(N770)-SEARCH("/", N770, 1))</f>
        <v>nonfiction</v>
      </c>
      <c r="S770" s="11">
        <f>(((J770/60)/60)/24)+DATE(1970,1,1)</f>
        <v>41095.900694444441</v>
      </c>
      <c r="T770" s="11">
        <f>(((I770/60)/60)/24)+DATE(1970,1,1)</f>
        <v>41123.900694444441</v>
      </c>
    </row>
    <row r="771" spans="1:20" ht="30" x14ac:dyDescent="0.25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8276</v>
      </c>
      <c r="O771" s="6">
        <f>ROUND(E771/D771*100, 0)</f>
        <v>104</v>
      </c>
      <c r="P771" s="8">
        <f>E771/L771</f>
        <v>77.75</v>
      </c>
      <c r="Q771" t="str">
        <f>LEFT(N771, SEARCH("/", N771, 1) - 1)</f>
        <v>music</v>
      </c>
      <c r="R771" t="str">
        <f>RIGHT(N771, LEN(N771)-SEARCH("/", N771, 1))</f>
        <v>rock</v>
      </c>
      <c r="S771" s="11">
        <f>(((J771/60)/60)/24)+DATE(1970,1,1)</f>
        <v>41548.00335648148</v>
      </c>
      <c r="T771" s="11">
        <f>(((I771/60)/60)/24)+DATE(1970,1,1)</f>
        <v>41563.00335648148</v>
      </c>
    </row>
    <row r="772" spans="1:20" ht="45" x14ac:dyDescent="0.25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8276</v>
      </c>
      <c r="O772" s="6">
        <f>ROUND(E772/D772*100, 0)</f>
        <v>189</v>
      </c>
      <c r="P772" s="8">
        <f>E772/L772</f>
        <v>43.060606060606062</v>
      </c>
      <c r="Q772" t="str">
        <f>LEFT(N772, SEARCH("/", N772, 1) - 1)</f>
        <v>music</v>
      </c>
      <c r="R772" t="str">
        <f>RIGHT(N772, LEN(N772)-SEARCH("/", N772, 1))</f>
        <v>rock</v>
      </c>
      <c r="S772" s="11">
        <f>(((J772/60)/60)/24)+DATE(1970,1,1)</f>
        <v>42424.161898148144</v>
      </c>
      <c r="T772" s="11">
        <f>(((I772/60)/60)/24)+DATE(1970,1,1)</f>
        <v>42454.12023148148</v>
      </c>
    </row>
    <row r="773" spans="1:20" ht="45" x14ac:dyDescent="0.25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8287</v>
      </c>
      <c r="O773" s="6">
        <f>ROUND(E773/D773*100, 0)</f>
        <v>0</v>
      </c>
      <c r="P773" s="8" t="e">
        <f>E773/L773</f>
        <v>#DIV/0!</v>
      </c>
      <c r="Q773" t="str">
        <f>LEFT(N773, SEARCH("/", N773, 1) - 1)</f>
        <v>publishing</v>
      </c>
      <c r="R773" t="str">
        <f>RIGHT(N773, LEN(N773)-SEARCH("/", N773, 1))</f>
        <v>translations</v>
      </c>
      <c r="S773" s="11">
        <f>(((J773/60)/60)/24)+DATE(1970,1,1)</f>
        <v>42485.64534722222</v>
      </c>
      <c r="T773" s="11">
        <f>(((I773/60)/60)/24)+DATE(1970,1,1)</f>
        <v>42515.64534722222</v>
      </c>
    </row>
    <row r="774" spans="1:20" ht="45" x14ac:dyDescent="0.25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8288</v>
      </c>
      <c r="O774" s="6">
        <f>ROUND(E774/D774*100, 0)</f>
        <v>125</v>
      </c>
      <c r="P774" s="8">
        <f>E774/L774</f>
        <v>23.172839506172838</v>
      </c>
      <c r="Q774" t="str">
        <f>LEFT(N774, SEARCH("/", N774, 1) - 1)</f>
        <v>publishing</v>
      </c>
      <c r="R774" t="str">
        <f>RIGHT(N774, LEN(N774)-SEARCH("/", N774, 1))</f>
        <v>radio &amp; podcasts</v>
      </c>
      <c r="S774" s="11">
        <f>(((J774/60)/60)/24)+DATE(1970,1,1)</f>
        <v>41250.827118055553</v>
      </c>
      <c r="T774" s="11">
        <f>(((I774/60)/60)/24)+DATE(1970,1,1)</f>
        <v>41271.827118055553</v>
      </c>
    </row>
    <row r="775" spans="1:20" x14ac:dyDescent="0.25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8288</v>
      </c>
      <c r="O775" s="6">
        <f>ROUND(E775/D775*100, 0)</f>
        <v>121</v>
      </c>
      <c r="P775" s="8">
        <f>E775/L775</f>
        <v>38.462553191489363</v>
      </c>
      <c r="Q775" t="str">
        <f>LEFT(N775, SEARCH("/", N775, 1) - 1)</f>
        <v>publishing</v>
      </c>
      <c r="R775" t="str">
        <f>RIGHT(N775, LEN(N775)-SEARCH("/", N775, 1))</f>
        <v>radio &amp; podcasts</v>
      </c>
      <c r="S775" s="11">
        <f>(((J775/60)/60)/24)+DATE(1970,1,1)</f>
        <v>40939.979618055557</v>
      </c>
      <c r="T775" s="11">
        <f>(((I775/60)/60)/24)+DATE(1970,1,1)</f>
        <v>40969.979618055557</v>
      </c>
    </row>
    <row r="776" spans="1:20" ht="45" x14ac:dyDescent="0.25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8275</v>
      </c>
      <c r="O776" s="6">
        <f>ROUND(E776/D776*100, 0)</f>
        <v>0</v>
      </c>
      <c r="P776" s="8" t="e">
        <f>E776/L776</f>
        <v>#DIV/0!</v>
      </c>
      <c r="Q776" t="str">
        <f>LEFT(N776, SEARCH("/", N776, 1) - 1)</f>
        <v>publishing</v>
      </c>
      <c r="R776" t="str">
        <f>RIGHT(N776, LEN(N776)-SEARCH("/", N776, 1))</f>
        <v>fiction</v>
      </c>
      <c r="S776" s="11">
        <f>(((J776/60)/60)/24)+DATE(1970,1,1)</f>
        <v>41838.475219907406</v>
      </c>
      <c r="T776" s="11">
        <f>(((I776/60)/60)/24)+DATE(1970,1,1)</f>
        <v>41898.475219907406</v>
      </c>
    </row>
    <row r="777" spans="1:20" ht="45" x14ac:dyDescent="0.25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8285</v>
      </c>
      <c r="O777" s="6">
        <f>ROUND(E777/D777*100, 0)</f>
        <v>111</v>
      </c>
      <c r="P777" s="8">
        <f>E777/L777</f>
        <v>38.860465116279073</v>
      </c>
      <c r="Q777" t="str">
        <f>LEFT(N777, SEARCH("/", N777, 1) - 1)</f>
        <v>photography</v>
      </c>
      <c r="R777" t="str">
        <f>RIGHT(N777, LEN(N777)-SEARCH("/", N777, 1))</f>
        <v>photobooks</v>
      </c>
      <c r="S777" s="11">
        <f>(((J777/60)/60)/24)+DATE(1970,1,1)</f>
        <v>41814.785925925928</v>
      </c>
      <c r="T777" s="11">
        <f>(((I777/60)/60)/24)+DATE(1970,1,1)</f>
        <v>41844.785925925928</v>
      </c>
    </row>
    <row r="778" spans="1:20" ht="45" x14ac:dyDescent="0.25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8289</v>
      </c>
      <c r="O778" s="6">
        <f>ROUND(E778/D778*100, 0)</f>
        <v>45</v>
      </c>
      <c r="P778" s="8">
        <f>E778/L778</f>
        <v>56.416666666666664</v>
      </c>
      <c r="Q778" t="str">
        <f>LEFT(N778, SEARCH("/", N778, 1) - 1)</f>
        <v>photography</v>
      </c>
      <c r="R778" t="str">
        <f>RIGHT(N778, LEN(N778)-SEARCH("/", N778, 1))</f>
        <v>nature</v>
      </c>
      <c r="S778" s="11">
        <f>(((J778/60)/60)/24)+DATE(1970,1,1)</f>
        <v>42525.153055555551</v>
      </c>
      <c r="T778" s="11">
        <f>(((I778/60)/60)/24)+DATE(1970,1,1)</f>
        <v>42555.153055555551</v>
      </c>
    </row>
    <row r="779" spans="1:20" ht="30" x14ac:dyDescent="0.25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8291</v>
      </c>
      <c r="O779" s="6">
        <f>ROUND(E779/D779*100, 0)</f>
        <v>0</v>
      </c>
      <c r="P779" s="8" t="e">
        <f>E779/L779</f>
        <v>#DIV/0!</v>
      </c>
      <c r="Q779" t="str">
        <f>LEFT(N779, SEARCH("/", N779, 1) - 1)</f>
        <v>photography</v>
      </c>
      <c r="R779" t="str">
        <f>RIGHT(N779, LEN(N779)-SEARCH("/", N779, 1))</f>
        <v>places</v>
      </c>
      <c r="S779" s="11">
        <f>(((J779/60)/60)/24)+DATE(1970,1,1)</f>
        <v>42069.104421296302</v>
      </c>
      <c r="T779" s="11">
        <f>(((I779/60)/60)/24)+DATE(1970,1,1)</f>
        <v>42099.062754629631</v>
      </c>
    </row>
    <row r="780" spans="1:20" ht="45" x14ac:dyDescent="0.25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8276</v>
      </c>
      <c r="O780" s="6">
        <f>ROUND(E780/D780*100, 0)</f>
        <v>100</v>
      </c>
      <c r="P780" s="8">
        <f>E780/L780</f>
        <v>46.953125</v>
      </c>
      <c r="Q780" t="str">
        <f>LEFT(N780, SEARCH("/", N780, 1) - 1)</f>
        <v>music</v>
      </c>
      <c r="R780" t="str">
        <f>RIGHT(N780, LEN(N780)-SEARCH("/", N780, 1))</f>
        <v>rock</v>
      </c>
      <c r="S780" s="11">
        <f>(((J780/60)/60)/24)+DATE(1970,1,1)</f>
        <v>40788.297650462962</v>
      </c>
      <c r="T780" s="11">
        <f>(((I780/60)/60)/24)+DATE(1970,1,1)</f>
        <v>40830.958333333336</v>
      </c>
    </row>
    <row r="781" spans="1:20" ht="45" x14ac:dyDescent="0.25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8276</v>
      </c>
      <c r="O781" s="6">
        <f>ROUND(E781/D781*100, 0)</f>
        <v>118</v>
      </c>
      <c r="P781" s="8">
        <f>E781/L781</f>
        <v>443.75</v>
      </c>
      <c r="Q781" t="str">
        <f>LEFT(N781, SEARCH("/", N781, 1) - 1)</f>
        <v>music</v>
      </c>
      <c r="R781" t="str">
        <f>RIGHT(N781, LEN(N781)-SEARCH("/", N781, 1))</f>
        <v>rock</v>
      </c>
      <c r="S781" s="11">
        <f>(((J781/60)/60)/24)+DATE(1970,1,1)</f>
        <v>40796.001261574071</v>
      </c>
      <c r="T781" s="11">
        <f>(((I781/60)/60)/24)+DATE(1970,1,1)</f>
        <v>40849.333333333336</v>
      </c>
    </row>
    <row r="782" spans="1:20" ht="30" x14ac:dyDescent="0.25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8276</v>
      </c>
      <c r="O782" s="6">
        <f>ROUND(E782/D782*100, 0)</f>
        <v>105</v>
      </c>
      <c r="P782" s="8">
        <f>E782/L782</f>
        <v>58.370370370370374</v>
      </c>
      <c r="Q782" t="str">
        <f>LEFT(N782, SEARCH("/", N782, 1) - 1)</f>
        <v>music</v>
      </c>
      <c r="R782" t="str">
        <f>RIGHT(N782, LEN(N782)-SEARCH("/", N782, 1))</f>
        <v>rock</v>
      </c>
      <c r="S782" s="11">
        <f>(((J782/60)/60)/24)+DATE(1970,1,1)</f>
        <v>41301.654340277775</v>
      </c>
      <c r="T782" s="11">
        <f>(((I782/60)/60)/24)+DATE(1970,1,1)</f>
        <v>41341.654340277775</v>
      </c>
    </row>
    <row r="783" spans="1:20" ht="45" x14ac:dyDescent="0.25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8276</v>
      </c>
      <c r="O783" s="6">
        <f>ROUND(E783/D783*100, 0)</f>
        <v>133</v>
      </c>
      <c r="P783" s="8">
        <f>E783/L783</f>
        <v>86.956521739130437</v>
      </c>
      <c r="Q783" t="str">
        <f>LEFT(N783, SEARCH("/", N783, 1) - 1)</f>
        <v>music</v>
      </c>
      <c r="R783" t="str">
        <f>RIGHT(N783, LEN(N783)-SEARCH("/", N783, 1))</f>
        <v>rock</v>
      </c>
      <c r="S783" s="11">
        <f>(((J783/60)/60)/24)+DATE(1970,1,1)</f>
        <v>41876.18618055556</v>
      </c>
      <c r="T783" s="11">
        <f>(((I783/60)/60)/24)+DATE(1970,1,1)</f>
        <v>41897.18618055556</v>
      </c>
    </row>
    <row r="784" spans="1:20" ht="30" x14ac:dyDescent="0.25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8292</v>
      </c>
      <c r="O784" s="6">
        <f>ROUND(E784/D784*100, 0)</f>
        <v>143</v>
      </c>
      <c r="P784" s="8">
        <f>E784/L784</f>
        <v>44.645833333333336</v>
      </c>
      <c r="Q784" t="str">
        <f>LEFT(N784, SEARCH("/", N784, 1) - 1)</f>
        <v>music</v>
      </c>
      <c r="R784" t="str">
        <f>RIGHT(N784, LEN(N784)-SEARCH("/", N784, 1))</f>
        <v>pop</v>
      </c>
      <c r="S784" s="11">
        <f>(((J784/60)/60)/24)+DATE(1970,1,1)</f>
        <v>40974.791898148149</v>
      </c>
      <c r="T784" s="11">
        <f>(((I784/60)/60)/24)+DATE(1970,1,1)</f>
        <v>41004.750231481477</v>
      </c>
    </row>
    <row r="785" spans="1:20" ht="45" x14ac:dyDescent="0.25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6">
        <f>ROUND(E785/D785*100, 0)</f>
        <v>118</v>
      </c>
      <c r="P785" s="8">
        <f>E785/L785</f>
        <v>36.244897959183675</v>
      </c>
      <c r="Q785" t="str">
        <f>LEFT(N785, SEARCH("/", N785, 1) - 1)</f>
        <v>music</v>
      </c>
      <c r="R785" t="str">
        <f>RIGHT(N785, LEN(N785)-SEARCH("/", N785, 1))</f>
        <v>pop</v>
      </c>
      <c r="S785" s="11">
        <f>(((J785/60)/60)/24)+DATE(1970,1,1)</f>
        <v>41662.854988425926</v>
      </c>
      <c r="T785" s="11">
        <f>(((I785/60)/60)/24)+DATE(1970,1,1)</f>
        <v>41676.854988425926</v>
      </c>
    </row>
    <row r="786" spans="1:20" ht="30" x14ac:dyDescent="0.25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8285</v>
      </c>
      <c r="O786" s="6">
        <f>ROUND(E786/D786*100, 0)</f>
        <v>0</v>
      </c>
      <c r="P786" s="8" t="e">
        <f>E786/L786</f>
        <v>#DIV/0!</v>
      </c>
      <c r="Q786" t="str">
        <f>LEFT(N786, SEARCH("/", N786, 1) - 1)</f>
        <v>photography</v>
      </c>
      <c r="R786" t="str">
        <f>RIGHT(N786, LEN(N786)-SEARCH("/", N786, 1))</f>
        <v>photobooks</v>
      </c>
      <c r="S786" s="11">
        <f>(((J786/60)/60)/24)+DATE(1970,1,1)</f>
        <v>41855.859814814816</v>
      </c>
      <c r="T786" s="11">
        <f>(((I786/60)/60)/24)+DATE(1970,1,1)</f>
        <v>41876.859814814816</v>
      </c>
    </row>
    <row r="787" spans="1:20" ht="45" x14ac:dyDescent="0.25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8276</v>
      </c>
      <c r="O787" s="6">
        <f>ROUND(E787/D787*100, 0)</f>
        <v>167</v>
      </c>
      <c r="P787" s="8">
        <f>E787/L787</f>
        <v>75.765151515151516</v>
      </c>
      <c r="Q787" t="str">
        <f>LEFT(N787, SEARCH("/", N787, 1) - 1)</f>
        <v>music</v>
      </c>
      <c r="R787" t="str">
        <f>RIGHT(N787, LEN(N787)-SEARCH("/", N787, 1))</f>
        <v>rock</v>
      </c>
      <c r="S787" s="11">
        <f>(((J787/60)/60)/24)+DATE(1970,1,1)</f>
        <v>40516.087627314817</v>
      </c>
      <c r="T787" s="11">
        <f>(((I787/60)/60)/24)+DATE(1970,1,1)</f>
        <v>40564.916666666664</v>
      </c>
    </row>
    <row r="788" spans="1:20" ht="45" x14ac:dyDescent="0.25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8276</v>
      </c>
      <c r="O788" s="6">
        <f>ROUND(E788/D788*100, 0)</f>
        <v>101</v>
      </c>
      <c r="P788" s="8">
        <f>E788/L788</f>
        <v>76.05</v>
      </c>
      <c r="Q788" t="str">
        <f>LEFT(N788, SEARCH("/", N788, 1) - 1)</f>
        <v>music</v>
      </c>
      <c r="R788" t="str">
        <f>RIGHT(N788, LEN(N788)-SEARCH("/", N788, 1))</f>
        <v>rock</v>
      </c>
      <c r="S788" s="11">
        <f>(((J788/60)/60)/24)+DATE(1970,1,1)</f>
        <v>40666.973541666666</v>
      </c>
      <c r="T788" s="11">
        <f>(((I788/60)/60)/24)+DATE(1970,1,1)</f>
        <v>40705.125</v>
      </c>
    </row>
    <row r="789" spans="1:20" ht="30" x14ac:dyDescent="0.25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8279</v>
      </c>
      <c r="O789" s="6">
        <f>ROUND(E789/D789*100, 0)</f>
        <v>137</v>
      </c>
      <c r="P789" s="8">
        <f>E789/L789</f>
        <v>54</v>
      </c>
      <c r="Q789" t="str">
        <f>LEFT(N789, SEARCH("/", N789, 1) - 1)</f>
        <v>music</v>
      </c>
      <c r="R789" t="str">
        <f>RIGHT(N789, LEN(N789)-SEARCH("/", N789, 1))</f>
        <v>indie rock</v>
      </c>
      <c r="S789" s="11">
        <f>(((J789/60)/60)/24)+DATE(1970,1,1)</f>
        <v>41074.221562500003</v>
      </c>
      <c r="T789" s="11">
        <f>(((I789/60)/60)/24)+DATE(1970,1,1)</f>
        <v>41104.221562500003</v>
      </c>
    </row>
    <row r="790" spans="1:20" ht="30" x14ac:dyDescent="0.25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8279</v>
      </c>
      <c r="O790" s="6">
        <f>ROUND(E790/D790*100, 0)</f>
        <v>110</v>
      </c>
      <c r="P790" s="8">
        <f>E790/L790</f>
        <v>31.826923076923077</v>
      </c>
      <c r="Q790" t="str">
        <f>LEFT(N790, SEARCH("/", N790, 1) - 1)</f>
        <v>music</v>
      </c>
      <c r="R790" t="str">
        <f>RIGHT(N790, LEN(N790)-SEARCH("/", N790, 1))</f>
        <v>indie rock</v>
      </c>
      <c r="S790" s="11">
        <f>(((J790/60)/60)/24)+DATE(1970,1,1)</f>
        <v>41535.90148148148</v>
      </c>
      <c r="T790" s="11">
        <f>(((I790/60)/60)/24)+DATE(1970,1,1)</f>
        <v>41558</v>
      </c>
    </row>
    <row r="791" spans="1:20" ht="60" x14ac:dyDescent="0.25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8279</v>
      </c>
      <c r="O791" s="6">
        <f>ROUND(E791/D791*100, 0)</f>
        <v>195</v>
      </c>
      <c r="P791" s="8">
        <f>E791/L791</f>
        <v>27.3896261682243</v>
      </c>
      <c r="Q791" t="str">
        <f>LEFT(N791, SEARCH("/", N791, 1) - 1)</f>
        <v>music</v>
      </c>
      <c r="R791" t="str">
        <f>RIGHT(N791, LEN(N791)-SEARCH("/", N791, 1))</f>
        <v>indie rock</v>
      </c>
      <c r="S791" s="11">
        <f>(((J791/60)/60)/24)+DATE(1970,1,1)</f>
        <v>40456.954351851848</v>
      </c>
      <c r="T791" s="11">
        <f>(((I791/60)/60)/24)+DATE(1970,1,1)</f>
        <v>40484.018055555556</v>
      </c>
    </row>
    <row r="792" spans="1:20" ht="30" x14ac:dyDescent="0.25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8296</v>
      </c>
      <c r="O792" s="6">
        <f>ROUND(E792/D792*100, 0)</f>
        <v>0</v>
      </c>
      <c r="P792" s="8">
        <f>E792/L792</f>
        <v>1</v>
      </c>
      <c r="Q792" t="str">
        <f>LEFT(N792, SEARCH("/", N792, 1) - 1)</f>
        <v>photography</v>
      </c>
      <c r="R792" t="str">
        <f>RIGHT(N792, LEN(N792)-SEARCH("/", N792, 1))</f>
        <v>people</v>
      </c>
      <c r="S792" s="11">
        <f>(((J792/60)/60)/24)+DATE(1970,1,1)</f>
        <v>42023.143414351856</v>
      </c>
      <c r="T792" s="11">
        <f>(((I792/60)/60)/24)+DATE(1970,1,1)</f>
        <v>42053.143414351856</v>
      </c>
    </row>
    <row r="793" spans="1:20" ht="45" x14ac:dyDescent="0.25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8295</v>
      </c>
      <c r="O793" s="6">
        <f>ROUND(E793/D793*100, 0)</f>
        <v>192</v>
      </c>
      <c r="P793" s="8">
        <f>E793/L793</f>
        <v>23.647540983606557</v>
      </c>
      <c r="Q793" t="str">
        <f>LEFT(N793, SEARCH("/", N793, 1) - 1)</f>
        <v>technology</v>
      </c>
      <c r="R793" t="str">
        <f>RIGHT(N793, LEN(N793)-SEARCH("/", N793, 1))</f>
        <v>hardware</v>
      </c>
      <c r="S793" s="11">
        <f>(((J793/60)/60)/24)+DATE(1970,1,1)</f>
        <v>41737.097499999996</v>
      </c>
      <c r="T793" s="11">
        <f>(((I793/60)/60)/24)+DATE(1970,1,1)</f>
        <v>41773.961111111108</v>
      </c>
    </row>
    <row r="794" spans="1:20" ht="45" x14ac:dyDescent="0.25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8279</v>
      </c>
      <c r="O794" s="6">
        <f>ROUND(E794/D794*100, 0)</f>
        <v>111</v>
      </c>
      <c r="P794" s="8">
        <f>E794/L794</f>
        <v>43.710526315789473</v>
      </c>
      <c r="Q794" t="str">
        <f>LEFT(N794, SEARCH("/", N794, 1) - 1)</f>
        <v>music</v>
      </c>
      <c r="R794" t="str">
        <f>RIGHT(N794, LEN(N794)-SEARCH("/", N794, 1))</f>
        <v>indie rock</v>
      </c>
      <c r="S794" s="11">
        <f>(((J794/60)/60)/24)+DATE(1970,1,1)</f>
        <v>40811.120324074072</v>
      </c>
      <c r="T794" s="11">
        <f>(((I794/60)/60)/24)+DATE(1970,1,1)</f>
        <v>40871.161990740737</v>
      </c>
    </row>
    <row r="795" spans="1:20" ht="45" x14ac:dyDescent="0.25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8279</v>
      </c>
      <c r="O795" s="6">
        <f>ROUND(E795/D795*100, 0)</f>
        <v>104</v>
      </c>
      <c r="P795" s="8">
        <f>E795/L795</f>
        <v>62.12</v>
      </c>
      <c r="Q795" t="str">
        <f>LEFT(N795, SEARCH("/", N795, 1) - 1)</f>
        <v>music</v>
      </c>
      <c r="R795" t="str">
        <f>RIGHT(N795, LEN(N795)-SEARCH("/", N795, 1))</f>
        <v>indie rock</v>
      </c>
      <c r="S795" s="11">
        <f>(((J795/60)/60)/24)+DATE(1970,1,1)</f>
        <v>40764.204375000001</v>
      </c>
      <c r="T795" s="11">
        <f>(((I795/60)/60)/24)+DATE(1970,1,1)</f>
        <v>40794.204375000001</v>
      </c>
    </row>
    <row r="796" spans="1:20" ht="45" x14ac:dyDescent="0.25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8279</v>
      </c>
      <c r="O796" s="6">
        <f>ROUND(E796/D796*100, 0)</f>
        <v>102</v>
      </c>
      <c r="P796" s="8">
        <f>E796/L796</f>
        <v>66.826086956521735</v>
      </c>
      <c r="Q796" t="str">
        <f>LEFT(N796, SEARCH("/", N796, 1) - 1)</f>
        <v>music</v>
      </c>
      <c r="R796" t="str">
        <f>RIGHT(N796, LEN(N796)-SEARCH("/", N796, 1))</f>
        <v>indie rock</v>
      </c>
      <c r="S796" s="11">
        <f>(((J796/60)/60)/24)+DATE(1970,1,1)</f>
        <v>41205.854537037041</v>
      </c>
      <c r="T796" s="11">
        <f>(((I796/60)/60)/24)+DATE(1970,1,1)</f>
        <v>41265.896203703705</v>
      </c>
    </row>
    <row r="797" spans="1:20" ht="45" x14ac:dyDescent="0.25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8279</v>
      </c>
      <c r="O797" s="6">
        <f>ROUND(E797/D797*100, 0)</f>
        <v>226</v>
      </c>
      <c r="P797" s="8">
        <f>E797/L797</f>
        <v>94.027777777777771</v>
      </c>
      <c r="Q797" t="str">
        <f>LEFT(N797, SEARCH("/", N797, 1) - 1)</f>
        <v>music</v>
      </c>
      <c r="R797" t="str">
        <f>RIGHT(N797, LEN(N797)-SEARCH("/", N797, 1))</f>
        <v>indie rock</v>
      </c>
      <c r="S797" s="11">
        <f>(((J797/60)/60)/24)+DATE(1970,1,1)</f>
        <v>40564.081030092595</v>
      </c>
      <c r="T797" s="11">
        <f>(((I797/60)/60)/24)+DATE(1970,1,1)</f>
        <v>40594.081030092595</v>
      </c>
    </row>
    <row r="798" spans="1:20" ht="45" x14ac:dyDescent="0.25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8280</v>
      </c>
      <c r="O798" s="6">
        <f>ROUND(E798/D798*100, 0)</f>
        <v>133</v>
      </c>
      <c r="P798" s="8">
        <f>E798/L798</f>
        <v>27.301369863013697</v>
      </c>
      <c r="Q798" t="str">
        <f>LEFT(N798, SEARCH("/", N798, 1) - 1)</f>
        <v>music</v>
      </c>
      <c r="R798" t="str">
        <f>RIGHT(N798, LEN(N798)-SEARCH("/", N798, 1))</f>
        <v>electronic music</v>
      </c>
      <c r="S798" s="11">
        <f>(((J798/60)/60)/24)+DATE(1970,1,1)</f>
        <v>41312.311562499999</v>
      </c>
      <c r="T798" s="11">
        <f>(((I798/60)/60)/24)+DATE(1970,1,1)</f>
        <v>41342.311562499999</v>
      </c>
    </row>
    <row r="799" spans="1:20" ht="45" x14ac:dyDescent="0.25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8297</v>
      </c>
      <c r="O799" s="6">
        <f>ROUND(E799/D799*100, 0)</f>
        <v>320</v>
      </c>
      <c r="P799" s="8">
        <f>E799/L799</f>
        <v>24.762886597938145</v>
      </c>
      <c r="Q799" t="str">
        <f>LEFT(N799, SEARCH("/", N799, 1) - 1)</f>
        <v>games</v>
      </c>
      <c r="R799" t="str">
        <f>RIGHT(N799, LEN(N799)-SEARCH("/", N799, 1))</f>
        <v>tabletop games</v>
      </c>
      <c r="S799" s="11">
        <f>(((J799/60)/60)/24)+DATE(1970,1,1)</f>
        <v>42469.874907407408</v>
      </c>
      <c r="T799" s="11">
        <f>(((I799/60)/60)/24)+DATE(1970,1,1)</f>
        <v>42487.083333333328</v>
      </c>
    </row>
    <row r="800" spans="1:20" ht="45" x14ac:dyDescent="0.25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8276</v>
      </c>
      <c r="O800" s="6">
        <f>ROUND(E800/D800*100, 0)</f>
        <v>100</v>
      </c>
      <c r="P800" s="8">
        <f>E800/L800</f>
        <v>107.21428571428571</v>
      </c>
      <c r="Q800" t="str">
        <f>LEFT(N800, SEARCH("/", N800, 1) - 1)</f>
        <v>music</v>
      </c>
      <c r="R800" t="str">
        <f>RIGHT(N800, LEN(N800)-SEARCH("/", N800, 1))</f>
        <v>rock</v>
      </c>
      <c r="S800" s="11">
        <f>(((J800/60)/60)/24)+DATE(1970,1,1)</f>
        <v>41494.963587962964</v>
      </c>
      <c r="T800" s="11">
        <f>(((I800/60)/60)/24)+DATE(1970,1,1)</f>
        <v>41523.165972222225</v>
      </c>
    </row>
    <row r="801" spans="1:20" ht="45" x14ac:dyDescent="0.25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8276</v>
      </c>
      <c r="O801" s="6">
        <f>ROUND(E801/D801*100, 0)</f>
        <v>107</v>
      </c>
      <c r="P801" s="8">
        <f>E801/L801</f>
        <v>64.44</v>
      </c>
      <c r="Q801" t="str">
        <f>LEFT(N801, SEARCH("/", N801, 1) - 1)</f>
        <v>music</v>
      </c>
      <c r="R801" t="str">
        <f>RIGHT(N801, LEN(N801)-SEARCH("/", N801, 1))</f>
        <v>rock</v>
      </c>
      <c r="S801" s="11">
        <f>(((J801/60)/60)/24)+DATE(1970,1,1)</f>
        <v>41571.998379629629</v>
      </c>
      <c r="T801" s="11">
        <f>(((I801/60)/60)/24)+DATE(1970,1,1)</f>
        <v>41614.973611111112</v>
      </c>
    </row>
    <row r="802" spans="1:20" ht="45" x14ac:dyDescent="0.25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8276</v>
      </c>
      <c r="O802" s="6">
        <f>ROUND(E802/D802*100, 0)</f>
        <v>104</v>
      </c>
      <c r="P802" s="8">
        <f>E802/L802</f>
        <v>53.827586206896555</v>
      </c>
      <c r="Q802" t="str">
        <f>LEFT(N802, SEARCH("/", N802, 1) - 1)</f>
        <v>music</v>
      </c>
      <c r="R802" t="str">
        <f>RIGHT(N802, LEN(N802)-SEARCH("/", N802, 1))</f>
        <v>rock</v>
      </c>
      <c r="S802" s="11">
        <f>(((J802/60)/60)/24)+DATE(1970,1,1)</f>
        <v>40070.253819444442</v>
      </c>
      <c r="T802" s="11">
        <f>(((I802/60)/60)/24)+DATE(1970,1,1)</f>
        <v>40148.708333333336</v>
      </c>
    </row>
    <row r="803" spans="1:20" ht="45" x14ac:dyDescent="0.25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8272</v>
      </c>
      <c r="O803" s="6">
        <f>ROUND(E803/D803*100, 0)</f>
        <v>0</v>
      </c>
      <c r="P803" s="8" t="e">
        <f>E803/L803</f>
        <v>#DIV/0!</v>
      </c>
      <c r="Q803" t="str">
        <f>LEFT(N803, SEARCH("/", N803, 1) - 1)</f>
        <v>technology</v>
      </c>
      <c r="R803" t="str">
        <f>RIGHT(N803, LEN(N803)-SEARCH("/", N803, 1))</f>
        <v>web</v>
      </c>
      <c r="S803" s="11">
        <f>(((J803/60)/60)/24)+DATE(1970,1,1)</f>
        <v>41978.930972222224</v>
      </c>
      <c r="T803" s="11">
        <f>(((I803/60)/60)/24)+DATE(1970,1,1)</f>
        <v>42035.027083333334</v>
      </c>
    </row>
    <row r="804" spans="1:20" ht="45" x14ac:dyDescent="0.25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8298</v>
      </c>
      <c r="O804" s="6">
        <f>ROUND(E804/D804*100, 0)</f>
        <v>181</v>
      </c>
      <c r="P804" s="8">
        <f>E804/L804</f>
        <v>40.492537313432834</v>
      </c>
      <c r="Q804" t="str">
        <f>LEFT(N804, SEARCH("/", N804, 1) - 1)</f>
        <v>food</v>
      </c>
      <c r="R804" t="str">
        <f>RIGHT(N804, LEN(N804)-SEARCH("/", N804, 1))</f>
        <v>small batch</v>
      </c>
      <c r="S804" s="11">
        <f>(((J804/60)/60)/24)+DATE(1970,1,1)</f>
        <v>42761.961099537039</v>
      </c>
      <c r="T804" s="11">
        <f>(((I804/60)/60)/24)+DATE(1970,1,1)</f>
        <v>42791.961099537039</v>
      </c>
    </row>
    <row r="805" spans="1:20" ht="45" x14ac:dyDescent="0.25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8279</v>
      </c>
      <c r="O805" s="6">
        <f>ROUND(E805/D805*100, 0)</f>
        <v>100</v>
      </c>
      <c r="P805" s="8">
        <f>E805/L805</f>
        <v>39.493684210526318</v>
      </c>
      <c r="Q805" t="str">
        <f>LEFT(N805, SEARCH("/", N805, 1) - 1)</f>
        <v>music</v>
      </c>
      <c r="R805" t="str">
        <f>RIGHT(N805, LEN(N805)-SEARCH("/", N805, 1))</f>
        <v>indie rock</v>
      </c>
      <c r="S805" s="11">
        <f>(((J805/60)/60)/24)+DATE(1970,1,1)</f>
        <v>41026.083298611113</v>
      </c>
      <c r="T805" s="11">
        <f>(((I805/60)/60)/24)+DATE(1970,1,1)</f>
        <v>41056.083298611113</v>
      </c>
    </row>
    <row r="806" spans="1:20" ht="45" x14ac:dyDescent="0.25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8279</v>
      </c>
      <c r="O806" s="6">
        <f>ROUND(E806/D806*100, 0)</f>
        <v>101</v>
      </c>
      <c r="P806" s="8">
        <f>E806/L806</f>
        <v>38.848205128205123</v>
      </c>
      <c r="Q806" t="str">
        <f>LEFT(N806, SEARCH("/", N806, 1) - 1)</f>
        <v>music</v>
      </c>
      <c r="R806" t="str">
        <f>RIGHT(N806, LEN(N806)-SEARCH("/", N806, 1))</f>
        <v>indie rock</v>
      </c>
      <c r="S806" s="11">
        <f>(((J806/60)/60)/24)+DATE(1970,1,1)</f>
        <v>41022.645185185182</v>
      </c>
      <c r="T806" s="11">
        <f>(((I806/60)/60)/24)+DATE(1970,1,1)</f>
        <v>41052.645185185182</v>
      </c>
    </row>
    <row r="807" spans="1:20" ht="45" x14ac:dyDescent="0.25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8279</v>
      </c>
      <c r="O807" s="6">
        <f>ROUND(E807/D807*100, 0)</f>
        <v>128</v>
      </c>
      <c r="P807" s="8">
        <f>E807/L807</f>
        <v>45.548809523809524</v>
      </c>
      <c r="Q807" t="str">
        <f>LEFT(N807, SEARCH("/", N807, 1) - 1)</f>
        <v>music</v>
      </c>
      <c r="R807" t="str">
        <f>RIGHT(N807, LEN(N807)-SEARCH("/", N807, 1))</f>
        <v>indie rock</v>
      </c>
      <c r="S807" s="11">
        <f>(((J807/60)/60)/24)+DATE(1970,1,1)</f>
        <v>41036.946469907409</v>
      </c>
      <c r="T807" s="11">
        <f>(((I807/60)/60)/24)+DATE(1970,1,1)</f>
        <v>41066.946469907409</v>
      </c>
    </row>
    <row r="808" spans="1:20" ht="45" x14ac:dyDescent="0.25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8300</v>
      </c>
      <c r="O808" s="6">
        <f>ROUND(E808/D808*100, 0)</f>
        <v>156</v>
      </c>
      <c r="P808" s="8">
        <f>E808/L808</f>
        <v>38.883333333333333</v>
      </c>
      <c r="Q808" t="str">
        <f>LEFT(N808, SEARCH("/", N808, 1) - 1)</f>
        <v>music</v>
      </c>
      <c r="R808" t="str">
        <f>RIGHT(N808, LEN(N808)-SEARCH("/", N808, 1))</f>
        <v>classical music</v>
      </c>
      <c r="S808" s="11">
        <f>(((J808/60)/60)/24)+DATE(1970,1,1)</f>
        <v>41113.199155092596</v>
      </c>
      <c r="T808" s="11">
        <f>(((I808/60)/60)/24)+DATE(1970,1,1)</f>
        <v>41173.199155092596</v>
      </c>
    </row>
    <row r="809" spans="1:20" ht="45" x14ac:dyDescent="0.25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8284</v>
      </c>
      <c r="O809" s="6">
        <f>ROUND(E809/D809*100, 0)</f>
        <v>2</v>
      </c>
      <c r="P809" s="8">
        <f>E809/L809</f>
        <v>13</v>
      </c>
      <c r="Q809" t="str">
        <f>LEFT(N809, SEARCH("/", N809, 1) - 1)</f>
        <v>food</v>
      </c>
      <c r="R809" t="str">
        <f>RIGHT(N809, LEN(N809)-SEARCH("/", N809, 1))</f>
        <v>food trucks</v>
      </c>
      <c r="S809" s="11">
        <f>(((J809/60)/60)/24)+DATE(1970,1,1)</f>
        <v>42382.906527777777</v>
      </c>
      <c r="T809" s="11">
        <f>(((I809/60)/60)/24)+DATE(1970,1,1)</f>
        <v>42442.864861111113</v>
      </c>
    </row>
    <row r="810" spans="1:20" ht="45" x14ac:dyDescent="0.25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8284</v>
      </c>
      <c r="O810" s="6">
        <f>ROUND(E810/D810*100, 0)</f>
        <v>6</v>
      </c>
      <c r="P810" s="8">
        <f>E810/L810</f>
        <v>12.142857142857142</v>
      </c>
      <c r="Q810" t="str">
        <f>LEFT(N810, SEARCH("/", N810, 1) - 1)</f>
        <v>food</v>
      </c>
      <c r="R810" t="str">
        <f>RIGHT(N810, LEN(N810)-SEARCH("/", N810, 1))</f>
        <v>food trucks</v>
      </c>
      <c r="S810" s="11">
        <f>(((J810/60)/60)/24)+DATE(1970,1,1)</f>
        <v>42510.341631944444</v>
      </c>
      <c r="T810" s="11">
        <f>(((I810/60)/60)/24)+DATE(1970,1,1)</f>
        <v>42540.341631944444</v>
      </c>
    </row>
    <row r="811" spans="1:20" ht="45" x14ac:dyDescent="0.25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8301</v>
      </c>
      <c r="O811" s="6">
        <f>ROUND(E811/D811*100, 0)</f>
        <v>131</v>
      </c>
      <c r="P811" s="8">
        <f>E811/L811</f>
        <v>26.591351351351353</v>
      </c>
      <c r="Q811" t="str">
        <f>LEFT(N811, SEARCH("/", N811, 1) - 1)</f>
        <v>technology</v>
      </c>
      <c r="R811" t="str">
        <f>RIGHT(N811, LEN(N811)-SEARCH("/", N811, 1))</f>
        <v>space exploration</v>
      </c>
      <c r="S811" s="11">
        <f>(((J811/60)/60)/24)+DATE(1970,1,1)</f>
        <v>42689.74324074074</v>
      </c>
      <c r="T811" s="11">
        <f>(((I811/60)/60)/24)+DATE(1970,1,1)</f>
        <v>42734.74324074074</v>
      </c>
    </row>
    <row r="812" spans="1:20" ht="30" x14ac:dyDescent="0.25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 s="6">
        <f>ROUND(E812/D812*100, 0)</f>
        <v>1</v>
      </c>
      <c r="P812" s="8">
        <f>E812/L812</f>
        <v>15</v>
      </c>
      <c r="Q812" t="str">
        <f>LEFT(N812, SEARCH("/", N812, 1) - 1)</f>
        <v>technology</v>
      </c>
      <c r="R812" t="str">
        <f>RIGHT(N812, LEN(N812)-SEARCH("/", N812, 1))</f>
        <v>space exploration</v>
      </c>
      <c r="S812" s="11">
        <f>(((J812/60)/60)/24)+DATE(1970,1,1)</f>
        <v>41880.827118055553</v>
      </c>
      <c r="T812" s="11">
        <f>(((I812/60)/60)/24)+DATE(1970,1,1)</f>
        <v>41897.839583333334</v>
      </c>
    </row>
    <row r="813" spans="1:20" ht="60" x14ac:dyDescent="0.25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8302</v>
      </c>
      <c r="O813" s="6">
        <f>ROUND(E813/D813*100, 0)</f>
        <v>111</v>
      </c>
      <c r="P813" s="8">
        <f>E813/L813</f>
        <v>92.222222222222229</v>
      </c>
      <c r="Q813" t="str">
        <f>LEFT(N813, SEARCH("/", N813, 1) - 1)</f>
        <v>technology</v>
      </c>
      <c r="R813" t="str">
        <f>RIGHT(N813, LEN(N813)-SEARCH("/", N813, 1))</f>
        <v>makerspaces</v>
      </c>
      <c r="S813" s="11">
        <f>(((J813/60)/60)/24)+DATE(1970,1,1)</f>
        <v>42380.926111111112</v>
      </c>
      <c r="T813" s="11">
        <f>(((I813/60)/60)/24)+DATE(1970,1,1)</f>
        <v>42410.926111111112</v>
      </c>
    </row>
    <row r="814" spans="1:20" ht="30" x14ac:dyDescent="0.25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8304</v>
      </c>
      <c r="O814" s="6">
        <f>ROUND(E814/D814*100, 0)</f>
        <v>1</v>
      </c>
      <c r="P814" s="8">
        <f>E814/L814</f>
        <v>5</v>
      </c>
      <c r="Q814" t="str">
        <f>LEFT(N814, SEARCH("/", N814, 1) - 1)</f>
        <v>publishing</v>
      </c>
      <c r="R814" t="str">
        <f>RIGHT(N814, LEN(N814)-SEARCH("/", N814, 1))</f>
        <v>children's books</v>
      </c>
      <c r="S814" s="11">
        <f>(((J814/60)/60)/24)+DATE(1970,1,1)</f>
        <v>42573.65662037037</v>
      </c>
      <c r="T814" s="11">
        <f>(((I814/60)/60)/24)+DATE(1970,1,1)</f>
        <v>42588.65662037037</v>
      </c>
    </row>
    <row r="815" spans="1:20" ht="45" x14ac:dyDescent="0.25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8271</v>
      </c>
      <c r="O815" s="6">
        <f>ROUND(E815/D815*100, 0)</f>
        <v>108</v>
      </c>
      <c r="P815" s="8">
        <f>E815/L815</f>
        <v>25.25</v>
      </c>
      <c r="Q815" t="str">
        <f>LEFT(N815, SEARCH("/", N815, 1) - 1)</f>
        <v>theater</v>
      </c>
      <c r="R815" t="str">
        <f>RIGHT(N815, LEN(N815)-SEARCH("/", N815, 1))</f>
        <v>plays</v>
      </c>
      <c r="S815" s="11">
        <f>(((J815/60)/60)/24)+DATE(1970,1,1)</f>
        <v>42103.399479166663</v>
      </c>
      <c r="T815" s="11">
        <f>(((I815/60)/60)/24)+DATE(1970,1,1)</f>
        <v>42133.399479166663</v>
      </c>
    </row>
    <row r="816" spans="1:20" ht="45" x14ac:dyDescent="0.25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8271</v>
      </c>
      <c r="O816" s="6">
        <f>ROUND(E816/D816*100, 0)</f>
        <v>0</v>
      </c>
      <c r="P816" s="8" t="e">
        <f>E816/L816</f>
        <v>#DIV/0!</v>
      </c>
      <c r="Q816" t="str">
        <f>LEFT(N816, SEARCH("/", N816, 1) - 1)</f>
        <v>theater</v>
      </c>
      <c r="R816" t="str">
        <f>RIGHT(N816, LEN(N816)-SEARCH("/", N816, 1))</f>
        <v>plays</v>
      </c>
      <c r="S816" s="11">
        <f>(((J816/60)/60)/24)+DATE(1970,1,1)</f>
        <v>41784.952488425923</v>
      </c>
      <c r="T816" s="11">
        <f>(((I816/60)/60)/24)+DATE(1970,1,1)</f>
        <v>41811.458333333336</v>
      </c>
    </row>
    <row r="817" spans="1:20" ht="45" x14ac:dyDescent="0.25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8271</v>
      </c>
      <c r="O817" s="6">
        <f>ROUND(E817/D817*100, 0)</f>
        <v>5</v>
      </c>
      <c r="P817" s="8">
        <f>E817/L817</f>
        <v>18.75</v>
      </c>
      <c r="Q817" t="str">
        <f>LEFT(N817, SEARCH("/", N817, 1) - 1)</f>
        <v>theater</v>
      </c>
      <c r="R817" t="str">
        <f>RIGHT(N817, LEN(N817)-SEARCH("/", N817, 1))</f>
        <v>plays</v>
      </c>
      <c r="S817" s="11">
        <f>(((J817/60)/60)/24)+DATE(1970,1,1)</f>
        <v>41940.967951388891</v>
      </c>
      <c r="T817" s="11">
        <f>(((I817/60)/60)/24)+DATE(1970,1,1)</f>
        <v>41952.5</v>
      </c>
    </row>
    <row r="818" spans="1:20" ht="30" x14ac:dyDescent="0.25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8305</v>
      </c>
      <c r="O818" s="6">
        <f>ROUND(E818/D818*100, 0)</f>
        <v>133</v>
      </c>
      <c r="P818" s="8">
        <f>E818/L818</f>
        <v>36.363636363636367</v>
      </c>
      <c r="Q818" t="str">
        <f>LEFT(N818, SEARCH("/", N818, 1) - 1)</f>
        <v>theater</v>
      </c>
      <c r="R818" t="str">
        <f>RIGHT(N818, LEN(N818)-SEARCH("/", N818, 1))</f>
        <v>musical</v>
      </c>
      <c r="S818" s="11">
        <f>(((J818/60)/60)/24)+DATE(1970,1,1)</f>
        <v>41803.457326388889</v>
      </c>
      <c r="T818" s="11">
        <f>(((I818/60)/60)/24)+DATE(1970,1,1)</f>
        <v>41833.457326388889</v>
      </c>
    </row>
    <row r="819" spans="1:20" ht="45" x14ac:dyDescent="0.25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8271</v>
      </c>
      <c r="O819" s="6">
        <f>ROUND(E819/D819*100, 0)</f>
        <v>109</v>
      </c>
      <c r="P819" s="8">
        <f>E819/L819</f>
        <v>41.92307692307692</v>
      </c>
      <c r="Q819" t="str">
        <f>LEFT(N819, SEARCH("/", N819, 1) - 1)</f>
        <v>theater</v>
      </c>
      <c r="R819" t="str">
        <f>RIGHT(N819, LEN(N819)-SEARCH("/", N819, 1))</f>
        <v>plays</v>
      </c>
      <c r="S819" s="11">
        <f>(((J819/60)/60)/24)+DATE(1970,1,1)</f>
        <v>42162.729548611111</v>
      </c>
      <c r="T819" s="11">
        <f>(((I819/60)/60)/24)+DATE(1970,1,1)</f>
        <v>42192.729548611111</v>
      </c>
    </row>
    <row r="820" spans="1:20" ht="45" x14ac:dyDescent="0.25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8303</v>
      </c>
      <c r="O820" s="6">
        <f>ROUND(E820/D820*100, 0)</f>
        <v>158</v>
      </c>
      <c r="P820" s="8">
        <f>E820/L820</f>
        <v>158</v>
      </c>
      <c r="Q820" t="str">
        <f>LEFT(N820, SEARCH("/", N820, 1) - 1)</f>
        <v>theater</v>
      </c>
      <c r="R820" t="str">
        <f>RIGHT(N820, LEN(N820)-SEARCH("/", N820, 1))</f>
        <v>spaces</v>
      </c>
      <c r="S820" s="11">
        <f>(((J820/60)/60)/24)+DATE(1970,1,1)</f>
        <v>41996.832395833335</v>
      </c>
      <c r="T820" s="11">
        <f>(((I820/60)/60)/24)+DATE(1970,1,1)</f>
        <v>42056.832395833335</v>
      </c>
    </row>
    <row r="821" spans="1:20" ht="75" x14ac:dyDescent="0.25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8303</v>
      </c>
      <c r="O821" s="6">
        <f>ROUND(E821/D821*100, 0)</f>
        <v>100</v>
      </c>
      <c r="P821" s="8">
        <f>E821/L821</f>
        <v>51.724137931034484</v>
      </c>
      <c r="Q821" t="str">
        <f>LEFT(N821, SEARCH("/", N821, 1) - 1)</f>
        <v>theater</v>
      </c>
      <c r="R821" t="str">
        <f>RIGHT(N821, LEN(N821)-SEARCH("/", N821, 1))</f>
        <v>spaces</v>
      </c>
      <c r="S821" s="11">
        <f>(((J821/60)/60)/24)+DATE(1970,1,1)</f>
        <v>42597.882488425923</v>
      </c>
      <c r="T821" s="11">
        <f>(((I821/60)/60)/24)+DATE(1970,1,1)</f>
        <v>42657.882488425923</v>
      </c>
    </row>
    <row r="822" spans="1:20" ht="45" x14ac:dyDescent="0.25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8303</v>
      </c>
      <c r="O822" s="6">
        <f>ROUND(E822/D822*100, 0)</f>
        <v>128</v>
      </c>
      <c r="P822" s="8">
        <f>E822/L822</f>
        <v>51.891891891891895</v>
      </c>
      <c r="Q822" t="str">
        <f>LEFT(N822, SEARCH("/", N822, 1) - 1)</f>
        <v>theater</v>
      </c>
      <c r="R822" t="str">
        <f>RIGHT(N822, LEN(N822)-SEARCH("/", N822, 1))</f>
        <v>spaces</v>
      </c>
      <c r="S822" s="11">
        <f>(((J822/60)/60)/24)+DATE(1970,1,1)</f>
        <v>42253.688043981485</v>
      </c>
      <c r="T822" s="11">
        <f>(((I822/60)/60)/24)+DATE(1970,1,1)</f>
        <v>42283.688043981485</v>
      </c>
    </row>
    <row r="823" spans="1:20" ht="30" x14ac:dyDescent="0.25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8303</v>
      </c>
      <c r="O823" s="6">
        <f>ROUND(E823/D823*100, 0)</f>
        <v>1</v>
      </c>
      <c r="P823" s="8">
        <f>E823/L823</f>
        <v>10</v>
      </c>
      <c r="Q823" t="str">
        <f>LEFT(N823, SEARCH("/", N823, 1) - 1)</f>
        <v>theater</v>
      </c>
      <c r="R823" t="str">
        <f>RIGHT(N823, LEN(N823)-SEARCH("/", N823, 1))</f>
        <v>spaces</v>
      </c>
      <c r="S823" s="11">
        <f>(((J823/60)/60)/24)+DATE(1970,1,1)</f>
        <v>41848.679803240739</v>
      </c>
      <c r="T823" s="11">
        <f>(((I823/60)/60)/24)+DATE(1970,1,1)</f>
        <v>41908.679803240739</v>
      </c>
    </row>
    <row r="824" spans="1:20" ht="30" x14ac:dyDescent="0.25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8271</v>
      </c>
      <c r="O824" s="6">
        <f>ROUND(E824/D824*100, 0)</f>
        <v>3</v>
      </c>
      <c r="P824" s="8">
        <f>E824/L824</f>
        <v>50</v>
      </c>
      <c r="Q824" t="str">
        <f>LEFT(N824, SEARCH("/", N824, 1) - 1)</f>
        <v>theater</v>
      </c>
      <c r="R824" t="str">
        <f>RIGHT(N824, LEN(N824)-SEARCH("/", N824, 1))</f>
        <v>plays</v>
      </c>
      <c r="S824" s="11">
        <f>(((J824/60)/60)/24)+DATE(1970,1,1)</f>
        <v>42807.885057870371</v>
      </c>
      <c r="T824" s="11">
        <f>(((I824/60)/60)/24)+DATE(1970,1,1)</f>
        <v>42858.8</v>
      </c>
    </row>
    <row r="825" spans="1:20" ht="30" x14ac:dyDescent="0.25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8271</v>
      </c>
      <c r="O825" s="6">
        <f>ROUND(E825/D825*100, 0)</f>
        <v>133</v>
      </c>
      <c r="P825" s="8">
        <f>E825/L825</f>
        <v>38.504230769230773</v>
      </c>
      <c r="Q825" t="str">
        <f>LEFT(N825, SEARCH("/", N825, 1) - 1)</f>
        <v>theater</v>
      </c>
      <c r="R825" t="str">
        <f>RIGHT(N825, LEN(N825)-SEARCH("/", N825, 1))</f>
        <v>plays</v>
      </c>
      <c r="S825" s="11">
        <f>(((J825/60)/60)/24)+DATE(1970,1,1)</f>
        <v>40884.066678240742</v>
      </c>
      <c r="T825" s="11">
        <f>(((I825/60)/60)/24)+DATE(1970,1,1)</f>
        <v>40926.958333333336</v>
      </c>
    </row>
    <row r="826" spans="1:20" ht="45" x14ac:dyDescent="0.25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8271</v>
      </c>
      <c r="O826" s="6">
        <f>ROUND(E826/D826*100, 0)</f>
        <v>172</v>
      </c>
      <c r="P826" s="8">
        <f>E826/L826</f>
        <v>33.025641025641029</v>
      </c>
      <c r="Q826" t="str">
        <f>LEFT(N826, SEARCH("/", N826, 1) - 1)</f>
        <v>theater</v>
      </c>
      <c r="R826" t="str">
        <f>RIGHT(N826, LEN(N826)-SEARCH("/", N826, 1))</f>
        <v>plays</v>
      </c>
      <c r="S826" s="11">
        <f>(((J826/60)/60)/24)+DATE(1970,1,1)</f>
        <v>41806.605034722219</v>
      </c>
      <c r="T826" s="11">
        <f>(((I826/60)/60)/24)+DATE(1970,1,1)</f>
        <v>41836.605034722219</v>
      </c>
    </row>
    <row r="827" spans="1:20" ht="45" x14ac:dyDescent="0.25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 s="6">
        <f>ROUND(E827/D827*100, 0)</f>
        <v>111</v>
      </c>
      <c r="P827" s="8">
        <f>E827/L827</f>
        <v>83.05</v>
      </c>
      <c r="Q827" t="str">
        <f>LEFT(N827, SEARCH("/", N827, 1) - 1)</f>
        <v>theater</v>
      </c>
      <c r="R827" t="str">
        <f>RIGHT(N827, LEN(N827)-SEARCH("/", N827, 1))</f>
        <v>plays</v>
      </c>
      <c r="S827" s="11">
        <f>(((J827/60)/60)/24)+DATE(1970,1,1)</f>
        <v>42146.731087962966</v>
      </c>
      <c r="T827" s="11">
        <f>(((I827/60)/60)/24)+DATE(1970,1,1)</f>
        <v>42176.731087962966</v>
      </c>
    </row>
    <row r="828" spans="1:20" x14ac:dyDescent="0.25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8271</v>
      </c>
      <c r="O828" s="6">
        <f>ROUND(E828/D828*100, 0)</f>
        <v>130</v>
      </c>
      <c r="P828" s="8">
        <f>E828/L828</f>
        <v>38.235294117647058</v>
      </c>
      <c r="Q828" t="str">
        <f>LEFT(N828, SEARCH("/", N828, 1) - 1)</f>
        <v>theater</v>
      </c>
      <c r="R828" t="str">
        <f>RIGHT(N828, LEN(N828)-SEARCH("/", N828, 1))</f>
        <v>plays</v>
      </c>
      <c r="S828" s="11">
        <f>(((J828/60)/60)/24)+DATE(1970,1,1)</f>
        <v>41915.437210648146</v>
      </c>
      <c r="T828" s="11">
        <f>(((I828/60)/60)/24)+DATE(1970,1,1)</f>
        <v>41945.478877314818</v>
      </c>
    </row>
    <row r="829" spans="1:20" ht="45" x14ac:dyDescent="0.25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8271</v>
      </c>
      <c r="O829" s="6">
        <f>ROUND(E829/D829*100, 0)</f>
        <v>144</v>
      </c>
      <c r="P829" s="8">
        <f>E829/L829</f>
        <v>45.978723404255319</v>
      </c>
      <c r="Q829" t="str">
        <f>LEFT(N829, SEARCH("/", N829, 1) - 1)</f>
        <v>theater</v>
      </c>
      <c r="R829" t="str">
        <f>RIGHT(N829, LEN(N829)-SEARCH("/", N829, 1))</f>
        <v>plays</v>
      </c>
      <c r="S829" s="11">
        <f>(((J829/60)/60)/24)+DATE(1970,1,1)</f>
        <v>42309.756620370375</v>
      </c>
      <c r="T829" s="11">
        <f>(((I829/60)/60)/24)+DATE(1970,1,1)</f>
        <v>42330.916666666672</v>
      </c>
    </row>
    <row r="830" spans="1:20" ht="60" x14ac:dyDescent="0.25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8271</v>
      </c>
      <c r="O830" s="6">
        <f>ROUND(E830/D830*100, 0)</f>
        <v>175</v>
      </c>
      <c r="P830" s="8">
        <f>E830/L830</f>
        <v>48.703703703703702</v>
      </c>
      <c r="Q830" t="str">
        <f>LEFT(N830, SEARCH("/", N830, 1) - 1)</f>
        <v>theater</v>
      </c>
      <c r="R830" t="str">
        <f>RIGHT(N830, LEN(N830)-SEARCH("/", N830, 1))</f>
        <v>plays</v>
      </c>
      <c r="S830" s="11">
        <f>(((J830/60)/60)/24)+DATE(1970,1,1)</f>
        <v>42493.219236111108</v>
      </c>
      <c r="T830" s="11">
        <f>(((I830/60)/60)/24)+DATE(1970,1,1)</f>
        <v>42531.125</v>
      </c>
    </row>
    <row r="831" spans="1:20" ht="45" x14ac:dyDescent="0.25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8271</v>
      </c>
      <c r="O831" s="6">
        <f>ROUND(E831/D831*100, 0)</f>
        <v>102</v>
      </c>
      <c r="P831" s="8">
        <f>E831/L831</f>
        <v>152.5</v>
      </c>
      <c r="Q831" t="str">
        <f>LEFT(N831, SEARCH("/", N831, 1) - 1)</f>
        <v>theater</v>
      </c>
      <c r="R831" t="str">
        <f>RIGHT(N831, LEN(N831)-SEARCH("/", N831, 1))</f>
        <v>plays</v>
      </c>
      <c r="S831" s="11">
        <f>(((J831/60)/60)/24)+DATE(1970,1,1)</f>
        <v>42512.58321759259</v>
      </c>
      <c r="T831" s="11">
        <f>(((I831/60)/60)/24)+DATE(1970,1,1)</f>
        <v>42526.58321759259</v>
      </c>
    </row>
    <row r="832" spans="1:20" ht="45" x14ac:dyDescent="0.25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8271</v>
      </c>
      <c r="O832" s="6">
        <f>ROUND(E832/D832*100, 0)</f>
        <v>106</v>
      </c>
      <c r="P832" s="8">
        <f>E832/L832</f>
        <v>23.10144927536232</v>
      </c>
      <c r="Q832" t="str">
        <f>LEFT(N832, SEARCH("/", N832, 1) - 1)</f>
        <v>theater</v>
      </c>
      <c r="R832" t="str">
        <f>RIGHT(N832, LEN(N832)-SEARCH("/", N832, 1))</f>
        <v>plays</v>
      </c>
      <c r="S832" s="11">
        <f>(((J832/60)/60)/24)+DATE(1970,1,1)</f>
        <v>42065.887361111112</v>
      </c>
      <c r="T832" s="11">
        <f>(((I832/60)/60)/24)+DATE(1970,1,1)</f>
        <v>42095.845694444448</v>
      </c>
    </row>
    <row r="833" spans="1:20" ht="45" x14ac:dyDescent="0.25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8271</v>
      </c>
      <c r="O833" s="6">
        <f>ROUND(E833/D833*100, 0)</f>
        <v>110</v>
      </c>
      <c r="P833" s="8">
        <f>E833/L833</f>
        <v>91.666666666666671</v>
      </c>
      <c r="Q833" t="str">
        <f>LEFT(N833, SEARCH("/", N833, 1) - 1)</f>
        <v>theater</v>
      </c>
      <c r="R833" t="str">
        <f>RIGHT(N833, LEN(N833)-SEARCH("/", N833, 1))</f>
        <v>plays</v>
      </c>
      <c r="S833" s="11">
        <f>(((J833/60)/60)/24)+DATE(1970,1,1)</f>
        <v>42054.024421296301</v>
      </c>
      <c r="T833" s="11">
        <f>(((I833/60)/60)/24)+DATE(1970,1,1)</f>
        <v>42061.024421296301</v>
      </c>
    </row>
    <row r="834" spans="1:20" ht="45" x14ac:dyDescent="0.25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8271</v>
      </c>
      <c r="O834" s="6">
        <f>ROUND(E834/D834*100, 0)</f>
        <v>101</v>
      </c>
      <c r="P834" s="8">
        <f>E834/L834</f>
        <v>56.333333333333336</v>
      </c>
      <c r="Q834" t="str">
        <f>LEFT(N834, SEARCH("/", N834, 1) - 1)</f>
        <v>theater</v>
      </c>
      <c r="R834" t="str">
        <f>RIGHT(N834, LEN(N834)-SEARCH("/", N834, 1))</f>
        <v>plays</v>
      </c>
      <c r="S834" s="11">
        <f>(((J834/60)/60)/24)+DATE(1970,1,1)</f>
        <v>42536.815648148149</v>
      </c>
      <c r="T834" s="11">
        <f>(((I834/60)/60)/24)+DATE(1970,1,1)</f>
        <v>42566.815648148149</v>
      </c>
    </row>
    <row r="835" spans="1:20" ht="30" x14ac:dyDescent="0.25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8271</v>
      </c>
      <c r="O835" s="6">
        <f>ROUND(E835/D835*100, 0)</f>
        <v>118</v>
      </c>
      <c r="P835" s="8">
        <f>E835/L835</f>
        <v>67.92307692307692</v>
      </c>
      <c r="Q835" t="str">
        <f>LEFT(N835, SEARCH("/", N835, 1) - 1)</f>
        <v>theater</v>
      </c>
      <c r="R835" t="str">
        <f>RIGHT(N835, LEN(N835)-SEARCH("/", N835, 1))</f>
        <v>plays</v>
      </c>
      <c r="S835" s="11">
        <f>(((J835/60)/60)/24)+DATE(1970,1,1)</f>
        <v>42690.334317129629</v>
      </c>
      <c r="T835" s="11">
        <f>(((I835/60)/60)/24)+DATE(1970,1,1)</f>
        <v>42721.333333333328</v>
      </c>
    </row>
    <row r="836" spans="1:20" ht="45" x14ac:dyDescent="0.25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8271</v>
      </c>
      <c r="O836" s="6">
        <f>ROUND(E836/D836*100, 0)</f>
        <v>104</v>
      </c>
      <c r="P836" s="8">
        <f>E836/L836</f>
        <v>34.6</v>
      </c>
      <c r="Q836" t="str">
        <f>LEFT(N836, SEARCH("/", N836, 1) - 1)</f>
        <v>theater</v>
      </c>
      <c r="R836" t="str">
        <f>RIGHT(N836, LEN(N836)-SEARCH("/", N836, 1))</f>
        <v>plays</v>
      </c>
      <c r="S836" s="11">
        <f>(((J836/60)/60)/24)+DATE(1970,1,1)</f>
        <v>42143.461122685185</v>
      </c>
      <c r="T836" s="11">
        <f>(((I836/60)/60)/24)+DATE(1970,1,1)</f>
        <v>42173.461122685185</v>
      </c>
    </row>
    <row r="837" spans="1:20" ht="45" x14ac:dyDescent="0.25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8271</v>
      </c>
      <c r="O837" s="6">
        <f>ROUND(E837/D837*100, 0)</f>
        <v>102</v>
      </c>
      <c r="P837" s="8">
        <f>E837/L837</f>
        <v>69.818181818181813</v>
      </c>
      <c r="Q837" t="str">
        <f>LEFT(N837, SEARCH("/", N837, 1) - 1)</f>
        <v>theater</v>
      </c>
      <c r="R837" t="str">
        <f>RIGHT(N837, LEN(N837)-SEARCH("/", N837, 1))</f>
        <v>plays</v>
      </c>
      <c r="S837" s="11">
        <f>(((J837/60)/60)/24)+DATE(1970,1,1)</f>
        <v>41815.774826388886</v>
      </c>
      <c r="T837" s="11">
        <f>(((I837/60)/60)/24)+DATE(1970,1,1)</f>
        <v>41830.774826388886</v>
      </c>
    </row>
    <row r="838" spans="1:20" ht="45" x14ac:dyDescent="0.25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8271</v>
      </c>
      <c r="O838" s="6">
        <f>ROUND(E838/D838*100, 0)</f>
        <v>106</v>
      </c>
      <c r="P838" s="8">
        <f>E838/L838</f>
        <v>36.06818181818182</v>
      </c>
      <c r="Q838" t="str">
        <f>LEFT(N838, SEARCH("/", N838, 1) - 1)</f>
        <v>theater</v>
      </c>
      <c r="R838" t="str">
        <f>RIGHT(N838, LEN(N838)-SEARCH("/", N838, 1))</f>
        <v>plays</v>
      </c>
      <c r="S838" s="11">
        <f>(((J838/60)/60)/24)+DATE(1970,1,1)</f>
        <v>41923.921643518523</v>
      </c>
      <c r="T838" s="11">
        <f>(((I838/60)/60)/24)+DATE(1970,1,1)</f>
        <v>41949.031944444447</v>
      </c>
    </row>
    <row r="839" spans="1:20" ht="45" x14ac:dyDescent="0.25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8271</v>
      </c>
      <c r="O839" s="6">
        <f>ROUND(E839/D839*100, 0)</f>
        <v>104</v>
      </c>
      <c r="P839" s="8">
        <f>E839/L839</f>
        <v>55.892857142857146</v>
      </c>
      <c r="Q839" t="str">
        <f>LEFT(N839, SEARCH("/", N839, 1) - 1)</f>
        <v>theater</v>
      </c>
      <c r="R839" t="str">
        <f>RIGHT(N839, LEN(N839)-SEARCH("/", N839, 1))</f>
        <v>plays</v>
      </c>
      <c r="S839" s="11">
        <f>(((J839/60)/60)/24)+DATE(1970,1,1)</f>
        <v>41764.44663194444</v>
      </c>
      <c r="T839" s="11">
        <f>(((I839/60)/60)/24)+DATE(1970,1,1)</f>
        <v>41791.165972222225</v>
      </c>
    </row>
    <row r="840" spans="1:20" ht="45" x14ac:dyDescent="0.25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8271</v>
      </c>
      <c r="O840" s="6">
        <f>ROUND(E840/D840*100, 0)</f>
        <v>100</v>
      </c>
      <c r="P840" s="8">
        <f>E840/L840</f>
        <v>51.724137931034484</v>
      </c>
      <c r="Q840" t="str">
        <f>LEFT(N840, SEARCH("/", N840, 1) - 1)</f>
        <v>theater</v>
      </c>
      <c r="R840" t="str">
        <f>RIGHT(N840, LEN(N840)-SEARCH("/", N840, 1))</f>
        <v>plays</v>
      </c>
      <c r="S840" s="11">
        <f>(((J840/60)/60)/24)+DATE(1970,1,1)</f>
        <v>41792.645277777774</v>
      </c>
      <c r="T840" s="11">
        <f>(((I840/60)/60)/24)+DATE(1970,1,1)</f>
        <v>41822.645277777774</v>
      </c>
    </row>
    <row r="841" spans="1:20" ht="45" x14ac:dyDescent="0.25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8271</v>
      </c>
      <c r="O841" s="6">
        <f>ROUND(E841/D841*100, 0)</f>
        <v>128</v>
      </c>
      <c r="P841" s="8">
        <f>E841/L841</f>
        <v>34.25</v>
      </c>
      <c r="Q841" t="str">
        <f>LEFT(N841, SEARCH("/", N841, 1) - 1)</f>
        <v>theater</v>
      </c>
      <c r="R841" t="str">
        <f>RIGHT(N841, LEN(N841)-SEARCH("/", N841, 1))</f>
        <v>plays</v>
      </c>
      <c r="S841" s="11">
        <f>(((J841/60)/60)/24)+DATE(1970,1,1)</f>
        <v>41781.855092592588</v>
      </c>
      <c r="T841" s="11">
        <f>(((I841/60)/60)/24)+DATE(1970,1,1)</f>
        <v>41811.855092592588</v>
      </c>
    </row>
    <row r="842" spans="1:20" ht="45" x14ac:dyDescent="0.25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8271</v>
      </c>
      <c r="O842" s="6">
        <f>ROUND(E842/D842*100, 0)</f>
        <v>143</v>
      </c>
      <c r="P842" s="8">
        <f>E842/L842</f>
        <v>164.61538461538461</v>
      </c>
      <c r="Q842" t="str">
        <f>LEFT(N842, SEARCH("/", N842, 1) - 1)</f>
        <v>theater</v>
      </c>
      <c r="R842" t="str">
        <f>RIGHT(N842, LEN(N842)-SEARCH("/", N842, 1))</f>
        <v>plays</v>
      </c>
      <c r="S842" s="11">
        <f>(((J842/60)/60)/24)+DATE(1970,1,1)</f>
        <v>42171.317442129628</v>
      </c>
      <c r="T842" s="11">
        <f>(((I842/60)/60)/24)+DATE(1970,1,1)</f>
        <v>42195.875</v>
      </c>
    </row>
    <row r="843" spans="1:20" ht="45" x14ac:dyDescent="0.25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8271</v>
      </c>
      <c r="O843" s="6">
        <f>ROUND(E843/D843*100, 0)</f>
        <v>100</v>
      </c>
      <c r="P843" s="8">
        <f>E843/L843</f>
        <v>51.724137931034484</v>
      </c>
      <c r="Q843" t="str">
        <f>LEFT(N843, SEARCH("/", N843, 1) - 1)</f>
        <v>theater</v>
      </c>
      <c r="R843" t="str">
        <f>RIGHT(N843, LEN(N843)-SEARCH("/", N843, 1))</f>
        <v>plays</v>
      </c>
      <c r="S843" s="11">
        <f>(((J843/60)/60)/24)+DATE(1970,1,1)</f>
        <v>41848.866157407407</v>
      </c>
      <c r="T843" s="11">
        <f>(((I843/60)/60)/24)+DATE(1970,1,1)</f>
        <v>41868.21597222222</v>
      </c>
    </row>
    <row r="844" spans="1:20" ht="45" x14ac:dyDescent="0.25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8271</v>
      </c>
      <c r="O844" s="6">
        <f>ROUND(E844/D844*100, 0)</f>
        <v>101</v>
      </c>
      <c r="P844" s="8">
        <f>E844/L844</f>
        <v>35.952380952380949</v>
      </c>
      <c r="Q844" t="str">
        <f>LEFT(N844, SEARCH("/", N844, 1) - 1)</f>
        <v>theater</v>
      </c>
      <c r="R844" t="str">
        <f>RIGHT(N844, LEN(N844)-SEARCH("/", N844, 1))</f>
        <v>plays</v>
      </c>
      <c r="S844" s="11">
        <f>(((J844/60)/60)/24)+DATE(1970,1,1)</f>
        <v>42233.763831018514</v>
      </c>
      <c r="T844" s="11">
        <f>(((I844/60)/60)/24)+DATE(1970,1,1)</f>
        <v>42258.763831018514</v>
      </c>
    </row>
    <row r="845" spans="1:20" ht="45" x14ac:dyDescent="0.25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8271</v>
      </c>
      <c r="O845" s="6">
        <f>ROUND(E845/D845*100, 0)</f>
        <v>101</v>
      </c>
      <c r="P845" s="8">
        <f>E845/L845</f>
        <v>79.89473684210526</v>
      </c>
      <c r="Q845" t="str">
        <f>LEFT(N845, SEARCH("/", N845, 1) - 1)</f>
        <v>theater</v>
      </c>
      <c r="R845" t="str">
        <f>RIGHT(N845, LEN(N845)-SEARCH("/", N845, 1))</f>
        <v>plays</v>
      </c>
      <c r="S845" s="11">
        <f>(((J845/60)/60)/24)+DATE(1970,1,1)</f>
        <v>41927.873784722222</v>
      </c>
      <c r="T845" s="11">
        <f>(((I845/60)/60)/24)+DATE(1970,1,1)</f>
        <v>41950.770833333336</v>
      </c>
    </row>
    <row r="846" spans="1:20" ht="45" x14ac:dyDescent="0.25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8271</v>
      </c>
      <c r="O846" s="6">
        <f>ROUND(E846/D846*100, 0)</f>
        <v>110</v>
      </c>
      <c r="P846" s="8">
        <f>E846/L846</f>
        <v>50.020909090909093</v>
      </c>
      <c r="Q846" t="str">
        <f>LEFT(N846, SEARCH("/", N846, 1) - 1)</f>
        <v>theater</v>
      </c>
      <c r="R846" t="str">
        <f>RIGHT(N846, LEN(N846)-SEARCH("/", N846, 1))</f>
        <v>plays</v>
      </c>
      <c r="S846" s="11">
        <f>(((J846/60)/60)/24)+DATE(1970,1,1)</f>
        <v>41893.783553240741</v>
      </c>
      <c r="T846" s="11">
        <f>(((I846/60)/60)/24)+DATE(1970,1,1)</f>
        <v>41914.597916666666</v>
      </c>
    </row>
    <row r="847" spans="1:20" ht="45" x14ac:dyDescent="0.25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8271</v>
      </c>
      <c r="O847" s="6">
        <f>ROUND(E847/D847*100, 0)</f>
        <v>105</v>
      </c>
      <c r="P847" s="8">
        <f>E847/L847</f>
        <v>54.137931034482762</v>
      </c>
      <c r="Q847" t="str">
        <f>LEFT(N847, SEARCH("/", N847, 1) - 1)</f>
        <v>theater</v>
      </c>
      <c r="R847" t="str">
        <f>RIGHT(N847, LEN(N847)-SEARCH("/", N847, 1))</f>
        <v>plays</v>
      </c>
      <c r="S847" s="11">
        <f>(((J847/60)/60)/24)+DATE(1970,1,1)</f>
        <v>42150.755312499998</v>
      </c>
      <c r="T847" s="11">
        <f>(((I847/60)/60)/24)+DATE(1970,1,1)</f>
        <v>42180.755312499998</v>
      </c>
    </row>
    <row r="848" spans="1:20" ht="45" x14ac:dyDescent="0.25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8271</v>
      </c>
      <c r="O848" s="6">
        <f>ROUND(E848/D848*100, 0)</f>
        <v>102</v>
      </c>
      <c r="P848" s="8">
        <f>E848/L848</f>
        <v>61.1</v>
      </c>
      <c r="Q848" t="str">
        <f>LEFT(N848, SEARCH("/", N848, 1) - 1)</f>
        <v>theater</v>
      </c>
      <c r="R848" t="str">
        <f>RIGHT(N848, LEN(N848)-SEARCH("/", N848, 1))</f>
        <v>plays</v>
      </c>
      <c r="S848" s="11">
        <f>(((J848/60)/60)/24)+DATE(1970,1,1)</f>
        <v>41753.515856481477</v>
      </c>
      <c r="T848" s="11">
        <f>(((I848/60)/60)/24)+DATE(1970,1,1)</f>
        <v>41781.921527777777</v>
      </c>
    </row>
    <row r="849" spans="1:20" ht="45" x14ac:dyDescent="0.25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8271</v>
      </c>
      <c r="O849" s="6">
        <f>ROUND(E849/D849*100, 0)</f>
        <v>122</v>
      </c>
      <c r="P849" s="8">
        <f>E849/L849</f>
        <v>73.239999999999995</v>
      </c>
      <c r="Q849" t="str">
        <f>LEFT(N849, SEARCH("/", N849, 1) - 1)</f>
        <v>theater</v>
      </c>
      <c r="R849" t="str">
        <f>RIGHT(N849, LEN(N849)-SEARCH("/", N849, 1))</f>
        <v>plays</v>
      </c>
      <c r="S849" s="11">
        <f>(((J849/60)/60)/24)+DATE(1970,1,1)</f>
        <v>41912.858946759261</v>
      </c>
      <c r="T849" s="11">
        <f>(((I849/60)/60)/24)+DATE(1970,1,1)</f>
        <v>41942.858946759261</v>
      </c>
    </row>
    <row r="850" spans="1:20" ht="45" x14ac:dyDescent="0.25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8271</v>
      </c>
      <c r="O850" s="6">
        <f>ROUND(E850/D850*100, 0)</f>
        <v>100</v>
      </c>
      <c r="P850" s="8">
        <f>E850/L850</f>
        <v>40.545945945945945</v>
      </c>
      <c r="Q850" t="str">
        <f>LEFT(N850, SEARCH("/", N850, 1) - 1)</f>
        <v>theater</v>
      </c>
      <c r="R850" t="str">
        <f>RIGHT(N850, LEN(N850)-SEARCH("/", N850, 1))</f>
        <v>plays</v>
      </c>
      <c r="S850" s="11">
        <f>(((J850/60)/60)/24)+DATE(1970,1,1)</f>
        <v>42460.733530092592</v>
      </c>
      <c r="T850" s="11">
        <f>(((I850/60)/60)/24)+DATE(1970,1,1)</f>
        <v>42490.733530092592</v>
      </c>
    </row>
    <row r="851" spans="1:20" ht="45" x14ac:dyDescent="0.25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8271</v>
      </c>
      <c r="O851" s="6">
        <f>ROUND(E851/D851*100, 0)</f>
        <v>100</v>
      </c>
      <c r="P851" s="8">
        <f>E851/L851</f>
        <v>33.333333333333336</v>
      </c>
      <c r="Q851" t="str">
        <f>LEFT(N851, SEARCH("/", N851, 1) - 1)</f>
        <v>theater</v>
      </c>
      <c r="R851" t="str">
        <f>RIGHT(N851, LEN(N851)-SEARCH("/", N851, 1))</f>
        <v>plays</v>
      </c>
      <c r="S851" s="11">
        <f>(((J851/60)/60)/24)+DATE(1970,1,1)</f>
        <v>41836.471180555556</v>
      </c>
      <c r="T851" s="11">
        <f>(((I851/60)/60)/24)+DATE(1970,1,1)</f>
        <v>41850.471180555556</v>
      </c>
    </row>
    <row r="852" spans="1:20" ht="45" x14ac:dyDescent="0.25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8271</v>
      </c>
      <c r="O852" s="6">
        <f>ROUND(E852/D852*100, 0)</f>
        <v>171</v>
      </c>
      <c r="P852" s="8">
        <f>E852/L852</f>
        <v>44.912280701754383</v>
      </c>
      <c r="Q852" t="str">
        <f>LEFT(N852, SEARCH("/", N852, 1) - 1)</f>
        <v>theater</v>
      </c>
      <c r="R852" t="str">
        <f>RIGHT(N852, LEN(N852)-SEARCH("/", N852, 1))</f>
        <v>plays</v>
      </c>
      <c r="S852" s="11">
        <f>(((J852/60)/60)/24)+DATE(1970,1,1)</f>
        <v>42283.864351851851</v>
      </c>
      <c r="T852" s="11">
        <f>(((I852/60)/60)/24)+DATE(1970,1,1)</f>
        <v>42313.906018518523</v>
      </c>
    </row>
    <row r="853" spans="1:20" ht="45" x14ac:dyDescent="0.25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8271</v>
      </c>
      <c r="O853" s="6">
        <f>ROUND(E853/D853*100, 0)</f>
        <v>174</v>
      </c>
      <c r="P853" s="8">
        <f>E853/L853</f>
        <v>68.84210526315789</v>
      </c>
      <c r="Q853" t="str">
        <f>LEFT(N853, SEARCH("/", N853, 1) - 1)</f>
        <v>theater</v>
      </c>
      <c r="R853" t="str">
        <f>RIGHT(N853, LEN(N853)-SEARCH("/", N853, 1))</f>
        <v>plays</v>
      </c>
      <c r="S853" s="11">
        <f>(((J853/60)/60)/24)+DATE(1970,1,1)</f>
        <v>42440.416504629626</v>
      </c>
      <c r="T853" s="11">
        <f>(((I853/60)/60)/24)+DATE(1970,1,1)</f>
        <v>42463.708333333328</v>
      </c>
    </row>
    <row r="854" spans="1:20" ht="30" x14ac:dyDescent="0.25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8271</v>
      </c>
      <c r="O854" s="6">
        <f>ROUND(E854/D854*100, 0)</f>
        <v>101</v>
      </c>
      <c r="P854" s="8">
        <f>E854/L854</f>
        <v>75.5</v>
      </c>
      <c r="Q854" t="str">
        <f>LEFT(N854, SEARCH("/", N854, 1) - 1)</f>
        <v>theater</v>
      </c>
      <c r="R854" t="str">
        <f>RIGHT(N854, LEN(N854)-SEARCH("/", N854, 1))</f>
        <v>plays</v>
      </c>
      <c r="S854" s="11">
        <f>(((J854/60)/60)/24)+DATE(1970,1,1)</f>
        <v>41775.858564814815</v>
      </c>
      <c r="T854" s="11">
        <f>(((I854/60)/60)/24)+DATE(1970,1,1)</f>
        <v>41822.165972222225</v>
      </c>
    </row>
    <row r="855" spans="1:20" ht="45" x14ac:dyDescent="0.25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8271</v>
      </c>
      <c r="O855" s="6">
        <f>ROUND(E855/D855*100, 0)</f>
        <v>120</v>
      </c>
      <c r="P855" s="8">
        <f>E855/L855</f>
        <v>58.064516129032256</v>
      </c>
      <c r="Q855" t="str">
        <f>LEFT(N855, SEARCH("/", N855, 1) - 1)</f>
        <v>theater</v>
      </c>
      <c r="R855" t="str">
        <f>RIGHT(N855, LEN(N855)-SEARCH("/", N855, 1))</f>
        <v>plays</v>
      </c>
      <c r="S855" s="11">
        <f>(((J855/60)/60)/24)+DATE(1970,1,1)</f>
        <v>41940.598182870373</v>
      </c>
      <c r="T855" s="11">
        <f>(((I855/60)/60)/24)+DATE(1970,1,1)</f>
        <v>41970.639849537038</v>
      </c>
    </row>
    <row r="856" spans="1:20" ht="45" x14ac:dyDescent="0.25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8271</v>
      </c>
      <c r="O856" s="6">
        <f>ROUND(E856/D856*100, 0)</f>
        <v>100</v>
      </c>
      <c r="P856" s="8">
        <f>E856/L856</f>
        <v>38.589743589743591</v>
      </c>
      <c r="Q856" t="str">
        <f>LEFT(N856, SEARCH("/", N856, 1) - 1)</f>
        <v>theater</v>
      </c>
      <c r="R856" t="str">
        <f>RIGHT(N856, LEN(N856)-SEARCH("/", N856, 1))</f>
        <v>plays</v>
      </c>
      <c r="S856" s="11">
        <f>(((J856/60)/60)/24)+DATE(1970,1,1)</f>
        <v>42129.541585648149</v>
      </c>
      <c r="T856" s="11">
        <f>(((I856/60)/60)/24)+DATE(1970,1,1)</f>
        <v>42159.541585648149</v>
      </c>
    </row>
    <row r="857" spans="1:20" ht="45" x14ac:dyDescent="0.25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8271</v>
      </c>
      <c r="O857" s="6">
        <f>ROUND(E857/D857*100, 0)</f>
        <v>121</v>
      </c>
      <c r="P857" s="8">
        <f>E857/L857</f>
        <v>140</v>
      </c>
      <c r="Q857" t="str">
        <f>LEFT(N857, SEARCH("/", N857, 1) - 1)</f>
        <v>theater</v>
      </c>
      <c r="R857" t="str">
        <f>RIGHT(N857, LEN(N857)-SEARCH("/", N857, 1))</f>
        <v>plays</v>
      </c>
      <c r="S857" s="11">
        <f>(((J857/60)/60)/24)+DATE(1970,1,1)</f>
        <v>41879.913761574076</v>
      </c>
      <c r="T857" s="11">
        <f>(((I857/60)/60)/24)+DATE(1970,1,1)</f>
        <v>41894.913761574076</v>
      </c>
    </row>
    <row r="858" spans="1:20" ht="60" x14ac:dyDescent="0.25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8271</v>
      </c>
      <c r="O858" s="6">
        <f>ROUND(E858/D858*100, 0)</f>
        <v>111</v>
      </c>
      <c r="P858" s="8">
        <f>E858/L858</f>
        <v>47.657142857142858</v>
      </c>
      <c r="Q858" t="str">
        <f>LEFT(N858, SEARCH("/", N858, 1) - 1)</f>
        <v>theater</v>
      </c>
      <c r="R858" t="str">
        <f>RIGHT(N858, LEN(N858)-SEARCH("/", N858, 1))</f>
        <v>plays</v>
      </c>
      <c r="S858" s="11">
        <f>(((J858/60)/60)/24)+DATE(1970,1,1)</f>
        <v>42381.671840277777</v>
      </c>
      <c r="T858" s="11">
        <f>(((I858/60)/60)/24)+DATE(1970,1,1)</f>
        <v>42411.957638888889</v>
      </c>
    </row>
    <row r="859" spans="1:20" ht="45" x14ac:dyDescent="0.25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8271</v>
      </c>
      <c r="O859" s="6">
        <f>ROUND(E859/D859*100, 0)</f>
        <v>0</v>
      </c>
      <c r="P859" s="8" t="e">
        <f>E859/L859</f>
        <v>#DIV/0!</v>
      </c>
      <c r="Q859" t="str">
        <f>LEFT(N859, SEARCH("/", N859, 1) - 1)</f>
        <v>theater</v>
      </c>
      <c r="R859" t="str">
        <f>RIGHT(N859, LEN(N859)-SEARCH("/", N859, 1))</f>
        <v>plays</v>
      </c>
      <c r="S859" s="11">
        <f>(((J859/60)/60)/24)+DATE(1970,1,1)</f>
        <v>42103.024398148147</v>
      </c>
      <c r="T859" s="11">
        <f>(((I859/60)/60)/24)+DATE(1970,1,1)</f>
        <v>42112.9375</v>
      </c>
    </row>
    <row r="860" spans="1:20" ht="45" x14ac:dyDescent="0.25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8271</v>
      </c>
      <c r="O860" s="6">
        <f>ROUND(E860/D860*100, 0)</f>
        <v>28</v>
      </c>
      <c r="P860" s="8">
        <f>E860/L860</f>
        <v>61</v>
      </c>
      <c r="Q860" t="str">
        <f>LEFT(N860, SEARCH("/", N860, 1) - 1)</f>
        <v>theater</v>
      </c>
      <c r="R860" t="str">
        <f>RIGHT(N860, LEN(N860)-SEARCH("/", N860, 1))</f>
        <v>plays</v>
      </c>
      <c r="S860" s="11">
        <f>(((J860/60)/60)/24)+DATE(1970,1,1)</f>
        <v>42089.901574074072</v>
      </c>
      <c r="T860" s="11">
        <f>(((I860/60)/60)/24)+DATE(1970,1,1)</f>
        <v>42149.901574074072</v>
      </c>
    </row>
    <row r="861" spans="1:20" ht="45" x14ac:dyDescent="0.25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8271</v>
      </c>
      <c r="O861" s="6">
        <f>ROUND(E861/D861*100, 0)</f>
        <v>1</v>
      </c>
      <c r="P861" s="8">
        <f>E861/L861</f>
        <v>10</v>
      </c>
      <c r="Q861" t="str">
        <f>LEFT(N861, SEARCH("/", N861, 1) - 1)</f>
        <v>theater</v>
      </c>
      <c r="R861" t="str">
        <f>RIGHT(N861, LEN(N861)-SEARCH("/", N861, 1))</f>
        <v>plays</v>
      </c>
      <c r="S861" s="11">
        <f>(((J861/60)/60)/24)+DATE(1970,1,1)</f>
        <v>42048.711724537032</v>
      </c>
      <c r="T861" s="11">
        <f>(((I861/60)/60)/24)+DATE(1970,1,1)</f>
        <v>42086.75</v>
      </c>
    </row>
    <row r="862" spans="1:20" ht="30" x14ac:dyDescent="0.25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8271</v>
      </c>
      <c r="O862" s="6">
        <f>ROUND(E862/D862*100, 0)</f>
        <v>18</v>
      </c>
      <c r="P862" s="8">
        <f>E862/L862</f>
        <v>45</v>
      </c>
      <c r="Q862" t="str">
        <f>LEFT(N862, SEARCH("/", N862, 1) - 1)</f>
        <v>theater</v>
      </c>
      <c r="R862" t="str">
        <f>RIGHT(N862, LEN(N862)-SEARCH("/", N862, 1))</f>
        <v>plays</v>
      </c>
      <c r="S862" s="11">
        <f>(((J862/60)/60)/24)+DATE(1970,1,1)</f>
        <v>41813.938715277778</v>
      </c>
      <c r="T862" s="11">
        <f>(((I862/60)/60)/24)+DATE(1970,1,1)</f>
        <v>41835.916666666664</v>
      </c>
    </row>
    <row r="863" spans="1:20" ht="30" x14ac:dyDescent="0.25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8305</v>
      </c>
      <c r="O863" s="6">
        <f>ROUND(E863/D863*100, 0)</f>
        <v>102</v>
      </c>
      <c r="P863" s="8">
        <f>E863/L863</f>
        <v>59.03846153846154</v>
      </c>
      <c r="Q863" t="str">
        <f>LEFT(N863, SEARCH("/", N863, 1) - 1)</f>
        <v>theater</v>
      </c>
      <c r="R863" t="str">
        <f>RIGHT(N863, LEN(N863)-SEARCH("/", N863, 1))</f>
        <v>musical</v>
      </c>
      <c r="S863" s="11">
        <f>(((J863/60)/60)/24)+DATE(1970,1,1)</f>
        <v>41747.471504629626</v>
      </c>
      <c r="T863" s="11">
        <f>(((I863/60)/60)/24)+DATE(1970,1,1)</f>
        <v>41778.208333333336</v>
      </c>
    </row>
    <row r="864" spans="1:20" ht="45" x14ac:dyDescent="0.25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 s="6">
        <f>ROUND(E864/D864*100, 0)</f>
        <v>100</v>
      </c>
      <c r="P864" s="8">
        <f>E864/L864</f>
        <v>55.555555555555557</v>
      </c>
      <c r="Q864" t="str">
        <f>LEFT(N864, SEARCH("/", N864, 1) - 1)</f>
        <v>theater</v>
      </c>
      <c r="R864" t="str">
        <f>RIGHT(N864, LEN(N864)-SEARCH("/", N864, 1))</f>
        <v>musical</v>
      </c>
      <c r="S864" s="11">
        <f>(((J864/60)/60)/24)+DATE(1970,1,1)</f>
        <v>42499.842962962968</v>
      </c>
      <c r="T864" s="11">
        <f>(((I864/60)/60)/24)+DATE(1970,1,1)</f>
        <v>42519.024999999994</v>
      </c>
    </row>
    <row r="865" spans="1:20" ht="30" x14ac:dyDescent="0.25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8305</v>
      </c>
      <c r="O865" s="6">
        <f>ROUND(E865/D865*100, 0)</f>
        <v>0</v>
      </c>
      <c r="P865" s="8" t="e">
        <f>E865/L865</f>
        <v>#DIV/0!</v>
      </c>
      <c r="Q865" t="str">
        <f>LEFT(N865, SEARCH("/", N865, 1) - 1)</f>
        <v>theater</v>
      </c>
      <c r="R865" t="str">
        <f>RIGHT(N865, LEN(N865)-SEARCH("/", N865, 1))</f>
        <v>musical</v>
      </c>
      <c r="S865" s="11">
        <f>(((J865/60)/60)/24)+DATE(1970,1,1)</f>
        <v>41766.692037037035</v>
      </c>
      <c r="T865" s="11">
        <f>(((I865/60)/60)/24)+DATE(1970,1,1)</f>
        <v>41826.692037037035</v>
      </c>
    </row>
    <row r="866" spans="1:20" ht="45" x14ac:dyDescent="0.25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8305</v>
      </c>
      <c r="O866" s="6">
        <f>ROUND(E866/D866*100, 0)</f>
        <v>30</v>
      </c>
      <c r="P866" s="8">
        <f>E866/L866</f>
        <v>50.555555555555557</v>
      </c>
      <c r="Q866" t="str">
        <f>LEFT(N866, SEARCH("/", N866, 1) - 1)</f>
        <v>theater</v>
      </c>
      <c r="R866" t="str">
        <f>RIGHT(N866, LEN(N866)-SEARCH("/", N866, 1))</f>
        <v>musical</v>
      </c>
      <c r="S866" s="11">
        <f>(((J866/60)/60)/24)+DATE(1970,1,1)</f>
        <v>42090.909016203703</v>
      </c>
      <c r="T866" s="11">
        <f>(((I866/60)/60)/24)+DATE(1970,1,1)</f>
        <v>42097.909016203703</v>
      </c>
    </row>
    <row r="867" spans="1:20" ht="45" x14ac:dyDescent="0.25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8271</v>
      </c>
      <c r="O867" s="6">
        <f>ROUND(E867/D867*100, 0)</f>
        <v>122</v>
      </c>
      <c r="P867" s="8">
        <f>E867/L867</f>
        <v>70.230769230769226</v>
      </c>
      <c r="Q867" t="str">
        <f>LEFT(N867, SEARCH("/", N867, 1) - 1)</f>
        <v>theater</v>
      </c>
      <c r="R867" t="str">
        <f>RIGHT(N867, LEN(N867)-SEARCH("/", N867, 1))</f>
        <v>plays</v>
      </c>
      <c r="S867" s="11">
        <f>(((J867/60)/60)/24)+DATE(1970,1,1)</f>
        <v>42054.849050925928</v>
      </c>
      <c r="T867" s="11">
        <f>(((I867/60)/60)/24)+DATE(1970,1,1)</f>
        <v>42084.807384259257</v>
      </c>
    </row>
    <row r="868" spans="1:20" ht="45" x14ac:dyDescent="0.25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8271</v>
      </c>
      <c r="O868" s="6">
        <f>ROUND(E868/D868*100, 0)</f>
        <v>140</v>
      </c>
      <c r="P868" s="8">
        <f>E868/L868</f>
        <v>61.823529411764703</v>
      </c>
      <c r="Q868" t="str">
        <f>LEFT(N868, SEARCH("/", N868, 1) - 1)</f>
        <v>theater</v>
      </c>
      <c r="R868" t="str">
        <f>RIGHT(N868, LEN(N868)-SEARCH("/", N868, 1))</f>
        <v>plays</v>
      </c>
      <c r="S868" s="11">
        <f>(((J868/60)/60)/24)+DATE(1970,1,1)</f>
        <v>42058.904074074075</v>
      </c>
      <c r="T868" s="11">
        <f>(((I868/60)/60)/24)+DATE(1970,1,1)</f>
        <v>42095.165972222225</v>
      </c>
    </row>
    <row r="869" spans="1:20" ht="60" x14ac:dyDescent="0.25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8271</v>
      </c>
      <c r="O869" s="6">
        <f>ROUND(E869/D869*100, 0)</f>
        <v>119</v>
      </c>
      <c r="P869" s="8">
        <f>E869/L869</f>
        <v>48.339729729729726</v>
      </c>
      <c r="Q869" t="str">
        <f>LEFT(N869, SEARCH("/", N869, 1) - 1)</f>
        <v>theater</v>
      </c>
      <c r="R869" t="str">
        <f>RIGHT(N869, LEN(N869)-SEARCH("/", N869, 1))</f>
        <v>plays</v>
      </c>
      <c r="S869" s="11">
        <f>(((J869/60)/60)/24)+DATE(1970,1,1)</f>
        <v>41807.690081018518</v>
      </c>
      <c r="T869" s="11">
        <f>(((I869/60)/60)/24)+DATE(1970,1,1)</f>
        <v>41837.690081018518</v>
      </c>
    </row>
    <row r="870" spans="1:20" ht="30" x14ac:dyDescent="0.25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8305</v>
      </c>
      <c r="O870" s="6">
        <f>ROUND(E870/D870*100, 0)</f>
        <v>3</v>
      </c>
      <c r="P870" s="8">
        <f>E870/L870</f>
        <v>13.333333333333334</v>
      </c>
      <c r="Q870" t="str">
        <f>LEFT(N870, SEARCH("/", N870, 1) - 1)</f>
        <v>theater</v>
      </c>
      <c r="R870" t="str">
        <f>RIGHT(N870, LEN(N870)-SEARCH("/", N870, 1))</f>
        <v>musical</v>
      </c>
      <c r="S870" s="11">
        <f>(((J870/60)/60)/24)+DATE(1970,1,1)</f>
        <v>42763.780671296292</v>
      </c>
      <c r="T870" s="11">
        <f>(((I870/60)/60)/24)+DATE(1970,1,1)</f>
        <v>42823.739004629635</v>
      </c>
    </row>
    <row r="871" spans="1:20" ht="60" x14ac:dyDescent="0.25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8271</v>
      </c>
      <c r="O871" s="6">
        <f>ROUND(E871/D871*100, 0)</f>
        <v>0</v>
      </c>
      <c r="P871" s="8" t="e">
        <f>E871/L871</f>
        <v>#DIV/0!</v>
      </c>
      <c r="Q871" t="str">
        <f>LEFT(N871, SEARCH("/", N871, 1) - 1)</f>
        <v>theater</v>
      </c>
      <c r="R871" t="str">
        <f>RIGHT(N871, LEN(N871)-SEARCH("/", N871, 1))</f>
        <v>plays</v>
      </c>
      <c r="S871" s="11">
        <f>(((J871/60)/60)/24)+DATE(1970,1,1)</f>
        <v>42186.01116898148</v>
      </c>
      <c r="T871" s="11">
        <f>(((I871/60)/60)/24)+DATE(1970,1,1)</f>
        <v>42230.818055555559</v>
      </c>
    </row>
    <row r="872" spans="1:20" ht="45" x14ac:dyDescent="0.25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8271</v>
      </c>
      <c r="O872" s="6">
        <f>ROUND(E872/D872*100, 0)</f>
        <v>12</v>
      </c>
      <c r="P872" s="8">
        <f>E872/L872</f>
        <v>24.714285714285715</v>
      </c>
      <c r="Q872" t="str">
        <f>LEFT(N872, SEARCH("/", N872, 1) - 1)</f>
        <v>theater</v>
      </c>
      <c r="R872" t="str">
        <f>RIGHT(N872, LEN(N872)-SEARCH("/", N872, 1))</f>
        <v>plays</v>
      </c>
      <c r="S872" s="11">
        <f>(((J872/60)/60)/24)+DATE(1970,1,1)</f>
        <v>42124.623877314814</v>
      </c>
      <c r="T872" s="11">
        <f>(((I872/60)/60)/24)+DATE(1970,1,1)</f>
        <v>42166.958333333328</v>
      </c>
    </row>
    <row r="873" spans="1:20" ht="45" x14ac:dyDescent="0.25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8271</v>
      </c>
      <c r="O873" s="6">
        <f>ROUND(E873/D873*100, 0)</f>
        <v>67</v>
      </c>
      <c r="P873" s="8">
        <f>E873/L873</f>
        <v>63.125</v>
      </c>
      <c r="Q873" t="str">
        <f>LEFT(N873, SEARCH("/", N873, 1) - 1)</f>
        <v>theater</v>
      </c>
      <c r="R873" t="str">
        <f>RIGHT(N873, LEN(N873)-SEARCH("/", N873, 1))</f>
        <v>plays</v>
      </c>
      <c r="S873" s="11">
        <f>(((J873/60)/60)/24)+DATE(1970,1,1)</f>
        <v>42143.917743055557</v>
      </c>
      <c r="T873" s="11">
        <f>(((I873/60)/60)/24)+DATE(1970,1,1)</f>
        <v>42181.559027777781</v>
      </c>
    </row>
    <row r="874" spans="1:20" ht="45" x14ac:dyDescent="0.25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8271</v>
      </c>
      <c r="O874" s="6">
        <f>ROUND(E874/D874*100, 0)</f>
        <v>0</v>
      </c>
      <c r="P874" s="8">
        <f>E874/L874</f>
        <v>5</v>
      </c>
      <c r="Q874" t="str">
        <f>LEFT(N874, SEARCH("/", N874, 1) - 1)</f>
        <v>theater</v>
      </c>
      <c r="R874" t="str">
        <f>RIGHT(N874, LEN(N874)-SEARCH("/", N874, 1))</f>
        <v>plays</v>
      </c>
      <c r="S874" s="11">
        <f>(((J874/60)/60)/24)+DATE(1970,1,1)</f>
        <v>42492.98505787037</v>
      </c>
      <c r="T874" s="11">
        <f>(((I874/60)/60)/24)+DATE(1970,1,1)</f>
        <v>42522.98505787037</v>
      </c>
    </row>
    <row r="875" spans="1:20" ht="45" x14ac:dyDescent="0.25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8271</v>
      </c>
      <c r="O875" s="6">
        <f>ROUND(E875/D875*100, 0)</f>
        <v>6</v>
      </c>
      <c r="P875" s="8">
        <f>E875/L875</f>
        <v>9.5</v>
      </c>
      <c r="Q875" t="str">
        <f>LEFT(N875, SEARCH("/", N875, 1) - 1)</f>
        <v>theater</v>
      </c>
      <c r="R875" t="str">
        <f>RIGHT(N875, LEN(N875)-SEARCH("/", N875, 1))</f>
        <v>plays</v>
      </c>
      <c r="S875" s="11">
        <f>(((J875/60)/60)/24)+DATE(1970,1,1)</f>
        <v>41920.963472222218</v>
      </c>
      <c r="T875" s="11">
        <f>(((I875/60)/60)/24)+DATE(1970,1,1)</f>
        <v>41951</v>
      </c>
    </row>
    <row r="876" spans="1:20" ht="30" x14ac:dyDescent="0.25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8271</v>
      </c>
      <c r="O876" s="6">
        <f>ROUND(E876/D876*100, 0)</f>
        <v>2</v>
      </c>
      <c r="P876" s="8">
        <f>E876/L876</f>
        <v>8</v>
      </c>
      <c r="Q876" t="str">
        <f>LEFT(N876, SEARCH("/", N876, 1) - 1)</f>
        <v>theater</v>
      </c>
      <c r="R876" t="str">
        <f>RIGHT(N876, LEN(N876)-SEARCH("/", N876, 1))</f>
        <v>plays</v>
      </c>
      <c r="S876" s="11">
        <f>(((J876/60)/60)/24)+DATE(1970,1,1)</f>
        <v>42230.08116898148</v>
      </c>
      <c r="T876" s="11">
        <f>(((I876/60)/60)/24)+DATE(1970,1,1)</f>
        <v>42245.08116898148</v>
      </c>
    </row>
    <row r="877" spans="1:20" ht="30" x14ac:dyDescent="0.25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8271</v>
      </c>
      <c r="O877" s="6">
        <f>ROUND(E877/D877*100, 0)</f>
        <v>9</v>
      </c>
      <c r="P877" s="8">
        <f>E877/L877</f>
        <v>32.5</v>
      </c>
      <c r="Q877" t="str">
        <f>LEFT(N877, SEARCH("/", N877, 1) - 1)</f>
        <v>theater</v>
      </c>
      <c r="R877" t="str">
        <f>RIGHT(N877, LEN(N877)-SEARCH("/", N877, 1))</f>
        <v>plays</v>
      </c>
      <c r="S877" s="11">
        <f>(((J877/60)/60)/24)+DATE(1970,1,1)</f>
        <v>42620.91097222222</v>
      </c>
      <c r="T877" s="11">
        <f>(((I877/60)/60)/24)+DATE(1970,1,1)</f>
        <v>42650.91097222222</v>
      </c>
    </row>
    <row r="878" spans="1:20" ht="45" x14ac:dyDescent="0.25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 s="6">
        <f>ROUND(E878/D878*100, 0)</f>
        <v>0</v>
      </c>
      <c r="P878" s="8">
        <f>E878/L878</f>
        <v>1</v>
      </c>
      <c r="Q878" t="str">
        <f>LEFT(N878, SEARCH("/", N878, 1) - 1)</f>
        <v>theater</v>
      </c>
      <c r="R878" t="str">
        <f>RIGHT(N878, LEN(N878)-SEARCH("/", N878, 1))</f>
        <v>plays</v>
      </c>
      <c r="S878" s="11">
        <f>(((J878/60)/60)/24)+DATE(1970,1,1)</f>
        <v>41905.636469907404</v>
      </c>
      <c r="T878" s="11">
        <f>(((I878/60)/60)/24)+DATE(1970,1,1)</f>
        <v>41935.636469907404</v>
      </c>
    </row>
    <row r="879" spans="1:20" ht="45" x14ac:dyDescent="0.25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 s="6">
        <f>ROUND(E879/D879*100, 0)</f>
        <v>53</v>
      </c>
      <c r="P879" s="8">
        <f>E879/L879</f>
        <v>88.333333333333329</v>
      </c>
      <c r="Q879" t="str">
        <f>LEFT(N879, SEARCH("/", N879, 1) - 1)</f>
        <v>theater</v>
      </c>
      <c r="R879" t="str">
        <f>RIGHT(N879, LEN(N879)-SEARCH("/", N879, 1))</f>
        <v>plays</v>
      </c>
      <c r="S879" s="11">
        <f>(((J879/60)/60)/24)+DATE(1970,1,1)</f>
        <v>42534.933321759265</v>
      </c>
      <c r="T879" s="11">
        <f>(((I879/60)/60)/24)+DATE(1970,1,1)</f>
        <v>42554.832638888889</v>
      </c>
    </row>
    <row r="880" spans="1:20" ht="45" x14ac:dyDescent="0.25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 s="6">
        <f>ROUND(E880/D880*100, 0)</f>
        <v>0</v>
      </c>
      <c r="P880" s="8">
        <f>E880/L880</f>
        <v>1</v>
      </c>
      <c r="Q880" t="str">
        <f>LEFT(N880, SEARCH("/", N880, 1) - 1)</f>
        <v>theater</v>
      </c>
      <c r="R880" t="str">
        <f>RIGHT(N880, LEN(N880)-SEARCH("/", N880, 1))</f>
        <v>plays</v>
      </c>
      <c r="S880" s="11">
        <f>(((J880/60)/60)/24)+DATE(1970,1,1)</f>
        <v>42358.573182870372</v>
      </c>
      <c r="T880" s="11">
        <f>(((I880/60)/60)/24)+DATE(1970,1,1)</f>
        <v>42377.273611111115</v>
      </c>
    </row>
    <row r="881" spans="1:20" ht="45" x14ac:dyDescent="0.25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6">
        <f>ROUND(E881/D881*100, 0)</f>
        <v>206</v>
      </c>
      <c r="P881" s="8">
        <f>E881/L881</f>
        <v>106.2</v>
      </c>
      <c r="Q881" t="str">
        <f>LEFT(N881, SEARCH("/", N881, 1) - 1)</f>
        <v>music</v>
      </c>
      <c r="R881" t="str">
        <f>RIGHT(N881, LEN(N881)-SEARCH("/", N881, 1))</f>
        <v>electronic music</v>
      </c>
      <c r="S881" s="11">
        <f>(((J881/60)/60)/24)+DATE(1970,1,1)</f>
        <v>42127.069548611107</v>
      </c>
      <c r="T881" s="11">
        <f>(((I881/60)/60)/24)+DATE(1970,1,1)</f>
        <v>42157.032638888893</v>
      </c>
    </row>
    <row r="882" spans="1:20" ht="45" x14ac:dyDescent="0.25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6">
        <f>ROUND(E882/D882*100, 0)</f>
        <v>109</v>
      </c>
      <c r="P882" s="8">
        <f>E882/L882</f>
        <v>34.408163265306122</v>
      </c>
      <c r="Q882" t="str">
        <f>LEFT(N882, SEARCH("/", N882, 1) - 1)</f>
        <v>theater</v>
      </c>
      <c r="R882" t="str">
        <f>RIGHT(N882, LEN(N882)-SEARCH("/", N882, 1))</f>
        <v>plays</v>
      </c>
      <c r="S882" s="11">
        <f>(((J882/60)/60)/24)+DATE(1970,1,1)</f>
        <v>42511.741944444439</v>
      </c>
      <c r="T882" s="11">
        <f>(((I882/60)/60)/24)+DATE(1970,1,1)</f>
        <v>42523.916666666672</v>
      </c>
    </row>
    <row r="883" spans="1:20" ht="45" x14ac:dyDescent="0.25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6">
        <f>ROUND(E883/D883*100, 0)</f>
        <v>103</v>
      </c>
      <c r="P883" s="8">
        <f>E883/L883</f>
        <v>43.621621621621621</v>
      </c>
      <c r="Q883" t="str">
        <f>LEFT(N883, SEARCH("/", N883, 1) - 1)</f>
        <v>music</v>
      </c>
      <c r="R883" t="str">
        <f>RIGHT(N883, LEN(N883)-SEARCH("/", N883, 1))</f>
        <v>classical music</v>
      </c>
      <c r="S883" s="11">
        <f>(((J883/60)/60)/24)+DATE(1970,1,1)</f>
        <v>41390.757754629631</v>
      </c>
      <c r="T883" s="11">
        <f>(((I883/60)/60)/24)+DATE(1970,1,1)</f>
        <v>41425.708333333336</v>
      </c>
    </row>
    <row r="884" spans="1:20" ht="45" x14ac:dyDescent="0.25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6">
        <f>ROUND(E884/D884*100, 0)</f>
        <v>117</v>
      </c>
      <c r="P884" s="8">
        <f>E884/L884</f>
        <v>44.853658536585364</v>
      </c>
      <c r="Q884" t="str">
        <f>LEFT(N884, SEARCH("/", N884, 1) - 1)</f>
        <v>technology</v>
      </c>
      <c r="R884" t="str">
        <f>RIGHT(N884, LEN(N884)-SEARCH("/", N884, 1))</f>
        <v>hardware</v>
      </c>
      <c r="S884" s="11">
        <f>(((J884/60)/60)/24)+DATE(1970,1,1)</f>
        <v>40761.604421296295</v>
      </c>
      <c r="T884" s="11">
        <f>(((I884/60)/60)/24)+DATE(1970,1,1)</f>
        <v>40805.604421296295</v>
      </c>
    </row>
    <row r="885" spans="1:20" ht="45" x14ac:dyDescent="0.25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 s="6">
        <f>ROUND(E885/D885*100, 0)</f>
        <v>134</v>
      </c>
      <c r="P885" s="8">
        <f>E885/L885</f>
        <v>39.816666666666663</v>
      </c>
      <c r="Q885" t="str">
        <f>LEFT(N885, SEARCH("/", N885, 1) - 1)</f>
        <v>music</v>
      </c>
      <c r="R885" t="str">
        <f>RIGHT(N885, LEN(N885)-SEARCH("/", N885, 1))</f>
        <v>rock</v>
      </c>
      <c r="S885" s="11">
        <f>(((J885/60)/60)/24)+DATE(1970,1,1)</f>
        <v>40250.242106481484</v>
      </c>
      <c r="T885" s="11">
        <f>(((I885/60)/60)/24)+DATE(1970,1,1)</f>
        <v>40286.290972222225</v>
      </c>
    </row>
    <row r="886" spans="1:20" ht="45" x14ac:dyDescent="0.25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 s="6">
        <f>ROUND(E886/D886*100, 0)</f>
        <v>137</v>
      </c>
      <c r="P886" s="8">
        <f>E886/L886</f>
        <v>30.95774647887324</v>
      </c>
      <c r="Q886" t="str">
        <f>LEFT(N886, SEARCH("/", N886, 1) - 1)</f>
        <v>publishing</v>
      </c>
      <c r="R886" t="str">
        <f>RIGHT(N886, LEN(N886)-SEARCH("/", N886, 1))</f>
        <v>radio &amp; podcasts</v>
      </c>
      <c r="S886" s="11">
        <f>(((J886/60)/60)/24)+DATE(1970,1,1)</f>
        <v>41754.745243055557</v>
      </c>
      <c r="T886" s="11">
        <f>(((I886/60)/60)/24)+DATE(1970,1,1)</f>
        <v>41769.165972222225</v>
      </c>
    </row>
    <row r="887" spans="1:20" ht="45" x14ac:dyDescent="0.25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 s="6">
        <f>ROUND(E887/D887*100, 0)</f>
        <v>3</v>
      </c>
      <c r="P887" s="8">
        <f>E887/L887</f>
        <v>12.75</v>
      </c>
      <c r="Q887" t="str">
        <f>LEFT(N887, SEARCH("/", N887, 1) - 1)</f>
        <v>photography</v>
      </c>
      <c r="R887" t="str">
        <f>RIGHT(N887, LEN(N887)-SEARCH("/", N887, 1))</f>
        <v>people</v>
      </c>
      <c r="S887" s="11">
        <f>(((J887/60)/60)/24)+DATE(1970,1,1)</f>
        <v>42555.698738425926</v>
      </c>
      <c r="T887" s="11">
        <f>(((I887/60)/60)/24)+DATE(1970,1,1)</f>
        <v>42584.958333333328</v>
      </c>
    </row>
    <row r="888" spans="1:20" ht="45" x14ac:dyDescent="0.25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6">
        <f>ROUND(E888/D888*100, 0)</f>
        <v>103</v>
      </c>
      <c r="P888" s="8">
        <f>E888/L888</f>
        <v>23.869565217391305</v>
      </c>
      <c r="Q888" t="str">
        <f>LEFT(N888, SEARCH("/", N888, 1) - 1)</f>
        <v>theater</v>
      </c>
      <c r="R888" t="str">
        <f>RIGHT(N888, LEN(N888)-SEARCH("/", N888, 1))</f>
        <v>plays</v>
      </c>
      <c r="S888" s="11">
        <f>(((J888/60)/60)/24)+DATE(1970,1,1)</f>
        <v>42675.694236111114</v>
      </c>
      <c r="T888" s="11">
        <f>(((I888/60)/60)/24)+DATE(1970,1,1)</f>
        <v>42705.735902777778</v>
      </c>
    </row>
    <row r="889" spans="1:20" ht="45" x14ac:dyDescent="0.25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 s="6">
        <f>ROUND(E889/D889*100, 0)</f>
        <v>126</v>
      </c>
      <c r="P889" s="8">
        <f>E889/L889</f>
        <v>55.972222222222221</v>
      </c>
      <c r="Q889" t="str">
        <f>LEFT(N889, SEARCH("/", N889, 1) - 1)</f>
        <v>theater</v>
      </c>
      <c r="R889" t="str">
        <f>RIGHT(N889, LEN(N889)-SEARCH("/", N889, 1))</f>
        <v>plays</v>
      </c>
      <c r="S889" s="11">
        <f>(((J889/60)/60)/24)+DATE(1970,1,1)</f>
        <v>42592.066921296297</v>
      </c>
      <c r="T889" s="11">
        <f>(((I889/60)/60)/24)+DATE(1970,1,1)</f>
        <v>42617.066921296297</v>
      </c>
    </row>
    <row r="890" spans="1:20" ht="45" x14ac:dyDescent="0.25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6">
        <f>ROUND(E890/D890*100, 0)</f>
        <v>11</v>
      </c>
      <c r="P890" s="8">
        <f>E890/L890</f>
        <v>42.5</v>
      </c>
      <c r="Q890" t="str">
        <f>LEFT(N890, SEARCH("/", N890, 1) - 1)</f>
        <v>theater</v>
      </c>
      <c r="R890" t="str">
        <f>RIGHT(N890, LEN(N890)-SEARCH("/", N890, 1))</f>
        <v>plays</v>
      </c>
      <c r="S890" s="11">
        <f>(((J890/60)/60)/24)+DATE(1970,1,1)</f>
        <v>41793.191875000004</v>
      </c>
      <c r="T890" s="11">
        <f>(((I890/60)/60)/24)+DATE(1970,1,1)</f>
        <v>41807.191875000004</v>
      </c>
    </row>
    <row r="891" spans="1:20" ht="45" x14ac:dyDescent="0.25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 s="6">
        <f>ROUND(E891/D891*100, 0)</f>
        <v>13</v>
      </c>
      <c r="P891" s="8">
        <f>E891/L891</f>
        <v>25.5</v>
      </c>
      <c r="Q891" t="str">
        <f>LEFT(N891, SEARCH("/", N891, 1) - 1)</f>
        <v>theater</v>
      </c>
      <c r="R891" t="str">
        <f>RIGHT(N891, LEN(N891)-SEARCH("/", N891, 1))</f>
        <v>plays</v>
      </c>
      <c r="S891" s="11">
        <f>(((J891/60)/60)/24)+DATE(1970,1,1)</f>
        <v>41990.506377314814</v>
      </c>
      <c r="T891" s="11">
        <f>(((I891/60)/60)/24)+DATE(1970,1,1)</f>
        <v>42020.506377314814</v>
      </c>
    </row>
    <row r="892" spans="1:20" ht="45" x14ac:dyDescent="0.25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 s="6">
        <f>ROUND(E892/D892*100, 0)</f>
        <v>101</v>
      </c>
      <c r="P892" s="8">
        <f>E892/L892</f>
        <v>55.333333333333336</v>
      </c>
      <c r="Q892" t="str">
        <f>LEFT(N892, SEARCH("/", N892, 1) - 1)</f>
        <v>theater</v>
      </c>
      <c r="R892" t="str">
        <f>RIGHT(N892, LEN(N892)-SEARCH("/", N892, 1))</f>
        <v>plays</v>
      </c>
      <c r="S892" s="11">
        <f>(((J892/60)/60)/24)+DATE(1970,1,1)</f>
        <v>42372.693055555559</v>
      </c>
      <c r="T892" s="11">
        <f>(((I892/60)/60)/24)+DATE(1970,1,1)</f>
        <v>42402.693055555559</v>
      </c>
    </row>
    <row r="893" spans="1:20" ht="45" x14ac:dyDescent="0.25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 s="6">
        <f>ROUND(E893/D893*100, 0)</f>
        <v>102</v>
      </c>
      <c r="P893" s="8">
        <f>E893/L893</f>
        <v>40.238095238095241</v>
      </c>
      <c r="Q893" t="str">
        <f>LEFT(N893, SEARCH("/", N893, 1) - 1)</f>
        <v>theater</v>
      </c>
      <c r="R893" t="str">
        <f>RIGHT(N893, LEN(N893)-SEARCH("/", N893, 1))</f>
        <v>plays</v>
      </c>
      <c r="S893" s="11">
        <f>(((J893/60)/60)/24)+DATE(1970,1,1)</f>
        <v>42459.15861111111</v>
      </c>
      <c r="T893" s="11">
        <f>(((I893/60)/60)/24)+DATE(1970,1,1)</f>
        <v>42518.905555555553</v>
      </c>
    </row>
    <row r="894" spans="1:20" ht="45" x14ac:dyDescent="0.25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6">
        <f>ROUND(E894/D894*100, 0)</f>
        <v>101</v>
      </c>
      <c r="P894" s="8">
        <f>E894/L894</f>
        <v>45.108108108108105</v>
      </c>
      <c r="Q894" t="str">
        <f>LEFT(N894, SEARCH("/", N894, 1) - 1)</f>
        <v>theater</v>
      </c>
      <c r="R894" t="str">
        <f>RIGHT(N894, LEN(N894)-SEARCH("/", N894, 1))</f>
        <v>plays</v>
      </c>
      <c r="S894" s="11">
        <f>(((J894/60)/60)/24)+DATE(1970,1,1)</f>
        <v>42733.50136574074</v>
      </c>
      <c r="T894" s="11">
        <f>(((I894/60)/60)/24)+DATE(1970,1,1)</f>
        <v>42753.50136574074</v>
      </c>
    </row>
    <row r="895" spans="1:20" ht="45" x14ac:dyDescent="0.25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6">
        <f>ROUND(E895/D895*100, 0)</f>
        <v>4</v>
      </c>
      <c r="P895" s="8">
        <f>E895/L895</f>
        <v>23</v>
      </c>
      <c r="Q895" t="str">
        <f>LEFT(N895, SEARCH("/", N895, 1) - 1)</f>
        <v>theater</v>
      </c>
      <c r="R895" t="str">
        <f>RIGHT(N895, LEN(N895)-SEARCH("/", N895, 1))</f>
        <v>plays</v>
      </c>
      <c r="S895" s="11">
        <f>(((J895/60)/60)/24)+DATE(1970,1,1)</f>
        <v>42401.672372685185</v>
      </c>
      <c r="T895" s="11">
        <f>(((I895/60)/60)/24)+DATE(1970,1,1)</f>
        <v>42431.672372685185</v>
      </c>
    </row>
    <row r="896" spans="1:20" ht="45" x14ac:dyDescent="0.25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6">
        <f>ROUND(E896/D896*100, 0)</f>
        <v>0</v>
      </c>
      <c r="P896" s="8" t="e">
        <f>E896/L896</f>
        <v>#DIV/0!</v>
      </c>
      <c r="Q896" t="str">
        <f>LEFT(N896, SEARCH("/", N896, 1) - 1)</f>
        <v>technology</v>
      </c>
      <c r="R896" t="str">
        <f>RIGHT(N896, LEN(N896)-SEARCH("/", N896, 1))</f>
        <v>wearables</v>
      </c>
      <c r="S896" s="11">
        <f>(((J896/60)/60)/24)+DATE(1970,1,1)</f>
        <v>41836.595520833333</v>
      </c>
      <c r="T896" s="11">
        <f>(((I896/60)/60)/24)+DATE(1970,1,1)</f>
        <v>41866.595520833333</v>
      </c>
    </row>
    <row r="897" spans="1:20" ht="45" x14ac:dyDescent="0.25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8276</v>
      </c>
      <c r="O897" s="6">
        <f>ROUND(E897/D897*100, 0)</f>
        <v>109</v>
      </c>
      <c r="P897" s="8">
        <f>E897/L897</f>
        <v>132.85714285714286</v>
      </c>
      <c r="Q897" t="str">
        <f>LEFT(N897, SEARCH("/", N897, 1) - 1)</f>
        <v>music</v>
      </c>
      <c r="R897" t="str">
        <f>RIGHT(N897, LEN(N897)-SEARCH("/", N897, 1))</f>
        <v>rock</v>
      </c>
      <c r="S897" s="11">
        <f>(((J897/60)/60)/24)+DATE(1970,1,1)</f>
        <v>41277.186111111114</v>
      </c>
      <c r="T897" s="11">
        <f>(((I897/60)/60)/24)+DATE(1970,1,1)</f>
        <v>41295.332638888889</v>
      </c>
    </row>
    <row r="898" spans="1:20" ht="60" x14ac:dyDescent="0.25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6">
        <f>ROUND(E898/D898*100, 0)</f>
        <v>110</v>
      </c>
      <c r="P898" s="8">
        <f>E898/L898</f>
        <v>35.96153846153846</v>
      </c>
      <c r="Q898" t="str">
        <f>LEFT(N898, SEARCH("/", N898, 1) - 1)</f>
        <v>theater</v>
      </c>
      <c r="R898" t="str">
        <f>RIGHT(N898, LEN(N898)-SEARCH("/", N898, 1))</f>
        <v>plays</v>
      </c>
      <c r="S898" s="11">
        <f>(((J898/60)/60)/24)+DATE(1970,1,1)</f>
        <v>42256.764212962968</v>
      </c>
      <c r="T898" s="11">
        <f>(((I898/60)/60)/24)+DATE(1970,1,1)</f>
        <v>42283.957638888889</v>
      </c>
    </row>
    <row r="899" spans="1:20" ht="30" x14ac:dyDescent="0.25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 s="6">
        <f>ROUND(E899/D899*100, 0)</f>
        <v>113</v>
      </c>
      <c r="P899" s="8">
        <f>E899/L899</f>
        <v>39.183673469387756</v>
      </c>
      <c r="Q899" t="str">
        <f>LEFT(N899, SEARCH("/", N899, 1) - 1)</f>
        <v>music</v>
      </c>
      <c r="R899" t="str">
        <f>RIGHT(N899, LEN(N899)-SEARCH("/", N899, 1))</f>
        <v>pop</v>
      </c>
      <c r="S899" s="11">
        <f>(((J899/60)/60)/24)+DATE(1970,1,1)</f>
        <v>41034.656597222223</v>
      </c>
      <c r="T899" s="11">
        <f>(((I899/60)/60)/24)+DATE(1970,1,1)</f>
        <v>41064.656597222223</v>
      </c>
    </row>
    <row r="900" spans="1:20" ht="45" x14ac:dyDescent="0.25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6">
        <f>ROUND(E900/D900*100, 0)</f>
        <v>100</v>
      </c>
      <c r="P900" s="8">
        <f>E900/L900</f>
        <v>37.777999999999999</v>
      </c>
      <c r="Q900" t="str">
        <f>LEFT(N900, SEARCH("/", N900, 1) - 1)</f>
        <v>theater</v>
      </c>
      <c r="R900" t="str">
        <f>RIGHT(N900, LEN(N900)-SEARCH("/", N900, 1))</f>
        <v>plays</v>
      </c>
      <c r="S900" s="11">
        <f>(((J900/60)/60)/24)+DATE(1970,1,1)</f>
        <v>41894.91375</v>
      </c>
      <c r="T900" s="11">
        <f>(((I900/60)/60)/24)+DATE(1970,1,1)</f>
        <v>41938.029861111114</v>
      </c>
    </row>
    <row r="901" spans="1:20" ht="45" x14ac:dyDescent="0.25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6">
        <f>ROUND(E901/D901*100, 0)</f>
        <v>24</v>
      </c>
      <c r="P901" s="8">
        <f>E901/L901</f>
        <v>41</v>
      </c>
      <c r="Q901" t="str">
        <f>LEFT(N901, SEARCH("/", N901, 1) - 1)</f>
        <v>theater</v>
      </c>
      <c r="R901" t="str">
        <f>RIGHT(N901, LEN(N901)-SEARCH("/", N901, 1))</f>
        <v>plays</v>
      </c>
      <c r="S901" s="11">
        <f>(((J901/60)/60)/24)+DATE(1970,1,1)</f>
        <v>42770.290590277778</v>
      </c>
      <c r="T901" s="11">
        <f>(((I901/60)/60)/24)+DATE(1970,1,1)</f>
        <v>42800.290590277778</v>
      </c>
    </row>
    <row r="902" spans="1:20" ht="45" x14ac:dyDescent="0.25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6">
        <f>ROUND(E902/D902*100, 0)</f>
        <v>1</v>
      </c>
      <c r="P902" s="8">
        <f>E902/L902</f>
        <v>15</v>
      </c>
      <c r="Q902" t="str">
        <f>LEFT(N902, SEARCH("/", N902, 1) - 1)</f>
        <v>publishing</v>
      </c>
      <c r="R902" t="str">
        <f>RIGHT(N902, LEN(N902)-SEARCH("/", N902, 1))</f>
        <v>translations</v>
      </c>
      <c r="S902" s="11">
        <f>(((J902/60)/60)/24)+DATE(1970,1,1)</f>
        <v>42463.866666666669</v>
      </c>
      <c r="T902" s="11">
        <f>(((I902/60)/60)/24)+DATE(1970,1,1)</f>
        <v>42484.915972222225</v>
      </c>
    </row>
    <row r="903" spans="1:20" ht="45" x14ac:dyDescent="0.25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 s="6">
        <f>ROUND(E903/D903*100, 0)</f>
        <v>0</v>
      </c>
      <c r="P903" s="8" t="e">
        <f>E903/L903</f>
        <v>#DIV/0!</v>
      </c>
      <c r="Q903" t="str">
        <f>LEFT(N903, SEARCH("/", N903, 1) - 1)</f>
        <v>publishing</v>
      </c>
      <c r="R903" t="str">
        <f>RIGHT(N903, LEN(N903)-SEARCH("/", N903, 1))</f>
        <v>art books</v>
      </c>
      <c r="S903" s="11">
        <f>(((J903/60)/60)/24)+DATE(1970,1,1)</f>
        <v>40990.050069444449</v>
      </c>
      <c r="T903" s="11">
        <f>(((I903/60)/60)/24)+DATE(1970,1,1)</f>
        <v>41050.050069444449</v>
      </c>
    </row>
    <row r="904" spans="1:20" ht="45" x14ac:dyDescent="0.25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6">
        <f>ROUND(E904/D904*100, 0)</f>
        <v>5</v>
      </c>
      <c r="P904" s="8">
        <f>E904/L904</f>
        <v>21.25</v>
      </c>
      <c r="Q904" t="str">
        <f>LEFT(N904, SEARCH("/", N904, 1) - 1)</f>
        <v>music</v>
      </c>
      <c r="R904" t="str">
        <f>RIGHT(N904, LEN(N904)-SEARCH("/", N904, 1))</f>
        <v>faith</v>
      </c>
      <c r="S904" s="11">
        <f>(((J904/60)/60)/24)+DATE(1970,1,1)</f>
        <v>41841.56381944444</v>
      </c>
      <c r="T904" s="11">
        <f>(((I904/60)/60)/24)+DATE(1970,1,1)</f>
        <v>41882.818749999999</v>
      </c>
    </row>
    <row r="905" spans="1:20" ht="30" x14ac:dyDescent="0.25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6">
        <f>ROUND(E905/D905*100, 0)</f>
        <v>101</v>
      </c>
      <c r="P905" s="8">
        <f>E905/L905</f>
        <v>35.520000000000003</v>
      </c>
      <c r="Q905" t="str">
        <f>LEFT(N905, SEARCH("/", N905, 1) - 1)</f>
        <v>technology</v>
      </c>
      <c r="R905" t="str">
        <f>RIGHT(N905, LEN(N905)-SEARCH("/", N905, 1))</f>
        <v>space exploration</v>
      </c>
      <c r="S905" s="11">
        <f>(((J905/60)/60)/24)+DATE(1970,1,1)</f>
        <v>41617.912662037037</v>
      </c>
      <c r="T905" s="11">
        <f>(((I905/60)/60)/24)+DATE(1970,1,1)</f>
        <v>41631.912662037037</v>
      </c>
    </row>
    <row r="906" spans="1:20" ht="45" x14ac:dyDescent="0.25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 s="6">
        <f>ROUND(E906/D906*100, 0)</f>
        <v>107</v>
      </c>
      <c r="P906" s="8">
        <f>E906/L906</f>
        <v>45.536585365853661</v>
      </c>
      <c r="Q906" t="str">
        <f>LEFT(N906, SEARCH("/", N906, 1) - 1)</f>
        <v>theater</v>
      </c>
      <c r="R906" t="str">
        <f>RIGHT(N906, LEN(N906)-SEARCH("/", N906, 1))</f>
        <v>spaces</v>
      </c>
      <c r="S906" s="11">
        <f>(((J906/60)/60)/24)+DATE(1970,1,1)</f>
        <v>42233.747349537036</v>
      </c>
      <c r="T906" s="11">
        <f>(((I906/60)/60)/24)+DATE(1970,1,1)</f>
        <v>42263.747349537036</v>
      </c>
    </row>
    <row r="907" spans="1:20" ht="45" x14ac:dyDescent="0.25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 s="6">
        <f>ROUND(E907/D907*100, 0)</f>
        <v>126</v>
      </c>
      <c r="P907" s="8">
        <f>E907/L907</f>
        <v>147.33333333333334</v>
      </c>
      <c r="Q907" t="str">
        <f>LEFT(N907, SEARCH("/", N907, 1) - 1)</f>
        <v>theater</v>
      </c>
      <c r="R907" t="str">
        <f>RIGHT(N907, LEN(N907)-SEARCH("/", N907, 1))</f>
        <v>plays</v>
      </c>
      <c r="S907" s="11">
        <f>(((J907/60)/60)/24)+DATE(1970,1,1)</f>
        <v>42489.619525462964</v>
      </c>
      <c r="T907" s="11">
        <f>(((I907/60)/60)/24)+DATE(1970,1,1)</f>
        <v>42500.470138888893</v>
      </c>
    </row>
    <row r="908" spans="1:20" ht="45" x14ac:dyDescent="0.25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 s="6">
        <f>ROUND(E908/D908*100, 0)</f>
        <v>112</v>
      </c>
      <c r="P908" s="8">
        <f>E908/L908</f>
        <v>65.166666666666671</v>
      </c>
      <c r="Q908" t="str">
        <f>LEFT(N908, SEARCH("/", N908, 1) - 1)</f>
        <v>theater</v>
      </c>
      <c r="R908" t="str">
        <f>RIGHT(N908, LEN(N908)-SEARCH("/", N908, 1))</f>
        <v>plays</v>
      </c>
      <c r="S908" s="11">
        <f>(((J908/60)/60)/24)+DATE(1970,1,1)</f>
        <v>42524.782638888893</v>
      </c>
      <c r="T908" s="11">
        <f>(((I908/60)/60)/24)+DATE(1970,1,1)</f>
        <v>42544.782638888893</v>
      </c>
    </row>
    <row r="909" spans="1:20" ht="45" x14ac:dyDescent="0.25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 s="6">
        <f>ROUND(E909/D909*100, 0)</f>
        <v>24</v>
      </c>
      <c r="P909" s="8">
        <f>E909/L909</f>
        <v>53.125</v>
      </c>
      <c r="Q909" t="str">
        <f>LEFT(N909, SEARCH("/", N909, 1) - 1)</f>
        <v>theater</v>
      </c>
      <c r="R909" t="str">
        <f>RIGHT(N909, LEN(N909)-SEARCH("/", N909, 1))</f>
        <v>plays</v>
      </c>
      <c r="S909" s="11">
        <f>(((J909/60)/60)/24)+DATE(1970,1,1)</f>
        <v>42306.848854166667</v>
      </c>
      <c r="T909" s="11">
        <f>(((I909/60)/60)/24)+DATE(1970,1,1)</f>
        <v>42336.890520833331</v>
      </c>
    </row>
    <row r="910" spans="1:20" ht="45" x14ac:dyDescent="0.25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 s="6">
        <f>ROUND(E910/D910*100, 0)</f>
        <v>124</v>
      </c>
      <c r="P910" s="8">
        <f>E910/L910</f>
        <v>69.71875</v>
      </c>
      <c r="Q910" t="str">
        <f>LEFT(N910, SEARCH("/", N910, 1) - 1)</f>
        <v>film &amp; video</v>
      </c>
      <c r="R910" t="str">
        <f>RIGHT(N910, LEN(N910)-SEARCH("/", N910, 1))</f>
        <v>shorts</v>
      </c>
      <c r="S910" s="11">
        <f>(((J910/60)/60)/24)+DATE(1970,1,1)</f>
        <v>40997.271493055552</v>
      </c>
      <c r="T910" s="11">
        <f>(((I910/60)/60)/24)+DATE(1970,1,1)</f>
        <v>41057.271493055552</v>
      </c>
    </row>
    <row r="911" spans="1:20" ht="45" x14ac:dyDescent="0.25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8276</v>
      </c>
      <c r="O911" s="6">
        <f>ROUND(E911/D911*100, 0)</f>
        <v>108</v>
      </c>
      <c r="P911" s="8">
        <f>E911/L911</f>
        <v>60.65625</v>
      </c>
      <c r="Q911" t="str">
        <f>LEFT(N911, SEARCH("/", N911, 1) - 1)</f>
        <v>music</v>
      </c>
      <c r="R911" t="str">
        <f>RIGHT(N911, LEN(N911)-SEARCH("/", N911, 1))</f>
        <v>rock</v>
      </c>
      <c r="S911" s="11">
        <f>(((J911/60)/60)/24)+DATE(1970,1,1)</f>
        <v>41325.525752314818</v>
      </c>
      <c r="T911" s="11">
        <f>(((I911/60)/60)/24)+DATE(1970,1,1)</f>
        <v>41355.484085648146</v>
      </c>
    </row>
    <row r="912" spans="1:20" ht="45" x14ac:dyDescent="0.25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8276</v>
      </c>
      <c r="O912" s="6">
        <f>ROUND(E912/D912*100, 0)</f>
        <v>100</v>
      </c>
      <c r="P912" s="8">
        <f>E912/L912</f>
        <v>94.736842105263165</v>
      </c>
      <c r="Q912" t="str">
        <f>LEFT(N912, SEARCH("/", N912, 1) - 1)</f>
        <v>music</v>
      </c>
      <c r="R912" t="str">
        <f>RIGHT(N912, LEN(N912)-SEARCH("/", N912, 1))</f>
        <v>rock</v>
      </c>
      <c r="S912" s="11">
        <f>(((J912/60)/60)/24)+DATE(1970,1,1)</f>
        <v>40941.652372685188</v>
      </c>
      <c r="T912" s="11">
        <f>(((I912/60)/60)/24)+DATE(1970,1,1)</f>
        <v>40971.652372685188</v>
      </c>
    </row>
    <row r="913" spans="1:20" ht="45" x14ac:dyDescent="0.25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8297</v>
      </c>
      <c r="O913" s="6">
        <f>ROUND(E913/D913*100, 0)</f>
        <v>489</v>
      </c>
      <c r="P913" s="8">
        <f>E913/L913</f>
        <v>31.566308243727597</v>
      </c>
      <c r="Q913" t="str">
        <f>LEFT(N913, SEARCH("/", N913, 1) - 1)</f>
        <v>games</v>
      </c>
      <c r="R913" t="str">
        <f>RIGHT(N913, LEN(N913)-SEARCH("/", N913, 1))</f>
        <v>tabletop games</v>
      </c>
      <c r="S913" s="11">
        <f>(((J913/60)/60)/24)+DATE(1970,1,1)</f>
        <v>42745.365474537044</v>
      </c>
      <c r="T913" s="11">
        <f>(((I913/60)/60)/24)+DATE(1970,1,1)</f>
        <v>42775.208333333328</v>
      </c>
    </row>
    <row r="914" spans="1:20" ht="45" x14ac:dyDescent="0.25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8271</v>
      </c>
      <c r="O914" s="6">
        <f>ROUND(E914/D914*100, 0)</f>
        <v>37</v>
      </c>
      <c r="P914" s="8">
        <f>E914/L914</f>
        <v>46.928571428571431</v>
      </c>
      <c r="Q914" t="str">
        <f>LEFT(N914, SEARCH("/", N914, 1) - 1)</f>
        <v>theater</v>
      </c>
      <c r="R914" t="str">
        <f>RIGHT(N914, LEN(N914)-SEARCH("/", N914, 1))</f>
        <v>plays</v>
      </c>
      <c r="S914" s="11">
        <f>(((J914/60)/60)/24)+DATE(1970,1,1)</f>
        <v>42142.768819444449</v>
      </c>
      <c r="T914" s="11">
        <f>(((I914/60)/60)/24)+DATE(1970,1,1)</f>
        <v>42182.768819444449</v>
      </c>
    </row>
    <row r="915" spans="1:20" ht="45" x14ac:dyDescent="0.25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8305</v>
      </c>
      <c r="O915" s="6">
        <f>ROUND(E915/D915*100, 0)</f>
        <v>131</v>
      </c>
      <c r="P915" s="8">
        <f>E915/L915</f>
        <v>112.14285714285714</v>
      </c>
      <c r="Q915" t="str">
        <f>LEFT(N915, SEARCH("/", N915, 1) - 1)</f>
        <v>theater</v>
      </c>
      <c r="R915" t="str">
        <f>RIGHT(N915, LEN(N915)-SEARCH("/", N915, 1))</f>
        <v>musical</v>
      </c>
      <c r="S915" s="11">
        <f>(((J915/60)/60)/24)+DATE(1970,1,1)</f>
        <v>41806.669317129628</v>
      </c>
      <c r="T915" s="11">
        <f>(((I915/60)/60)/24)+DATE(1970,1,1)</f>
        <v>41835.208333333336</v>
      </c>
    </row>
    <row r="916" spans="1:20" ht="30" x14ac:dyDescent="0.25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 s="6">
        <f>ROUND(E916/D916*100, 0)</f>
        <v>131</v>
      </c>
      <c r="P916" s="8">
        <f>E916/L916</f>
        <v>41.421052631578945</v>
      </c>
      <c r="Q916" t="str">
        <f>LEFT(N916, SEARCH("/", N916, 1) - 1)</f>
        <v>theater</v>
      </c>
      <c r="R916" t="str">
        <f>RIGHT(N916, LEN(N916)-SEARCH("/", N916, 1))</f>
        <v>plays</v>
      </c>
      <c r="S916" s="11">
        <f>(((J916/60)/60)/24)+DATE(1970,1,1)</f>
        <v>41891.665324074071</v>
      </c>
      <c r="T916" s="11">
        <f>(((I916/60)/60)/24)+DATE(1970,1,1)</f>
        <v>41913.166666666664</v>
      </c>
    </row>
    <row r="917" spans="1:20" ht="45" x14ac:dyDescent="0.25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8271</v>
      </c>
      <c r="O917" s="6">
        <f>ROUND(E917/D917*100, 0)</f>
        <v>102</v>
      </c>
      <c r="P917" s="8">
        <f>E917/L917</f>
        <v>61</v>
      </c>
      <c r="Q917" t="str">
        <f>LEFT(N917, SEARCH("/", N917, 1) - 1)</f>
        <v>theater</v>
      </c>
      <c r="R917" t="str">
        <f>RIGHT(N917, LEN(N917)-SEARCH("/", N917, 1))</f>
        <v>plays</v>
      </c>
      <c r="S917" s="11">
        <f>(((J917/60)/60)/24)+DATE(1970,1,1)</f>
        <v>42167.533159722225</v>
      </c>
      <c r="T917" s="11">
        <f>(((I917/60)/60)/24)+DATE(1970,1,1)</f>
        <v>42197.533159722225</v>
      </c>
    </row>
    <row r="918" spans="1:20" ht="45" x14ac:dyDescent="0.25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 s="6">
        <f>ROUND(E918/D918*100, 0)</f>
        <v>100</v>
      </c>
      <c r="P918" s="8">
        <f>E918/L918</f>
        <v>150.41666666666666</v>
      </c>
      <c r="Q918" t="str">
        <f>LEFT(N918, SEARCH("/", N918, 1) - 1)</f>
        <v>theater</v>
      </c>
      <c r="R918" t="str">
        <f>RIGHT(N918, LEN(N918)-SEARCH("/", N918, 1))</f>
        <v>plays</v>
      </c>
      <c r="S918" s="11">
        <f>(((J918/60)/60)/24)+DATE(1970,1,1)</f>
        <v>42017.88045138889</v>
      </c>
      <c r="T918" s="11">
        <f>(((I918/60)/60)/24)+DATE(1970,1,1)</f>
        <v>42044.1875</v>
      </c>
    </row>
    <row r="919" spans="1:20" ht="45" x14ac:dyDescent="0.25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 s="6">
        <f>ROUND(E919/D919*100, 0)</f>
        <v>116</v>
      </c>
      <c r="P919" s="8">
        <f>E919/L919</f>
        <v>59.6</v>
      </c>
      <c r="Q919" t="str">
        <f>LEFT(N919, SEARCH("/", N919, 1) - 1)</f>
        <v>theater</v>
      </c>
      <c r="R919" t="str">
        <f>RIGHT(N919, LEN(N919)-SEARCH("/", N919, 1))</f>
        <v>plays</v>
      </c>
      <c r="S919" s="11">
        <f>(((J919/60)/60)/24)+DATE(1970,1,1)</f>
        <v>42056.65143518518</v>
      </c>
      <c r="T919" s="11">
        <f>(((I919/60)/60)/24)+DATE(1970,1,1)</f>
        <v>42091.609768518523</v>
      </c>
    </row>
    <row r="920" spans="1:20" ht="45" x14ac:dyDescent="0.25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 s="6">
        <f>ROUND(E920/D920*100, 0)</f>
        <v>146</v>
      </c>
      <c r="P920" s="8">
        <f>E920/L920</f>
        <v>292.77777777777777</v>
      </c>
      <c r="Q920" t="str">
        <f>LEFT(N920, SEARCH("/", N920, 1) - 1)</f>
        <v>theater</v>
      </c>
      <c r="R920" t="str">
        <f>RIGHT(N920, LEN(N920)-SEARCH("/", N920, 1))</f>
        <v>plays</v>
      </c>
      <c r="S920" s="11">
        <f>(((J920/60)/60)/24)+DATE(1970,1,1)</f>
        <v>41822.57503472222</v>
      </c>
      <c r="T920" s="11">
        <f>(((I920/60)/60)/24)+DATE(1970,1,1)</f>
        <v>41825.041666666664</v>
      </c>
    </row>
    <row r="921" spans="1:20" ht="45" x14ac:dyDescent="0.25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 s="6">
        <f>ROUND(E921/D921*100, 0)</f>
        <v>115</v>
      </c>
      <c r="P921" s="8">
        <f>E921/L921</f>
        <v>53.230769230769234</v>
      </c>
      <c r="Q921" t="str">
        <f>LEFT(N921, SEARCH("/", N921, 1) - 1)</f>
        <v>theater</v>
      </c>
      <c r="R921" t="str">
        <f>RIGHT(N921, LEN(N921)-SEARCH("/", N921, 1))</f>
        <v>plays</v>
      </c>
      <c r="S921" s="11">
        <f>(((J921/60)/60)/24)+DATE(1970,1,1)</f>
        <v>42128.736608796295</v>
      </c>
      <c r="T921" s="11">
        <f>(((I921/60)/60)/24)+DATE(1970,1,1)</f>
        <v>42141.125</v>
      </c>
    </row>
    <row r="922" spans="1:20" ht="45" x14ac:dyDescent="0.25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6">
        <f>ROUND(E922/D922*100, 0)</f>
        <v>8</v>
      </c>
      <c r="P922" s="8">
        <f>E922/L922</f>
        <v>20.714285714285715</v>
      </c>
      <c r="Q922" t="str">
        <f>LEFT(N922, SEARCH("/", N922, 1) - 1)</f>
        <v>theater</v>
      </c>
      <c r="R922" t="str">
        <f>RIGHT(N922, LEN(N922)-SEARCH("/", N922, 1))</f>
        <v>plays</v>
      </c>
      <c r="S922" s="11">
        <f>(((J922/60)/60)/24)+DATE(1970,1,1)</f>
        <v>41755.476724537039</v>
      </c>
      <c r="T922" s="11">
        <f>(((I922/60)/60)/24)+DATE(1970,1,1)</f>
        <v>41778.476724537039</v>
      </c>
    </row>
    <row r="923" spans="1:20" ht="60" x14ac:dyDescent="0.25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6">
        <f>ROUND(E923/D923*100, 0)</f>
        <v>11</v>
      </c>
      <c r="P923" s="8">
        <f>E923/L923</f>
        <v>51.25</v>
      </c>
      <c r="Q923" t="str">
        <f>LEFT(N923, SEARCH("/", N923, 1) - 1)</f>
        <v>publishing</v>
      </c>
      <c r="R923" t="str">
        <f>RIGHT(N923, LEN(N923)-SEARCH("/", N923, 1))</f>
        <v>art books</v>
      </c>
      <c r="S923" s="11">
        <f>(((J923/60)/60)/24)+DATE(1970,1,1)</f>
        <v>40399.065868055557</v>
      </c>
      <c r="T923" s="11">
        <f>(((I923/60)/60)/24)+DATE(1970,1,1)</f>
        <v>40423.083333333336</v>
      </c>
    </row>
    <row r="924" spans="1:20" ht="45" x14ac:dyDescent="0.25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6">
        <f>ROUND(E924/D924*100, 0)</f>
        <v>144</v>
      </c>
      <c r="P924" s="8">
        <f>E924/L924</f>
        <v>66.707317073170728</v>
      </c>
      <c r="Q924" t="str">
        <f>LEFT(N924, SEARCH("/", N924, 1) - 1)</f>
        <v>publishing</v>
      </c>
      <c r="R924" t="str">
        <f>RIGHT(N924, LEN(N924)-SEARCH("/", N924, 1))</f>
        <v>nonfiction</v>
      </c>
      <c r="S924" s="11">
        <f>(((J924/60)/60)/24)+DATE(1970,1,1)</f>
        <v>40909.649201388893</v>
      </c>
      <c r="T924" s="11">
        <f>(((I924/60)/60)/24)+DATE(1970,1,1)</f>
        <v>40937.649201388893</v>
      </c>
    </row>
    <row r="925" spans="1:20" ht="45" x14ac:dyDescent="0.25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  <c r="O925" s="6">
        <f>ROUND(E925/D925*100, 0)</f>
        <v>48</v>
      </c>
      <c r="P925" s="8">
        <f>E925/L925</f>
        <v>31.206896551724139</v>
      </c>
      <c r="Q925" t="str">
        <f>LEFT(N925, SEARCH("/", N925, 1) - 1)</f>
        <v>photography</v>
      </c>
      <c r="R925" t="str">
        <f>RIGHT(N925, LEN(N925)-SEARCH("/", N925, 1))</f>
        <v>photobooks</v>
      </c>
      <c r="S925" s="11">
        <f>(((J925/60)/60)/24)+DATE(1970,1,1)</f>
        <v>41958.550659722227</v>
      </c>
      <c r="T925" s="11">
        <f>(((I925/60)/60)/24)+DATE(1970,1,1)</f>
        <v>41988.550659722227</v>
      </c>
    </row>
    <row r="926" spans="1:20" ht="45" x14ac:dyDescent="0.25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 s="6">
        <f>ROUND(E926/D926*100, 0)</f>
        <v>115</v>
      </c>
      <c r="P926" s="8">
        <f>E926/L926</f>
        <v>39.672727272727272</v>
      </c>
      <c r="Q926" t="str">
        <f>LEFT(N926, SEARCH("/", N926, 1) - 1)</f>
        <v>theater</v>
      </c>
      <c r="R926" t="str">
        <f>RIGHT(N926, LEN(N926)-SEARCH("/", N926, 1))</f>
        <v>plays</v>
      </c>
      <c r="S926" s="11">
        <f>(((J926/60)/60)/24)+DATE(1970,1,1)</f>
        <v>41477.930914351848</v>
      </c>
      <c r="T926" s="11">
        <f>(((I926/60)/60)/24)+DATE(1970,1,1)</f>
        <v>41504.625</v>
      </c>
    </row>
    <row r="927" spans="1:20" ht="45" x14ac:dyDescent="0.25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6">
        <f>ROUND(E927/D927*100, 0)</f>
        <v>4</v>
      </c>
      <c r="P927" s="8">
        <f>E927/L927</f>
        <v>25</v>
      </c>
      <c r="Q927" t="str">
        <f>LEFT(N927, SEARCH("/", N927, 1) - 1)</f>
        <v>theater</v>
      </c>
      <c r="R927" t="str">
        <f>RIGHT(N927, LEN(N927)-SEARCH("/", N927, 1))</f>
        <v>plays</v>
      </c>
      <c r="S927" s="11">
        <f>(((J927/60)/60)/24)+DATE(1970,1,1)</f>
        <v>41851.700925925928</v>
      </c>
      <c r="T927" s="11">
        <f>(((I927/60)/60)/24)+DATE(1970,1,1)</f>
        <v>41891.700925925928</v>
      </c>
    </row>
    <row r="928" spans="1:20" ht="45" x14ac:dyDescent="0.25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6">
        <f>ROUND(E928/D928*100, 0)</f>
        <v>153</v>
      </c>
      <c r="P928" s="8">
        <f>E928/L928</f>
        <v>143.0952380952381</v>
      </c>
      <c r="Q928" t="str">
        <f>LEFT(N928, SEARCH("/", N928, 1) - 1)</f>
        <v>theater</v>
      </c>
      <c r="R928" t="str">
        <f>RIGHT(N928, LEN(N928)-SEARCH("/", N928, 1))</f>
        <v>plays</v>
      </c>
      <c r="S928" s="11">
        <f>(((J928/60)/60)/24)+DATE(1970,1,1)</f>
        <v>42429.991724537031</v>
      </c>
      <c r="T928" s="11">
        <f>(((I928/60)/60)/24)+DATE(1970,1,1)</f>
        <v>42459.950057870374</v>
      </c>
    </row>
    <row r="929" spans="1:20" ht="45" x14ac:dyDescent="0.25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6">
        <f>ROUND(E929/D929*100, 0)</f>
        <v>107</v>
      </c>
      <c r="P929" s="8">
        <f>E929/L929</f>
        <v>27.936800000000002</v>
      </c>
      <c r="Q929" t="str">
        <f>LEFT(N929, SEARCH("/", N929, 1) - 1)</f>
        <v>music</v>
      </c>
      <c r="R929" t="str">
        <f>RIGHT(N929, LEN(N929)-SEARCH("/", N929, 1))</f>
        <v>indie rock</v>
      </c>
      <c r="S929" s="11">
        <f>(((J929/60)/60)/24)+DATE(1970,1,1)</f>
        <v>41004.802465277775</v>
      </c>
      <c r="T929" s="11">
        <f>(((I929/60)/60)/24)+DATE(1970,1,1)</f>
        <v>41034.802407407406</v>
      </c>
    </row>
    <row r="930" spans="1:20" ht="45" x14ac:dyDescent="0.25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6">
        <f>ROUND(E930/D930*100, 0)</f>
        <v>0</v>
      </c>
      <c r="P930" s="8" t="e">
        <f>E930/L930</f>
        <v>#DIV/0!</v>
      </c>
      <c r="Q930" t="str">
        <f>LEFT(N930, SEARCH("/", N930, 1) - 1)</f>
        <v>publishing</v>
      </c>
      <c r="R930" t="str">
        <f>RIGHT(N930, LEN(N930)-SEARCH("/", N930, 1))</f>
        <v>children's books</v>
      </c>
      <c r="S930" s="11">
        <f>(((J930/60)/60)/24)+DATE(1970,1,1)</f>
        <v>41078.899826388886</v>
      </c>
      <c r="T930" s="11">
        <f>(((I930/60)/60)/24)+DATE(1970,1,1)</f>
        <v>41090.833333333336</v>
      </c>
    </row>
    <row r="931" spans="1:20" ht="45" x14ac:dyDescent="0.25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8265</v>
      </c>
      <c r="O931" s="6">
        <f>ROUND(E931/D931*100, 0)</f>
        <v>107</v>
      </c>
      <c r="P931" s="8">
        <f>E931/L931</f>
        <v>21.755102040816325</v>
      </c>
      <c r="Q931" t="str">
        <f>LEFT(N931, SEARCH("/", N931, 1) - 1)</f>
        <v>film &amp; video</v>
      </c>
      <c r="R931" t="str">
        <f>RIGHT(N931, LEN(N931)-SEARCH("/", N931, 1))</f>
        <v>television</v>
      </c>
      <c r="S931" s="11">
        <f>(((J931/60)/60)/24)+DATE(1970,1,1)</f>
        <v>42256.391875000001</v>
      </c>
      <c r="T931" s="11">
        <f>(((I931/60)/60)/24)+DATE(1970,1,1)</f>
        <v>42274.843055555553</v>
      </c>
    </row>
    <row r="932" spans="1:20" ht="45" x14ac:dyDescent="0.25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8265</v>
      </c>
      <c r="O932" s="6">
        <f>ROUND(E932/D932*100, 0)</f>
        <v>100</v>
      </c>
      <c r="P932" s="8">
        <f>E932/L932</f>
        <v>80.16</v>
      </c>
      <c r="Q932" t="str">
        <f>LEFT(N932, SEARCH("/", N932, 1) - 1)</f>
        <v>film &amp; video</v>
      </c>
      <c r="R932" t="str">
        <f>RIGHT(N932, LEN(N932)-SEARCH("/", N932, 1))</f>
        <v>television</v>
      </c>
      <c r="S932" s="11">
        <f>(((J932/60)/60)/24)+DATE(1970,1,1)</f>
        <v>42200.758240740746</v>
      </c>
      <c r="T932" s="11">
        <f>(((I932/60)/60)/24)+DATE(1970,1,1)</f>
        <v>42260.758240740746</v>
      </c>
    </row>
    <row r="933" spans="1:20" ht="45" x14ac:dyDescent="0.25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8265</v>
      </c>
      <c r="O933" s="6">
        <f>ROUND(E933/D933*100, 0)</f>
        <v>119</v>
      </c>
      <c r="P933" s="8">
        <f>E933/L933</f>
        <v>103.04347826086956</v>
      </c>
      <c r="Q933" t="str">
        <f>LEFT(N933, SEARCH("/", N933, 1) - 1)</f>
        <v>film &amp; video</v>
      </c>
      <c r="R933" t="str">
        <f>RIGHT(N933, LEN(N933)-SEARCH("/", N933, 1))</f>
        <v>television</v>
      </c>
      <c r="S933" s="11">
        <f>(((J933/60)/60)/24)+DATE(1970,1,1)</f>
        <v>42097.778946759259</v>
      </c>
      <c r="T933" s="11">
        <f>(((I933/60)/60)/24)+DATE(1970,1,1)</f>
        <v>42124.638888888891</v>
      </c>
    </row>
    <row r="934" spans="1:20" ht="45" x14ac:dyDescent="0.25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8265</v>
      </c>
      <c r="O934" s="6">
        <f>ROUND(E934/D934*100, 0)</f>
        <v>101</v>
      </c>
      <c r="P934" s="8">
        <f>E934/L934</f>
        <v>126.6875</v>
      </c>
      <c r="Q934" t="str">
        <f>LEFT(N934, SEARCH("/", N934, 1) - 1)</f>
        <v>film &amp; video</v>
      </c>
      <c r="R934" t="str">
        <f>RIGHT(N934, LEN(N934)-SEARCH("/", N934, 1))</f>
        <v>television</v>
      </c>
      <c r="S934" s="11">
        <f>(((J934/60)/60)/24)+DATE(1970,1,1)</f>
        <v>41789.21398148148</v>
      </c>
      <c r="T934" s="11">
        <f>(((I934/60)/60)/24)+DATE(1970,1,1)</f>
        <v>41809.166666666664</v>
      </c>
    </row>
    <row r="935" spans="1:20" ht="45" x14ac:dyDescent="0.25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8265</v>
      </c>
      <c r="O935" s="6">
        <f>ROUND(E935/D935*100, 0)</f>
        <v>100</v>
      </c>
      <c r="P935" s="8">
        <f>E935/L935</f>
        <v>105.26315789473684</v>
      </c>
      <c r="Q935" t="str">
        <f>LEFT(N935, SEARCH("/", N935, 1) - 1)</f>
        <v>film &amp; video</v>
      </c>
      <c r="R935" t="str">
        <f>RIGHT(N935, LEN(N935)-SEARCH("/", N935, 1))</f>
        <v>television</v>
      </c>
      <c r="S935" s="11">
        <f>(((J935/60)/60)/24)+DATE(1970,1,1)</f>
        <v>41887.568912037037</v>
      </c>
      <c r="T935" s="11">
        <f>(((I935/60)/60)/24)+DATE(1970,1,1)</f>
        <v>41917.568912037037</v>
      </c>
    </row>
    <row r="936" spans="1:20" ht="45" x14ac:dyDescent="0.25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8265</v>
      </c>
      <c r="O936" s="6">
        <f>ROUND(E936/D936*100, 0)</f>
        <v>100</v>
      </c>
      <c r="P936" s="8">
        <f>E936/L936</f>
        <v>133.33333333333334</v>
      </c>
      <c r="Q936" t="str">
        <f>LEFT(N936, SEARCH("/", N936, 1) - 1)</f>
        <v>film &amp; video</v>
      </c>
      <c r="R936" t="str">
        <f>RIGHT(N936, LEN(N936)-SEARCH("/", N936, 1))</f>
        <v>television</v>
      </c>
      <c r="S936" s="11">
        <f>(((J936/60)/60)/24)+DATE(1970,1,1)</f>
        <v>41874.098807870374</v>
      </c>
      <c r="T936" s="11">
        <f>(((I936/60)/60)/24)+DATE(1970,1,1)</f>
        <v>41919.098807870374</v>
      </c>
    </row>
    <row r="937" spans="1:20" ht="45" x14ac:dyDescent="0.25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8265</v>
      </c>
      <c r="O937" s="6">
        <f>ROUND(E937/D937*100, 0)</f>
        <v>108</v>
      </c>
      <c r="P937" s="8">
        <f>E937/L937</f>
        <v>56.815789473684212</v>
      </c>
      <c r="Q937" t="str">
        <f>LEFT(N937, SEARCH("/", N937, 1) - 1)</f>
        <v>film &amp; video</v>
      </c>
      <c r="R937" t="str">
        <f>RIGHT(N937, LEN(N937)-SEARCH("/", N937, 1))</f>
        <v>television</v>
      </c>
      <c r="S937" s="11">
        <f>(((J937/60)/60)/24)+DATE(1970,1,1)</f>
        <v>42033.516898148147</v>
      </c>
      <c r="T937" s="11">
        <f>(((I937/60)/60)/24)+DATE(1970,1,1)</f>
        <v>42064.5</v>
      </c>
    </row>
    <row r="938" spans="1:20" ht="45" x14ac:dyDescent="0.25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 s="6">
        <f>ROUND(E938/D938*100, 0)</f>
        <v>114</v>
      </c>
      <c r="P938" s="8">
        <f>E938/L938</f>
        <v>35.474531249999998</v>
      </c>
      <c r="Q938" t="str">
        <f>LEFT(N938, SEARCH("/", N938, 1) - 1)</f>
        <v>film &amp; video</v>
      </c>
      <c r="R938" t="str">
        <f>RIGHT(N938, LEN(N938)-SEARCH("/", N938, 1))</f>
        <v>shorts</v>
      </c>
      <c r="S938" s="11">
        <f>(((J938/60)/60)/24)+DATE(1970,1,1)</f>
        <v>41612.912187499998</v>
      </c>
      <c r="T938" s="11">
        <f>(((I938/60)/60)/24)+DATE(1970,1,1)</f>
        <v>41636.207638888889</v>
      </c>
    </row>
    <row r="939" spans="1:20" ht="30" x14ac:dyDescent="0.25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 s="6">
        <f>ROUND(E939/D939*100, 0)</f>
        <v>119</v>
      </c>
      <c r="P939" s="8">
        <f>E939/L939</f>
        <v>91.230769230769226</v>
      </c>
      <c r="Q939" t="str">
        <f>LEFT(N939, SEARCH("/", N939, 1) - 1)</f>
        <v>film &amp; video</v>
      </c>
      <c r="R939" t="str">
        <f>RIGHT(N939, LEN(N939)-SEARCH("/", N939, 1))</f>
        <v>shorts</v>
      </c>
      <c r="S939" s="11">
        <f>(((J939/60)/60)/24)+DATE(1970,1,1)</f>
        <v>42539.849768518514</v>
      </c>
      <c r="T939" s="11">
        <f>(((I939/60)/60)/24)+DATE(1970,1,1)</f>
        <v>42569.849768518514</v>
      </c>
    </row>
    <row r="940" spans="1:20" ht="45" x14ac:dyDescent="0.25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 s="6">
        <f>ROUND(E940/D940*100, 0)</f>
        <v>116</v>
      </c>
      <c r="P940" s="8">
        <f>E940/L940</f>
        <v>116.25</v>
      </c>
      <c r="Q940" t="str">
        <f>LEFT(N940, SEARCH("/", N940, 1) - 1)</f>
        <v>film &amp; video</v>
      </c>
      <c r="R940" t="str">
        <f>RIGHT(N940, LEN(N940)-SEARCH("/", N940, 1))</f>
        <v>shorts</v>
      </c>
      <c r="S940" s="11">
        <f>(((J940/60)/60)/24)+DATE(1970,1,1)</f>
        <v>41075.583379629628</v>
      </c>
      <c r="T940" s="11">
        <f>(((I940/60)/60)/24)+DATE(1970,1,1)</f>
        <v>41105.583379629628</v>
      </c>
    </row>
    <row r="941" spans="1:20" ht="45" x14ac:dyDescent="0.25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8269</v>
      </c>
      <c r="O941" s="6">
        <f>ROUND(E941/D941*100, 0)</f>
        <v>142</v>
      </c>
      <c r="P941" s="8">
        <f>E941/L941</f>
        <v>65.883720930232556</v>
      </c>
      <c r="Q941" t="str">
        <f>LEFT(N941, SEARCH("/", N941, 1) - 1)</f>
        <v>film &amp; video</v>
      </c>
      <c r="R941" t="str">
        <f>RIGHT(N941, LEN(N941)-SEARCH("/", N941, 1))</f>
        <v>documentary</v>
      </c>
      <c r="S941" s="11">
        <f>(((J941/60)/60)/24)+DATE(1970,1,1)</f>
        <v>42292.539548611108</v>
      </c>
      <c r="T941" s="11">
        <f>(((I941/60)/60)/24)+DATE(1970,1,1)</f>
        <v>42313.58121527778</v>
      </c>
    </row>
    <row r="942" spans="1:20" ht="45" x14ac:dyDescent="0.25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8269</v>
      </c>
      <c r="O942" s="6">
        <f>ROUND(E942/D942*100, 0)</f>
        <v>102</v>
      </c>
      <c r="P942" s="8">
        <f>E942/L942</f>
        <v>92.318181818181813</v>
      </c>
      <c r="Q942" t="str">
        <f>LEFT(N942, SEARCH("/", N942, 1) - 1)</f>
        <v>film &amp; video</v>
      </c>
      <c r="R942" t="str">
        <f>RIGHT(N942, LEN(N942)-SEARCH("/", N942, 1))</f>
        <v>documentary</v>
      </c>
      <c r="S942" s="11">
        <f>(((J942/60)/60)/24)+DATE(1970,1,1)</f>
        <v>40806.870949074073</v>
      </c>
      <c r="T942" s="11">
        <f>(((I942/60)/60)/24)+DATE(1970,1,1)</f>
        <v>40866.912615740745</v>
      </c>
    </row>
    <row r="943" spans="1:20" ht="45" x14ac:dyDescent="0.25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8270</v>
      </c>
      <c r="O943" s="6">
        <f>ROUND(E943/D943*100, 0)</f>
        <v>2</v>
      </c>
      <c r="P943" s="8">
        <f>E943/L943</f>
        <v>9</v>
      </c>
      <c r="Q943" t="str">
        <f>LEFT(N943, SEARCH("/", N943, 1) - 1)</f>
        <v>film &amp; video</v>
      </c>
      <c r="R943" t="str">
        <f>RIGHT(N943, LEN(N943)-SEARCH("/", N943, 1))</f>
        <v>animation</v>
      </c>
      <c r="S943" s="11">
        <f>(((J943/60)/60)/24)+DATE(1970,1,1)</f>
        <v>41534.568113425928</v>
      </c>
      <c r="T943" s="11">
        <f>(((I943/60)/60)/24)+DATE(1970,1,1)</f>
        <v>41564.568113425928</v>
      </c>
    </row>
    <row r="944" spans="1:20" ht="45" x14ac:dyDescent="0.25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8270</v>
      </c>
      <c r="O944" s="6">
        <f>ROUND(E944/D944*100, 0)</f>
        <v>0</v>
      </c>
      <c r="P944" s="8" t="e">
        <f>E944/L944</f>
        <v>#DIV/0!</v>
      </c>
      <c r="Q944" t="str">
        <f>LEFT(N944, SEARCH("/", N944, 1) - 1)</f>
        <v>film &amp; video</v>
      </c>
      <c r="R944" t="str">
        <f>RIGHT(N944, LEN(N944)-SEARCH("/", N944, 1))</f>
        <v>animation</v>
      </c>
      <c r="S944" s="11">
        <f>(((J944/60)/60)/24)+DATE(1970,1,1)</f>
        <v>42100.086145833338</v>
      </c>
      <c r="T944" s="11">
        <f>(((I944/60)/60)/24)+DATE(1970,1,1)</f>
        <v>42130.086145833338</v>
      </c>
    </row>
    <row r="945" spans="1:20" ht="45" x14ac:dyDescent="0.25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8271</v>
      </c>
      <c r="O945" s="6">
        <f>ROUND(E945/D945*100, 0)</f>
        <v>100</v>
      </c>
      <c r="P945" s="8">
        <f>E945/L945</f>
        <v>117.88235294117646</v>
      </c>
      <c r="Q945" t="str">
        <f>LEFT(N945, SEARCH("/", N945, 1) - 1)</f>
        <v>theater</v>
      </c>
      <c r="R945" t="str">
        <f>RIGHT(N945, LEN(N945)-SEARCH("/", N945, 1))</f>
        <v>plays</v>
      </c>
      <c r="S945" s="11">
        <f>(((J945/60)/60)/24)+DATE(1970,1,1)</f>
        <v>42482.43478009259</v>
      </c>
      <c r="T945" s="11">
        <f>(((I945/60)/60)/24)+DATE(1970,1,1)</f>
        <v>42506.43478009259</v>
      </c>
    </row>
    <row r="946" spans="1:20" ht="30" x14ac:dyDescent="0.25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8271</v>
      </c>
      <c r="O946" s="6">
        <f>ROUND(E946/D946*100, 0)</f>
        <v>103</v>
      </c>
      <c r="P946" s="8">
        <f>E946/L946</f>
        <v>34.745762711864408</v>
      </c>
      <c r="Q946" t="str">
        <f>LEFT(N946, SEARCH("/", N946, 1) - 1)</f>
        <v>theater</v>
      </c>
      <c r="R946" t="str">
        <f>RIGHT(N946, LEN(N946)-SEARCH("/", N946, 1))</f>
        <v>plays</v>
      </c>
      <c r="S946" s="11">
        <f>(((J946/60)/60)/24)+DATE(1970,1,1)</f>
        <v>42711.545196759253</v>
      </c>
      <c r="T946" s="11">
        <f>(((I946/60)/60)/24)+DATE(1970,1,1)</f>
        <v>42741.545196759253</v>
      </c>
    </row>
    <row r="947" spans="1:20" ht="45" x14ac:dyDescent="0.25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8271</v>
      </c>
      <c r="O947" s="6">
        <f>ROUND(E947/D947*100, 0)</f>
        <v>121</v>
      </c>
      <c r="P947" s="8">
        <f>E947/L947</f>
        <v>40.847457627118644</v>
      </c>
      <c r="Q947" t="str">
        <f>LEFT(N947, SEARCH("/", N947, 1) - 1)</f>
        <v>theater</v>
      </c>
      <c r="R947" t="str">
        <f>RIGHT(N947, LEN(N947)-SEARCH("/", N947, 1))</f>
        <v>plays</v>
      </c>
      <c r="S947" s="11">
        <f>(((J947/60)/60)/24)+DATE(1970,1,1)</f>
        <v>42282.768414351856</v>
      </c>
      <c r="T947" s="11">
        <f>(((I947/60)/60)/24)+DATE(1970,1,1)</f>
        <v>42312.810081018513</v>
      </c>
    </row>
    <row r="948" spans="1:20" ht="45" x14ac:dyDescent="0.25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8272</v>
      </c>
      <c r="O948" s="6">
        <f>ROUND(E948/D948*100, 0)</f>
        <v>3</v>
      </c>
      <c r="P948" s="8">
        <f>E948/L948</f>
        <v>20</v>
      </c>
      <c r="Q948" t="str">
        <f>LEFT(N948, SEARCH("/", N948, 1) - 1)</f>
        <v>technology</v>
      </c>
      <c r="R948" t="str">
        <f>RIGHT(N948, LEN(N948)-SEARCH("/", N948, 1))</f>
        <v>web</v>
      </c>
      <c r="S948" s="11">
        <f>(((J948/60)/60)/24)+DATE(1970,1,1)</f>
        <v>42087.343090277776</v>
      </c>
      <c r="T948" s="11">
        <f>(((I948/60)/60)/24)+DATE(1970,1,1)</f>
        <v>42132.343090277776</v>
      </c>
    </row>
    <row r="949" spans="1:20" ht="45" x14ac:dyDescent="0.25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8272</v>
      </c>
      <c r="O949" s="6">
        <f>ROUND(E949/D949*100, 0)</f>
        <v>0</v>
      </c>
      <c r="P949" s="8">
        <f>E949/L949</f>
        <v>4</v>
      </c>
      <c r="Q949" t="str">
        <f>LEFT(N949, SEARCH("/", N949, 1) - 1)</f>
        <v>technology</v>
      </c>
      <c r="R949" t="str">
        <f>RIGHT(N949, LEN(N949)-SEARCH("/", N949, 1))</f>
        <v>web</v>
      </c>
      <c r="S949" s="11">
        <f>(((J949/60)/60)/24)+DATE(1970,1,1)</f>
        <v>42131.455439814818</v>
      </c>
      <c r="T949" s="11">
        <f>(((I949/60)/60)/24)+DATE(1970,1,1)</f>
        <v>42161.44930555555</v>
      </c>
    </row>
    <row r="950" spans="1:20" ht="30" x14ac:dyDescent="0.25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8273</v>
      </c>
      <c r="O950" s="6">
        <f>ROUND(E950/D950*100, 0)</f>
        <v>279</v>
      </c>
      <c r="P950" s="8">
        <f>E950/L950</f>
        <v>23.518987341772153</v>
      </c>
      <c r="Q950" t="str">
        <f>LEFT(N950, SEARCH("/", N950, 1) - 1)</f>
        <v>technology</v>
      </c>
      <c r="R950" t="str">
        <f>RIGHT(N950, LEN(N950)-SEARCH("/", N950, 1))</f>
        <v>wearables</v>
      </c>
      <c r="S950" s="11">
        <f>(((J950/60)/60)/24)+DATE(1970,1,1)</f>
        <v>42564.026319444441</v>
      </c>
      <c r="T950" s="11">
        <f>(((I950/60)/60)/24)+DATE(1970,1,1)</f>
        <v>42594.026319444441</v>
      </c>
    </row>
    <row r="951" spans="1:20" ht="45" x14ac:dyDescent="0.25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8273</v>
      </c>
      <c r="O951" s="6">
        <f>ROUND(E951/D951*100, 0)</f>
        <v>107</v>
      </c>
      <c r="P951" s="8">
        <f>E951/L951</f>
        <v>125.94117647058823</v>
      </c>
      <c r="Q951" t="str">
        <f>LEFT(N951, SEARCH("/", N951, 1) - 1)</f>
        <v>technology</v>
      </c>
      <c r="R951" t="str">
        <f>RIGHT(N951, LEN(N951)-SEARCH("/", N951, 1))</f>
        <v>wearables</v>
      </c>
      <c r="S951" s="11">
        <f>(((J951/60)/60)/24)+DATE(1970,1,1)</f>
        <v>42416.767928240741</v>
      </c>
      <c r="T951" s="11">
        <f>(((I951/60)/60)/24)+DATE(1970,1,1)</f>
        <v>42446.726261574076</v>
      </c>
    </row>
    <row r="952" spans="1:20" ht="45" x14ac:dyDescent="0.25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8273</v>
      </c>
      <c r="O952" s="6">
        <f>ROUND(E952/D952*100, 0)</f>
        <v>28</v>
      </c>
      <c r="P952" s="8">
        <f>E952/L952</f>
        <v>55.3</v>
      </c>
      <c r="Q952" t="str">
        <f>LEFT(N952, SEARCH("/", N952, 1) - 1)</f>
        <v>technology</v>
      </c>
      <c r="R952" t="str">
        <f>RIGHT(N952, LEN(N952)-SEARCH("/", N952, 1))</f>
        <v>wearables</v>
      </c>
      <c r="S952" s="11">
        <f>(((J952/60)/60)/24)+DATE(1970,1,1)</f>
        <v>41971.866574074069</v>
      </c>
      <c r="T952" s="11">
        <f>(((I952/60)/60)/24)+DATE(1970,1,1)</f>
        <v>42016.866574074069</v>
      </c>
    </row>
    <row r="953" spans="1:20" ht="45" x14ac:dyDescent="0.25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8274</v>
      </c>
      <c r="O953" s="6">
        <f>ROUND(E953/D953*100, 0)</f>
        <v>100</v>
      </c>
      <c r="P953" s="8">
        <f>E953/L953</f>
        <v>45.56818181818182</v>
      </c>
      <c r="Q953" t="str">
        <f>LEFT(N953, SEARCH("/", N953, 1) - 1)</f>
        <v>publishing</v>
      </c>
      <c r="R953" t="str">
        <f>RIGHT(N953, LEN(N953)-SEARCH("/", N953, 1))</f>
        <v>nonfiction</v>
      </c>
      <c r="S953" s="11">
        <f>(((J953/60)/60)/24)+DATE(1970,1,1)</f>
        <v>41831.846828703703</v>
      </c>
      <c r="T953" s="11">
        <f>(((I953/60)/60)/24)+DATE(1970,1,1)</f>
        <v>41861.846828703703</v>
      </c>
    </row>
    <row r="954" spans="1:20" ht="45" x14ac:dyDescent="0.25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8274</v>
      </c>
      <c r="O954" s="6">
        <f>ROUND(E954/D954*100, 0)</f>
        <v>104</v>
      </c>
      <c r="P954" s="8">
        <f>E954/L954</f>
        <v>42.346938775510203</v>
      </c>
      <c r="Q954" t="str">
        <f>LEFT(N954, SEARCH("/", N954, 1) - 1)</f>
        <v>publishing</v>
      </c>
      <c r="R954" t="str">
        <f>RIGHT(N954, LEN(N954)-SEARCH("/", N954, 1))</f>
        <v>nonfiction</v>
      </c>
      <c r="S954" s="11">
        <f>(((J954/60)/60)/24)+DATE(1970,1,1)</f>
        <v>41249.749085648145</v>
      </c>
      <c r="T954" s="11">
        <f>(((I954/60)/60)/24)+DATE(1970,1,1)</f>
        <v>41279.749085648145</v>
      </c>
    </row>
    <row r="955" spans="1:20" ht="45" x14ac:dyDescent="0.25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8276</v>
      </c>
      <c r="O955" s="6">
        <f>ROUND(E955/D955*100, 0)</f>
        <v>112</v>
      </c>
      <c r="P955" s="8">
        <f>E955/L955</f>
        <v>43.733921568627444</v>
      </c>
      <c r="Q955" t="str">
        <f>LEFT(N955, SEARCH("/", N955, 1) - 1)</f>
        <v>music</v>
      </c>
      <c r="R955" t="str">
        <f>RIGHT(N955, LEN(N955)-SEARCH("/", N955, 1))</f>
        <v>rock</v>
      </c>
      <c r="S955" s="11">
        <f>(((J955/60)/60)/24)+DATE(1970,1,1)</f>
        <v>40695.795370370368</v>
      </c>
      <c r="T955" s="11">
        <f>(((I955/60)/60)/24)+DATE(1970,1,1)</f>
        <v>40725.795370370368</v>
      </c>
    </row>
    <row r="956" spans="1:20" ht="45" x14ac:dyDescent="0.25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8276</v>
      </c>
      <c r="O956" s="6">
        <f>ROUND(E956/D956*100, 0)</f>
        <v>134</v>
      </c>
      <c r="P956" s="8">
        <f>E956/L956</f>
        <v>70.55263157894737</v>
      </c>
      <c r="Q956" t="str">
        <f>LEFT(N956, SEARCH("/", N956, 1) - 1)</f>
        <v>music</v>
      </c>
      <c r="R956" t="str">
        <f>RIGHT(N956, LEN(N956)-SEARCH("/", N956, 1))</f>
        <v>rock</v>
      </c>
      <c r="S956" s="11">
        <f>(((J956/60)/60)/24)+DATE(1970,1,1)</f>
        <v>41768.841921296298</v>
      </c>
      <c r="T956" s="11">
        <f>(((I956/60)/60)/24)+DATE(1970,1,1)</f>
        <v>41799.208333333336</v>
      </c>
    </row>
    <row r="957" spans="1:20" ht="45" x14ac:dyDescent="0.25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8276</v>
      </c>
      <c r="O957" s="6">
        <f>ROUND(E957/D957*100, 0)</f>
        <v>117</v>
      </c>
      <c r="P957" s="8">
        <f>E957/L957</f>
        <v>58.625</v>
      </c>
      <c r="Q957" t="str">
        <f>LEFT(N957, SEARCH("/", N957, 1) - 1)</f>
        <v>music</v>
      </c>
      <c r="R957" t="str">
        <f>RIGHT(N957, LEN(N957)-SEARCH("/", N957, 1))</f>
        <v>rock</v>
      </c>
      <c r="S957" s="11">
        <f>(((J957/60)/60)/24)+DATE(1970,1,1)</f>
        <v>41005.45784722222</v>
      </c>
      <c r="T957" s="11">
        <f>(((I957/60)/60)/24)+DATE(1970,1,1)</f>
        <v>41048.125</v>
      </c>
    </row>
    <row r="958" spans="1:20" ht="45" x14ac:dyDescent="0.25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8276</v>
      </c>
      <c r="O958" s="6">
        <f>ROUND(E958/D958*100, 0)</f>
        <v>145</v>
      </c>
      <c r="P958" s="8">
        <f>E958/L958</f>
        <v>47.672131147540981</v>
      </c>
      <c r="Q958" t="str">
        <f>LEFT(N958, SEARCH("/", N958, 1) - 1)</f>
        <v>music</v>
      </c>
      <c r="R958" t="str">
        <f>RIGHT(N958, LEN(N958)-SEARCH("/", N958, 1))</f>
        <v>rock</v>
      </c>
      <c r="S958" s="11">
        <f>(((J958/60)/60)/24)+DATE(1970,1,1)</f>
        <v>40895.897974537038</v>
      </c>
      <c r="T958" s="11">
        <f>(((I958/60)/60)/24)+DATE(1970,1,1)</f>
        <v>40925.897974537038</v>
      </c>
    </row>
    <row r="959" spans="1:20" ht="45" x14ac:dyDescent="0.25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8277</v>
      </c>
      <c r="O959" s="6">
        <f>ROUND(E959/D959*100, 0)</f>
        <v>130</v>
      </c>
      <c r="P959" s="8">
        <f>E959/L959</f>
        <v>37.271428571428572</v>
      </c>
      <c r="Q959" t="str">
        <f>LEFT(N959, SEARCH("/", N959, 1) - 1)</f>
        <v>music</v>
      </c>
      <c r="R959" t="str">
        <f>RIGHT(N959, LEN(N959)-SEARCH("/", N959, 1))</f>
        <v>metal</v>
      </c>
      <c r="S959" s="11">
        <f>(((J959/60)/60)/24)+DATE(1970,1,1)</f>
        <v>42522.880243055552</v>
      </c>
      <c r="T959" s="11">
        <f>(((I959/60)/60)/24)+DATE(1970,1,1)</f>
        <v>42582.822916666672</v>
      </c>
    </row>
    <row r="960" spans="1:20" ht="45" x14ac:dyDescent="0.25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8278</v>
      </c>
      <c r="O960" s="6">
        <f>ROUND(E960/D960*100, 0)</f>
        <v>5</v>
      </c>
      <c r="P960" s="8">
        <f>E960/L960</f>
        <v>18</v>
      </c>
      <c r="Q960" t="str">
        <f>LEFT(N960, SEARCH("/", N960, 1) - 1)</f>
        <v>music</v>
      </c>
      <c r="R960" t="str">
        <f>RIGHT(N960, LEN(N960)-SEARCH("/", N960, 1))</f>
        <v>jazz</v>
      </c>
      <c r="S960" s="11">
        <f>(((J960/60)/60)/24)+DATE(1970,1,1)</f>
        <v>40921.117662037039</v>
      </c>
      <c r="T960" s="11">
        <f>(((I960/60)/60)/24)+DATE(1970,1,1)</f>
        <v>40951.117662037039</v>
      </c>
    </row>
    <row r="961" spans="1:20" ht="45" x14ac:dyDescent="0.25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8278</v>
      </c>
      <c r="O961" s="6">
        <f>ROUND(E961/D961*100, 0)</f>
        <v>68</v>
      </c>
      <c r="P961" s="8">
        <f>E961/L961</f>
        <v>46.586206896551722</v>
      </c>
      <c r="Q961" t="str">
        <f>LEFT(N961, SEARCH("/", N961, 1) - 1)</f>
        <v>music</v>
      </c>
      <c r="R961" t="str">
        <f>RIGHT(N961, LEN(N961)-SEARCH("/", N961, 1))</f>
        <v>jazz</v>
      </c>
      <c r="S961" s="11">
        <f>(((J961/60)/60)/24)+DATE(1970,1,1)</f>
        <v>41597.788888888892</v>
      </c>
      <c r="T961" s="11">
        <f>(((I961/60)/60)/24)+DATE(1970,1,1)</f>
        <v>41627.788888888892</v>
      </c>
    </row>
    <row r="962" spans="1:20" ht="45" x14ac:dyDescent="0.25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8279</v>
      </c>
      <c r="O962" s="6">
        <f>ROUND(E962/D962*100, 0)</f>
        <v>1</v>
      </c>
      <c r="P962" s="8">
        <f>E962/L962</f>
        <v>10</v>
      </c>
      <c r="Q962" t="str">
        <f>LEFT(N962, SEARCH("/", N962, 1) - 1)</f>
        <v>music</v>
      </c>
      <c r="R962" t="str">
        <f>RIGHT(N962, LEN(N962)-SEARCH("/", N962, 1))</f>
        <v>indie rock</v>
      </c>
      <c r="S962" s="11">
        <f>(((J962/60)/60)/24)+DATE(1970,1,1)</f>
        <v>40981.802615740737</v>
      </c>
      <c r="T962" s="11">
        <f>(((I962/60)/60)/24)+DATE(1970,1,1)</f>
        <v>41041.104861111111</v>
      </c>
    </row>
    <row r="963" spans="1:20" ht="45" x14ac:dyDescent="0.25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8279</v>
      </c>
      <c r="O963" s="6">
        <f>ROUND(E963/D963*100, 0)</f>
        <v>10</v>
      </c>
      <c r="P963" s="8">
        <f>E963/L963</f>
        <v>40</v>
      </c>
      <c r="Q963" t="str">
        <f>LEFT(N963, SEARCH("/", N963, 1) - 1)</f>
        <v>music</v>
      </c>
      <c r="R963" t="str">
        <f>RIGHT(N963, LEN(N963)-SEARCH("/", N963, 1))</f>
        <v>indie rock</v>
      </c>
      <c r="S963" s="11">
        <f>(((J963/60)/60)/24)+DATE(1970,1,1)</f>
        <v>42065.897719907407</v>
      </c>
      <c r="T963" s="11">
        <f>(((I963/60)/60)/24)+DATE(1970,1,1)</f>
        <v>42095.856053240743</v>
      </c>
    </row>
    <row r="964" spans="1:20" ht="45" x14ac:dyDescent="0.25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8278</v>
      </c>
      <c r="O964" s="6">
        <f>ROUND(E964/D964*100, 0)</f>
        <v>7</v>
      </c>
      <c r="P964" s="8">
        <f>E964/L964</f>
        <v>18.714285714285715</v>
      </c>
      <c r="Q964" t="str">
        <f>LEFT(N964, SEARCH("/", N964, 1) - 1)</f>
        <v>music</v>
      </c>
      <c r="R964" t="str">
        <f>RIGHT(N964, LEN(N964)-SEARCH("/", N964, 1))</f>
        <v>jazz</v>
      </c>
      <c r="S964" s="11">
        <f>(((J964/60)/60)/24)+DATE(1970,1,1)</f>
        <v>41680.359976851854</v>
      </c>
      <c r="T964" s="11">
        <f>(((I964/60)/60)/24)+DATE(1970,1,1)</f>
        <v>41714.916666666664</v>
      </c>
    </row>
    <row r="965" spans="1:20" ht="45" x14ac:dyDescent="0.25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 s="6">
        <f>ROUND(E965/D965*100, 0)</f>
        <v>6</v>
      </c>
      <c r="P965" s="8">
        <f>E965/L965</f>
        <v>60</v>
      </c>
      <c r="Q965" t="str">
        <f>LEFT(N965, SEARCH("/", N965, 1) - 1)</f>
        <v>music</v>
      </c>
      <c r="R965" t="str">
        <f>RIGHT(N965, LEN(N965)-SEARCH("/", N965, 1))</f>
        <v>jazz</v>
      </c>
      <c r="S965" s="11">
        <f>(((J965/60)/60)/24)+DATE(1970,1,1)</f>
        <v>41711.169085648151</v>
      </c>
      <c r="T965" s="11">
        <f>(((I965/60)/60)/24)+DATE(1970,1,1)</f>
        <v>41771.169085648151</v>
      </c>
    </row>
    <row r="966" spans="1:20" ht="30" x14ac:dyDescent="0.25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8280</v>
      </c>
      <c r="O966" s="6">
        <f>ROUND(E966/D966*100, 0)</f>
        <v>115</v>
      </c>
      <c r="P966" s="8">
        <f>E966/L966</f>
        <v>31.054054054054053</v>
      </c>
      <c r="Q966" t="str">
        <f>LEFT(N966, SEARCH("/", N966, 1) - 1)</f>
        <v>music</v>
      </c>
      <c r="R966" t="str">
        <f>RIGHT(N966, LEN(N966)-SEARCH("/", N966, 1))</f>
        <v>electronic music</v>
      </c>
      <c r="S966" s="11">
        <f>(((J966/60)/60)/24)+DATE(1970,1,1)</f>
        <v>42111.646724537044</v>
      </c>
      <c r="T966" s="11">
        <f>(((I966/60)/60)/24)+DATE(1970,1,1)</f>
        <v>42141.646724537044</v>
      </c>
    </row>
    <row r="967" spans="1:20" ht="45" x14ac:dyDescent="0.25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8280</v>
      </c>
      <c r="O967" s="6">
        <f>ROUND(E967/D967*100, 0)</f>
        <v>237</v>
      </c>
      <c r="P967" s="8">
        <f>E967/L967</f>
        <v>36.206106870229007</v>
      </c>
      <c r="Q967" t="str">
        <f>LEFT(N967, SEARCH("/", N967, 1) - 1)</f>
        <v>music</v>
      </c>
      <c r="R967" t="str">
        <f>RIGHT(N967, LEN(N967)-SEARCH("/", N967, 1))</f>
        <v>electronic music</v>
      </c>
      <c r="S967" s="11">
        <f>(((J967/60)/60)/24)+DATE(1970,1,1)</f>
        <v>42145.919687500005</v>
      </c>
      <c r="T967" s="11">
        <f>(((I967/60)/60)/24)+DATE(1970,1,1)</f>
        <v>42175.919687500005</v>
      </c>
    </row>
    <row r="968" spans="1:20" ht="30" x14ac:dyDescent="0.25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8280</v>
      </c>
      <c r="O968" s="6">
        <f>ROUND(E968/D968*100, 0)</f>
        <v>342</v>
      </c>
      <c r="P968" s="8">
        <f>E968/L968</f>
        <v>43.031446540880502</v>
      </c>
      <c r="Q968" t="str">
        <f>LEFT(N968, SEARCH("/", N968, 1) - 1)</f>
        <v>music</v>
      </c>
      <c r="R968" t="str">
        <f>RIGHT(N968, LEN(N968)-SEARCH("/", N968, 1))</f>
        <v>electronic music</v>
      </c>
      <c r="S968" s="11">
        <f>(((J968/60)/60)/24)+DATE(1970,1,1)</f>
        <v>42611.483206018514</v>
      </c>
      <c r="T968" s="11">
        <f>(((I968/60)/60)/24)+DATE(1970,1,1)</f>
        <v>42625.483206018514</v>
      </c>
    </row>
    <row r="969" spans="1:20" ht="45" x14ac:dyDescent="0.25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8281</v>
      </c>
      <c r="O969" s="6">
        <f>ROUND(E969/D969*100, 0)</f>
        <v>0</v>
      </c>
      <c r="P969" s="8">
        <f>E969/L969</f>
        <v>1</v>
      </c>
      <c r="Q969" t="str">
        <f>LEFT(N969, SEARCH("/", N969, 1) - 1)</f>
        <v>journalism</v>
      </c>
      <c r="R969" t="str">
        <f>RIGHT(N969, LEN(N969)-SEARCH("/", N969, 1))</f>
        <v>audio</v>
      </c>
      <c r="S969" s="11">
        <f>(((J969/60)/60)/24)+DATE(1970,1,1)</f>
        <v>41918.818460648145</v>
      </c>
      <c r="T969" s="11">
        <f>(((I969/60)/60)/24)+DATE(1970,1,1)</f>
        <v>41948.860127314816</v>
      </c>
    </row>
    <row r="970" spans="1:20" ht="60" x14ac:dyDescent="0.25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8282</v>
      </c>
      <c r="O970" s="6">
        <f>ROUND(E970/D970*100, 0)</f>
        <v>1</v>
      </c>
      <c r="P970" s="8">
        <f>E970/L970</f>
        <v>3</v>
      </c>
      <c r="Q970" t="str">
        <f>LEFT(N970, SEARCH("/", N970, 1) - 1)</f>
        <v>games</v>
      </c>
      <c r="R970" t="str">
        <f>RIGHT(N970, LEN(N970)-SEARCH("/", N970, 1))</f>
        <v>video games</v>
      </c>
      <c r="S970" s="11">
        <f>(((J970/60)/60)/24)+DATE(1970,1,1)</f>
        <v>41250.025902777779</v>
      </c>
      <c r="T970" s="11">
        <f>(((I970/60)/60)/24)+DATE(1970,1,1)</f>
        <v>41280.025902777779</v>
      </c>
    </row>
    <row r="971" spans="1:20" ht="45" x14ac:dyDescent="0.25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8283</v>
      </c>
      <c r="O971" s="6">
        <f>ROUND(E971/D971*100, 0)</f>
        <v>1</v>
      </c>
      <c r="P971" s="8">
        <f>E971/L971</f>
        <v>5</v>
      </c>
      <c r="Q971" t="str">
        <f>LEFT(N971, SEARCH("/", N971, 1) - 1)</f>
        <v>games</v>
      </c>
      <c r="R971" t="str">
        <f>RIGHT(N971, LEN(N971)-SEARCH("/", N971, 1))</f>
        <v>mobile games</v>
      </c>
      <c r="S971" s="11">
        <f>(((J971/60)/60)/24)+DATE(1970,1,1)</f>
        <v>42535.327476851846</v>
      </c>
      <c r="T971" s="11">
        <f>(((I971/60)/60)/24)+DATE(1970,1,1)</f>
        <v>42565.327476851846</v>
      </c>
    </row>
    <row r="972" spans="1:20" ht="45" x14ac:dyDescent="0.25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8285</v>
      </c>
      <c r="O972" s="6">
        <f>ROUND(E972/D972*100, 0)</f>
        <v>161</v>
      </c>
      <c r="P972" s="8">
        <f>E972/L972</f>
        <v>37.776470588235291</v>
      </c>
      <c r="Q972" t="str">
        <f>LEFT(N972, SEARCH("/", N972, 1) - 1)</f>
        <v>photography</v>
      </c>
      <c r="R972" t="str">
        <f>RIGHT(N972, LEN(N972)-SEARCH("/", N972, 1))</f>
        <v>photobooks</v>
      </c>
      <c r="S972" s="11">
        <f>(((J972/60)/60)/24)+DATE(1970,1,1)</f>
        <v>42711.700694444444</v>
      </c>
      <c r="T972" s="11">
        <f>(((I972/60)/60)/24)+DATE(1970,1,1)</f>
        <v>42732.700694444444</v>
      </c>
    </row>
    <row r="973" spans="1:20" ht="45" x14ac:dyDescent="0.25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8285</v>
      </c>
      <c r="O973" s="6">
        <f>ROUND(E973/D973*100, 0)</f>
        <v>132</v>
      </c>
      <c r="P973" s="8">
        <f>E973/L973</f>
        <v>105.44</v>
      </c>
      <c r="Q973" t="str">
        <f>LEFT(N973, SEARCH("/", N973, 1) - 1)</f>
        <v>photography</v>
      </c>
      <c r="R973" t="str">
        <f>RIGHT(N973, LEN(N973)-SEARCH("/", N973, 1))</f>
        <v>photobooks</v>
      </c>
      <c r="S973" s="11">
        <f>(((J973/60)/60)/24)+DATE(1970,1,1)</f>
        <v>42104.840335648143</v>
      </c>
      <c r="T973" s="11">
        <f>(((I973/60)/60)/24)+DATE(1970,1,1)</f>
        <v>42164.840335648143</v>
      </c>
    </row>
    <row r="974" spans="1:20" ht="45" x14ac:dyDescent="0.25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8286</v>
      </c>
      <c r="O974" s="6">
        <f>ROUND(E974/D974*100, 0)</f>
        <v>0</v>
      </c>
      <c r="P974" s="8" t="e">
        <f>E974/L974</f>
        <v>#DIV/0!</v>
      </c>
      <c r="Q974" t="str">
        <f>LEFT(N974, SEARCH("/", N974, 1) - 1)</f>
        <v>music</v>
      </c>
      <c r="R974" t="str">
        <f>RIGHT(N974, LEN(N974)-SEARCH("/", N974, 1))</f>
        <v>world music</v>
      </c>
      <c r="S974" s="11">
        <f>(((J974/60)/60)/24)+DATE(1970,1,1)</f>
        <v>41827.919166666667</v>
      </c>
      <c r="T974" s="11">
        <f>(((I974/60)/60)/24)+DATE(1970,1,1)</f>
        <v>41858.291666666664</v>
      </c>
    </row>
    <row r="975" spans="1:20" ht="45" x14ac:dyDescent="0.25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8276</v>
      </c>
      <c r="O975" s="6">
        <f>ROUND(E975/D975*100, 0)</f>
        <v>104</v>
      </c>
      <c r="P975" s="8">
        <f>E975/L975</f>
        <v>46.133333333333333</v>
      </c>
      <c r="Q975" t="str">
        <f>LEFT(N975, SEARCH("/", N975, 1) - 1)</f>
        <v>music</v>
      </c>
      <c r="R975" t="str">
        <f>RIGHT(N975, LEN(N975)-SEARCH("/", N975, 1))</f>
        <v>rock</v>
      </c>
      <c r="S975" s="11">
        <f>(((J975/60)/60)/24)+DATE(1970,1,1)</f>
        <v>41355.825497685182</v>
      </c>
      <c r="T975" s="11">
        <f>(((I975/60)/60)/24)+DATE(1970,1,1)</f>
        <v>41386.875</v>
      </c>
    </row>
    <row r="976" spans="1:20" ht="45" x14ac:dyDescent="0.25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8276</v>
      </c>
      <c r="O976" s="6">
        <f>ROUND(E976/D976*100, 0)</f>
        <v>120</v>
      </c>
      <c r="P976" s="8">
        <f>E976/L976</f>
        <v>141.47058823529412</v>
      </c>
      <c r="Q976" t="str">
        <f>LEFT(N976, SEARCH("/", N976, 1) - 1)</f>
        <v>music</v>
      </c>
      <c r="R976" t="str">
        <f>RIGHT(N976, LEN(N976)-SEARCH("/", N976, 1))</f>
        <v>rock</v>
      </c>
      <c r="S976" s="11">
        <f>(((J976/60)/60)/24)+DATE(1970,1,1)</f>
        <v>41774.599930555552</v>
      </c>
      <c r="T976" s="11">
        <f>(((I976/60)/60)/24)+DATE(1970,1,1)</f>
        <v>41804.599930555552</v>
      </c>
    </row>
    <row r="977" spans="1:20" ht="45" x14ac:dyDescent="0.25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6">
        <f>ROUND(E977/D977*100, 0)</f>
        <v>117</v>
      </c>
      <c r="P977" s="8">
        <f>E977/L977</f>
        <v>75.483870967741936</v>
      </c>
      <c r="Q977" t="str">
        <f>LEFT(N977, SEARCH("/", N977, 1) - 1)</f>
        <v>music</v>
      </c>
      <c r="R977" t="str">
        <f>RIGHT(N977, LEN(N977)-SEARCH("/", N977, 1))</f>
        <v>rock</v>
      </c>
      <c r="S977" s="11">
        <f>(((J977/60)/60)/24)+DATE(1970,1,1)</f>
        <v>40838.043391203704</v>
      </c>
      <c r="T977" s="11">
        <f>(((I977/60)/60)/24)+DATE(1970,1,1)</f>
        <v>40883.085057870368</v>
      </c>
    </row>
    <row r="978" spans="1:20" ht="30" x14ac:dyDescent="0.25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8276</v>
      </c>
      <c r="O978" s="6">
        <f>ROUND(E978/D978*100, 0)</f>
        <v>101</v>
      </c>
      <c r="P978" s="8">
        <f>E978/L978</f>
        <v>38.942307692307693</v>
      </c>
      <c r="Q978" t="str">
        <f>LEFT(N978, SEARCH("/", N978, 1) - 1)</f>
        <v>music</v>
      </c>
      <c r="R978" t="str">
        <f>RIGHT(N978, LEN(N978)-SEARCH("/", N978, 1))</f>
        <v>rock</v>
      </c>
      <c r="S978" s="11">
        <f>(((J978/60)/60)/24)+DATE(1970,1,1)</f>
        <v>41638.342905092592</v>
      </c>
      <c r="T978" s="11">
        <f>(((I978/60)/60)/24)+DATE(1970,1,1)</f>
        <v>41668.342905092592</v>
      </c>
    </row>
    <row r="979" spans="1:20" ht="45" x14ac:dyDescent="0.25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8271</v>
      </c>
      <c r="O979" s="6">
        <f>ROUND(E979/D979*100, 0)</f>
        <v>101</v>
      </c>
      <c r="P979" s="8">
        <f>E979/L979</f>
        <v>65.161290322580641</v>
      </c>
      <c r="Q979" t="str">
        <f>LEFT(N979, SEARCH("/", N979, 1) - 1)</f>
        <v>theater</v>
      </c>
      <c r="R979" t="str">
        <f>RIGHT(N979, LEN(N979)-SEARCH("/", N979, 1))</f>
        <v>plays</v>
      </c>
      <c r="S979" s="11">
        <f>(((J979/60)/60)/24)+DATE(1970,1,1)</f>
        <v>42712.23474537037</v>
      </c>
      <c r="T979" s="11">
        <f>(((I979/60)/60)/24)+DATE(1970,1,1)</f>
        <v>42735.707638888889</v>
      </c>
    </row>
    <row r="980" spans="1:20" ht="45" x14ac:dyDescent="0.25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8271</v>
      </c>
      <c r="O980" s="6">
        <f>ROUND(E980/D980*100, 0)</f>
        <v>102</v>
      </c>
      <c r="P980" s="8">
        <f>E980/L980</f>
        <v>32.269841269841272</v>
      </c>
      <c r="Q980" t="str">
        <f>LEFT(N980, SEARCH("/", N980, 1) - 1)</f>
        <v>theater</v>
      </c>
      <c r="R980" t="str">
        <f>RIGHT(N980, LEN(N980)-SEARCH("/", N980, 1))</f>
        <v>plays</v>
      </c>
      <c r="S980" s="11">
        <f>(((J980/60)/60)/24)+DATE(1970,1,1)</f>
        <v>42160.583043981482</v>
      </c>
      <c r="T980" s="11">
        <f>(((I980/60)/60)/24)+DATE(1970,1,1)</f>
        <v>42175.583043981482</v>
      </c>
    </row>
    <row r="981" spans="1:20" ht="45" x14ac:dyDescent="0.25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8271</v>
      </c>
      <c r="O981" s="6">
        <f>ROUND(E981/D981*100, 0)</f>
        <v>105</v>
      </c>
      <c r="P981" s="8">
        <f>E981/L981</f>
        <v>63.424242424242422</v>
      </c>
      <c r="Q981" t="str">
        <f>LEFT(N981, SEARCH("/", N981, 1) - 1)</f>
        <v>theater</v>
      </c>
      <c r="R981" t="str">
        <f>RIGHT(N981, LEN(N981)-SEARCH("/", N981, 1))</f>
        <v>plays</v>
      </c>
      <c r="S981" s="11">
        <f>(((J981/60)/60)/24)+DATE(1970,1,1)</f>
        <v>42458.680925925932</v>
      </c>
      <c r="T981" s="11">
        <f>(((I981/60)/60)/24)+DATE(1970,1,1)</f>
        <v>42488.680925925932</v>
      </c>
    </row>
    <row r="982" spans="1:20" ht="45" x14ac:dyDescent="0.25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8271</v>
      </c>
      <c r="O982" s="6">
        <f>ROUND(E982/D982*100, 0)</f>
        <v>103</v>
      </c>
      <c r="P982" s="8">
        <f>E982/L982</f>
        <v>70.862068965517238</v>
      </c>
      <c r="Q982" t="str">
        <f>LEFT(N982, SEARCH("/", N982, 1) - 1)</f>
        <v>theater</v>
      </c>
      <c r="R982" t="str">
        <f>RIGHT(N982, LEN(N982)-SEARCH("/", N982, 1))</f>
        <v>plays</v>
      </c>
      <c r="S982" s="11">
        <f>(((J982/60)/60)/24)+DATE(1970,1,1)</f>
        <v>42195.749745370369</v>
      </c>
      <c r="T982" s="11">
        <f>(((I982/60)/60)/24)+DATE(1970,1,1)</f>
        <v>42206.125</v>
      </c>
    </row>
    <row r="983" spans="1:20" ht="45" x14ac:dyDescent="0.25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8274</v>
      </c>
      <c r="O983" s="6">
        <f>ROUND(E983/D983*100, 0)</f>
        <v>125</v>
      </c>
      <c r="P983" s="8">
        <f>E983/L983</f>
        <v>38.553846153846152</v>
      </c>
      <c r="Q983" t="str">
        <f>LEFT(N983, SEARCH("/", N983, 1) - 1)</f>
        <v>publishing</v>
      </c>
      <c r="R983" t="str">
        <f>RIGHT(N983, LEN(N983)-SEARCH("/", N983, 1))</f>
        <v>nonfiction</v>
      </c>
      <c r="S983" s="11">
        <f>(((J983/60)/60)/24)+DATE(1970,1,1)</f>
        <v>41304.962233796294</v>
      </c>
      <c r="T983" s="11">
        <f>(((I983/60)/60)/24)+DATE(1970,1,1)</f>
        <v>41334.249305555553</v>
      </c>
    </row>
    <row r="984" spans="1:20" x14ac:dyDescent="0.25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8276</v>
      </c>
      <c r="O984" s="6">
        <f>ROUND(E984/D984*100, 0)</f>
        <v>203</v>
      </c>
      <c r="P984" s="8">
        <f>E984/L984</f>
        <v>30.578947368421051</v>
      </c>
      <c r="Q984" t="str">
        <f>LEFT(N984, SEARCH("/", N984, 1) - 1)</f>
        <v>music</v>
      </c>
      <c r="R984" t="str">
        <f>RIGHT(N984, LEN(N984)-SEARCH("/", N984, 1))</f>
        <v>rock</v>
      </c>
      <c r="S984" s="11">
        <f>(((J984/60)/60)/24)+DATE(1970,1,1)</f>
        <v>42568.759374999994</v>
      </c>
      <c r="T984" s="11">
        <f>(((I984/60)/60)/24)+DATE(1970,1,1)</f>
        <v>42583.759374999994</v>
      </c>
    </row>
    <row r="985" spans="1:20" ht="60" x14ac:dyDescent="0.25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8287</v>
      </c>
      <c r="O985" s="6">
        <f>ROUND(E985/D985*100, 0)</f>
        <v>5</v>
      </c>
      <c r="P985" s="8">
        <f>E985/L985</f>
        <v>100</v>
      </c>
      <c r="Q985" t="str">
        <f>LEFT(N985, SEARCH("/", N985, 1) - 1)</f>
        <v>publishing</v>
      </c>
      <c r="R985" t="str">
        <f>RIGHT(N985, LEN(N985)-SEARCH("/", N985, 1))</f>
        <v>translations</v>
      </c>
      <c r="S985" s="11">
        <f>(((J985/60)/60)/24)+DATE(1970,1,1)</f>
        <v>42360.437152777777</v>
      </c>
      <c r="T985" s="11">
        <f>(((I985/60)/60)/24)+DATE(1970,1,1)</f>
        <v>42420.437152777777</v>
      </c>
    </row>
    <row r="986" spans="1:20" x14ac:dyDescent="0.25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8275</v>
      </c>
      <c r="O986" s="6">
        <f>ROUND(E986/D986*100, 0)</f>
        <v>0</v>
      </c>
      <c r="P986" s="8" t="e">
        <f>E986/L986</f>
        <v>#DIV/0!</v>
      </c>
      <c r="Q986" t="str">
        <f>LEFT(N986, SEARCH("/", N986, 1) - 1)</f>
        <v>publishing</v>
      </c>
      <c r="R986" t="str">
        <f>RIGHT(N986, LEN(N986)-SEARCH("/", N986, 1))</f>
        <v>fiction</v>
      </c>
      <c r="S986" s="11">
        <f>(((J986/60)/60)/24)+DATE(1970,1,1)</f>
        <v>41053.200960648144</v>
      </c>
      <c r="T986" s="11">
        <f>(((I986/60)/60)/24)+DATE(1970,1,1)</f>
        <v>41111.618750000001</v>
      </c>
    </row>
    <row r="987" spans="1:20" ht="30" x14ac:dyDescent="0.25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8275</v>
      </c>
      <c r="O987" s="6">
        <f>ROUND(E987/D987*100, 0)</f>
        <v>0</v>
      </c>
      <c r="P987" s="8" t="e">
        <f>E987/L987</f>
        <v>#DIV/0!</v>
      </c>
      <c r="Q987" t="str">
        <f>LEFT(N987, SEARCH("/", N987, 1) - 1)</f>
        <v>publishing</v>
      </c>
      <c r="R987" t="str">
        <f>RIGHT(N987, LEN(N987)-SEARCH("/", N987, 1))</f>
        <v>fiction</v>
      </c>
      <c r="S987" s="11">
        <f>(((J987/60)/60)/24)+DATE(1970,1,1)</f>
        <v>40752.789710648147</v>
      </c>
      <c r="T987" s="11">
        <f>(((I987/60)/60)/24)+DATE(1970,1,1)</f>
        <v>40782.789710648147</v>
      </c>
    </row>
    <row r="988" spans="1:20" ht="45" x14ac:dyDescent="0.25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8275</v>
      </c>
      <c r="O988" s="6">
        <f>ROUND(E988/D988*100, 0)</f>
        <v>0</v>
      </c>
      <c r="P988" s="8">
        <f>E988/L988</f>
        <v>5</v>
      </c>
      <c r="Q988" t="str">
        <f>LEFT(N988, SEARCH("/", N988, 1) - 1)</f>
        <v>publishing</v>
      </c>
      <c r="R988" t="str">
        <f>RIGHT(N988, LEN(N988)-SEARCH("/", N988, 1))</f>
        <v>fiction</v>
      </c>
      <c r="S988" s="11">
        <f>(((J988/60)/60)/24)+DATE(1970,1,1)</f>
        <v>42527.007326388892</v>
      </c>
      <c r="T988" s="11">
        <f>(((I988/60)/60)/24)+DATE(1970,1,1)</f>
        <v>42587.007326388892</v>
      </c>
    </row>
    <row r="989" spans="1:20" ht="45" x14ac:dyDescent="0.25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8291</v>
      </c>
      <c r="O989" s="6">
        <f>ROUND(E989/D989*100, 0)</f>
        <v>79</v>
      </c>
      <c r="P989" s="8">
        <f>E989/L989</f>
        <v>131.66666666666666</v>
      </c>
      <c r="Q989" t="str">
        <f>LEFT(N989, SEARCH("/", N989, 1) - 1)</f>
        <v>photography</v>
      </c>
      <c r="R989" t="str">
        <f>RIGHT(N989, LEN(N989)-SEARCH("/", N989, 1))</f>
        <v>places</v>
      </c>
      <c r="S989" s="11">
        <f>(((J989/60)/60)/24)+DATE(1970,1,1)</f>
        <v>42707.895462962959</v>
      </c>
      <c r="T989" s="11">
        <f>(((I989/60)/60)/24)+DATE(1970,1,1)</f>
        <v>42729.458333333328</v>
      </c>
    </row>
    <row r="990" spans="1:20" ht="30" x14ac:dyDescent="0.25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8276</v>
      </c>
      <c r="O990" s="6">
        <f>ROUND(E990/D990*100, 0)</f>
        <v>100</v>
      </c>
      <c r="P990" s="8">
        <f>E990/L990</f>
        <v>66.688666666666663</v>
      </c>
      <c r="Q990" t="str">
        <f>LEFT(N990, SEARCH("/", N990, 1) - 1)</f>
        <v>music</v>
      </c>
      <c r="R990" t="str">
        <f>RIGHT(N990, LEN(N990)-SEARCH("/", N990, 1))</f>
        <v>rock</v>
      </c>
      <c r="S990" s="11">
        <f>(((J990/60)/60)/24)+DATE(1970,1,1)</f>
        <v>40876.169664351852</v>
      </c>
      <c r="T990" s="11">
        <f>(((I990/60)/60)/24)+DATE(1970,1,1)</f>
        <v>40936.169664351852</v>
      </c>
    </row>
    <row r="991" spans="1:20" ht="30" x14ac:dyDescent="0.25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8276</v>
      </c>
      <c r="O991" s="6">
        <f>ROUND(E991/D991*100, 0)</f>
        <v>272</v>
      </c>
      <c r="P991" s="8">
        <f>E991/L991</f>
        <v>48.544642857142854</v>
      </c>
      <c r="Q991" t="str">
        <f>LEFT(N991, SEARCH("/", N991, 1) - 1)</f>
        <v>music</v>
      </c>
      <c r="R991" t="str">
        <f>RIGHT(N991, LEN(N991)-SEARCH("/", N991, 1))</f>
        <v>rock</v>
      </c>
      <c r="S991" s="11">
        <f>(((J991/60)/60)/24)+DATE(1970,1,1)</f>
        <v>41228.924884259257</v>
      </c>
      <c r="T991" s="11">
        <f>(((I991/60)/60)/24)+DATE(1970,1,1)</f>
        <v>41258.924884259257</v>
      </c>
    </row>
    <row r="992" spans="1:20" ht="45" x14ac:dyDescent="0.25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8276</v>
      </c>
      <c r="O992" s="6">
        <f>ROUND(E992/D992*100, 0)</f>
        <v>117</v>
      </c>
      <c r="P992" s="8">
        <f>E992/L992</f>
        <v>61.578947368421055</v>
      </c>
      <c r="Q992" t="str">
        <f>LEFT(N992, SEARCH("/", N992, 1) - 1)</f>
        <v>music</v>
      </c>
      <c r="R992" t="str">
        <f>RIGHT(N992, LEN(N992)-SEARCH("/", N992, 1))</f>
        <v>rock</v>
      </c>
      <c r="S992" s="11">
        <f>(((J992/60)/60)/24)+DATE(1970,1,1)</f>
        <v>41205.707048611112</v>
      </c>
      <c r="T992" s="11">
        <f>(((I992/60)/60)/24)+DATE(1970,1,1)</f>
        <v>41239.207638888889</v>
      </c>
    </row>
    <row r="993" spans="1:20" ht="30" x14ac:dyDescent="0.25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8276</v>
      </c>
      <c r="O993" s="6">
        <f>ROUND(E993/D993*100, 0)</f>
        <v>101</v>
      </c>
      <c r="P993" s="8">
        <f>E993/L993</f>
        <v>62.8125</v>
      </c>
      <c r="Q993" t="str">
        <f>LEFT(N993, SEARCH("/", N993, 1) - 1)</f>
        <v>music</v>
      </c>
      <c r="R993" t="str">
        <f>RIGHT(N993, LEN(N993)-SEARCH("/", N993, 1))</f>
        <v>rock</v>
      </c>
      <c r="S993" s="11">
        <f>(((J993/60)/60)/24)+DATE(1970,1,1)</f>
        <v>40658.189826388887</v>
      </c>
      <c r="T993" s="11">
        <f>(((I993/60)/60)/24)+DATE(1970,1,1)</f>
        <v>40696.249305555553</v>
      </c>
    </row>
    <row r="994" spans="1:20" ht="45" x14ac:dyDescent="0.25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8276</v>
      </c>
      <c r="O994" s="6">
        <f>ROUND(E994/D994*100, 0)</f>
        <v>125</v>
      </c>
      <c r="P994" s="8">
        <f>E994/L994</f>
        <v>67.729729729729726</v>
      </c>
      <c r="Q994" t="str">
        <f>LEFT(N994, SEARCH("/", N994, 1) - 1)</f>
        <v>music</v>
      </c>
      <c r="R994" t="str">
        <f>RIGHT(N994, LEN(N994)-SEARCH("/", N994, 1))</f>
        <v>rock</v>
      </c>
      <c r="S994" s="11">
        <f>(((J994/60)/60)/24)+DATE(1970,1,1)</f>
        <v>42502.868761574078</v>
      </c>
      <c r="T994" s="11">
        <f>(((I994/60)/60)/24)+DATE(1970,1,1)</f>
        <v>42562.868761574078</v>
      </c>
    </row>
    <row r="995" spans="1:20" ht="45" x14ac:dyDescent="0.25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6">
        <f>ROUND(E995/D995*100, 0)</f>
        <v>110</v>
      </c>
      <c r="P995" s="8">
        <f>E995/L995</f>
        <v>26.554216867469879</v>
      </c>
      <c r="Q995" t="str">
        <f>LEFT(N995, SEARCH("/", N995, 1) - 1)</f>
        <v>music</v>
      </c>
      <c r="R995" t="str">
        <f>RIGHT(N995, LEN(N995)-SEARCH("/", N995, 1))</f>
        <v>pop</v>
      </c>
      <c r="S995" s="11">
        <f>(((J995/60)/60)/24)+DATE(1970,1,1)</f>
        <v>41833.450266203705</v>
      </c>
      <c r="T995" s="11">
        <f>(((I995/60)/60)/24)+DATE(1970,1,1)</f>
        <v>41865.757638888892</v>
      </c>
    </row>
    <row r="996" spans="1:20" ht="30" x14ac:dyDescent="0.25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8292</v>
      </c>
      <c r="O996" s="6">
        <f>ROUND(E996/D996*100, 0)</f>
        <v>142</v>
      </c>
      <c r="P996" s="8">
        <f>E996/L996</f>
        <v>88.46875</v>
      </c>
      <c r="Q996" t="str">
        <f>LEFT(N996, SEARCH("/", N996, 1) - 1)</f>
        <v>music</v>
      </c>
      <c r="R996" t="str">
        <f>RIGHT(N996, LEN(N996)-SEARCH("/", N996, 1))</f>
        <v>pop</v>
      </c>
      <c r="S996" s="11">
        <f>(((J996/60)/60)/24)+DATE(1970,1,1)</f>
        <v>41526.435613425929</v>
      </c>
      <c r="T996" s="11">
        <f>(((I996/60)/60)/24)+DATE(1970,1,1)</f>
        <v>41556.435613425929</v>
      </c>
    </row>
    <row r="997" spans="1:20" ht="45" x14ac:dyDescent="0.25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8292</v>
      </c>
      <c r="O997" s="6">
        <f>ROUND(E997/D997*100, 0)</f>
        <v>101</v>
      </c>
      <c r="P997" s="8">
        <f>E997/L997</f>
        <v>100.75</v>
      </c>
      <c r="Q997" t="str">
        <f>LEFT(N997, SEARCH("/", N997, 1) - 1)</f>
        <v>music</v>
      </c>
      <c r="R997" t="str">
        <f>RIGHT(N997, LEN(N997)-SEARCH("/", N997, 1))</f>
        <v>pop</v>
      </c>
      <c r="S997" s="11">
        <f>(((J997/60)/60)/24)+DATE(1970,1,1)</f>
        <v>40625.900694444441</v>
      </c>
      <c r="T997" s="11">
        <f>(((I997/60)/60)/24)+DATE(1970,1,1)</f>
        <v>40659.290972222225</v>
      </c>
    </row>
    <row r="998" spans="1:20" ht="45" x14ac:dyDescent="0.25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8292</v>
      </c>
      <c r="O998" s="6">
        <f>ROUND(E998/D998*100, 0)</f>
        <v>140</v>
      </c>
      <c r="P998" s="8">
        <f>E998/L998</f>
        <v>53.75</v>
      </c>
      <c r="Q998" t="str">
        <f>LEFT(N998, SEARCH("/", N998, 1) - 1)</f>
        <v>music</v>
      </c>
      <c r="R998" t="str">
        <f>RIGHT(N998, LEN(N998)-SEARCH("/", N998, 1))</f>
        <v>pop</v>
      </c>
      <c r="S998" s="11">
        <f>(((J998/60)/60)/24)+DATE(1970,1,1)</f>
        <v>42461.885138888887</v>
      </c>
      <c r="T998" s="11">
        <f>(((I998/60)/60)/24)+DATE(1970,1,1)</f>
        <v>42521.885138888887</v>
      </c>
    </row>
    <row r="999" spans="1:20" ht="30" x14ac:dyDescent="0.25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8292</v>
      </c>
      <c r="O999" s="6">
        <f>ROUND(E999/D999*100, 0)</f>
        <v>101</v>
      </c>
      <c r="P999" s="8">
        <f>E999/L999</f>
        <v>26.148961038961041</v>
      </c>
      <c r="Q999" t="str">
        <f>LEFT(N999, SEARCH("/", N999, 1) - 1)</f>
        <v>music</v>
      </c>
      <c r="R999" t="str">
        <f>RIGHT(N999, LEN(N999)-SEARCH("/", N999, 1))</f>
        <v>pop</v>
      </c>
      <c r="S999" s="11">
        <f>(((J999/60)/60)/24)+DATE(1970,1,1)</f>
        <v>42553.54414351852</v>
      </c>
      <c r="T999" s="11">
        <f>(((I999/60)/60)/24)+DATE(1970,1,1)</f>
        <v>42583.54414351852</v>
      </c>
    </row>
    <row r="1000" spans="1:20" ht="60" x14ac:dyDescent="0.25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8292</v>
      </c>
      <c r="O1000" s="6">
        <f>ROUND(E1000/D1000*100, 0)</f>
        <v>175</v>
      </c>
      <c r="P1000" s="8">
        <f>E1000/L1000</f>
        <v>62.5</v>
      </c>
      <c r="Q1000" t="str">
        <f>LEFT(N1000, SEARCH("/", N1000, 1) - 1)</f>
        <v>music</v>
      </c>
      <c r="R1000" t="str">
        <f>RIGHT(N1000, LEN(N1000)-SEARCH("/", N1000, 1))</f>
        <v>pop</v>
      </c>
      <c r="S1000" s="11">
        <f>(((J1000/60)/60)/24)+DATE(1970,1,1)</f>
        <v>40723.068807870368</v>
      </c>
      <c r="T1000" s="11">
        <f>(((I1000/60)/60)/24)+DATE(1970,1,1)</f>
        <v>40746.068807870368</v>
      </c>
    </row>
    <row r="1001" spans="1:20" ht="30" x14ac:dyDescent="0.25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8293</v>
      </c>
      <c r="O1001" s="6">
        <f>ROUND(E1001/D1001*100, 0)</f>
        <v>65</v>
      </c>
      <c r="P1001" s="8">
        <f>E1001/L1001</f>
        <v>118.36363636363636</v>
      </c>
      <c r="Q1001" t="str">
        <f>LEFT(N1001, SEARCH("/", N1001, 1) - 1)</f>
        <v>music</v>
      </c>
      <c r="R1001" t="str">
        <f>RIGHT(N1001, LEN(N1001)-SEARCH("/", N1001, 1))</f>
        <v>faith</v>
      </c>
      <c r="S1001" s="11">
        <f>(((J1001/60)/60)/24)+DATE(1970,1,1)</f>
        <v>42021.139733796299</v>
      </c>
      <c r="T1001" s="11">
        <f>(((I1001/60)/60)/24)+DATE(1970,1,1)</f>
        <v>42051.139733796299</v>
      </c>
    </row>
    <row r="1002" spans="1:20" ht="45" x14ac:dyDescent="0.25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8293</v>
      </c>
      <c r="O1002" s="6">
        <f>ROUND(E1002/D1002*100, 0)</f>
        <v>0</v>
      </c>
      <c r="P1002" s="8" t="e">
        <f>E1002/L1002</f>
        <v>#DIV/0!</v>
      </c>
      <c r="Q1002" t="str">
        <f>LEFT(N1002, SEARCH("/", N1002, 1) - 1)</f>
        <v>music</v>
      </c>
      <c r="R1002" t="str">
        <f>RIGHT(N1002, LEN(N1002)-SEARCH("/", N1002, 1))</f>
        <v>faith</v>
      </c>
      <c r="S1002" s="11">
        <f>(((J1002/60)/60)/24)+DATE(1970,1,1)</f>
        <v>42245.016736111109</v>
      </c>
      <c r="T1002" s="11">
        <f>(((I1002/60)/60)/24)+DATE(1970,1,1)</f>
        <v>42256.666666666672</v>
      </c>
    </row>
    <row r="1003" spans="1:20" ht="45" x14ac:dyDescent="0.25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8293</v>
      </c>
      <c r="O1003" s="6">
        <f>ROUND(E1003/D1003*100, 0)</f>
        <v>8</v>
      </c>
      <c r="P1003" s="8">
        <f>E1003/L1003</f>
        <v>50</v>
      </c>
      <c r="Q1003" t="str">
        <f>LEFT(N1003, SEARCH("/", N1003, 1) - 1)</f>
        <v>music</v>
      </c>
      <c r="R1003" t="str">
        <f>RIGHT(N1003, LEN(N1003)-SEARCH("/", N1003, 1))</f>
        <v>faith</v>
      </c>
      <c r="S1003" s="11">
        <f>(((J1003/60)/60)/24)+DATE(1970,1,1)</f>
        <v>42673.577534722222</v>
      </c>
      <c r="T1003" s="11">
        <f>(((I1003/60)/60)/24)+DATE(1970,1,1)</f>
        <v>42713.619201388887</v>
      </c>
    </row>
    <row r="1004" spans="1:20" ht="45" x14ac:dyDescent="0.25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8285</v>
      </c>
      <c r="O1004" s="6">
        <f>ROUND(E1004/D1004*100, 0)</f>
        <v>109</v>
      </c>
      <c r="P1004" s="8">
        <f>E1004/L1004</f>
        <v>63.970588235294116</v>
      </c>
      <c r="Q1004" t="str">
        <f>LEFT(N1004, SEARCH("/", N1004, 1) - 1)</f>
        <v>photography</v>
      </c>
      <c r="R1004" t="str">
        <f>RIGHT(N1004, LEN(N1004)-SEARCH("/", N1004, 1))</f>
        <v>photobooks</v>
      </c>
      <c r="S1004" s="11">
        <f>(((J1004/60)/60)/24)+DATE(1970,1,1)</f>
        <v>42710.876967592587</v>
      </c>
      <c r="T1004" s="11">
        <f>(((I1004/60)/60)/24)+DATE(1970,1,1)</f>
        <v>42742.875</v>
      </c>
    </row>
    <row r="1005" spans="1:20" ht="45" x14ac:dyDescent="0.25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8276</v>
      </c>
      <c r="O1005" s="6">
        <f>ROUND(E1005/D1005*100, 0)</f>
        <v>105</v>
      </c>
      <c r="P1005" s="8">
        <f>E1005/L1005</f>
        <v>42.02</v>
      </c>
      <c r="Q1005" t="str">
        <f>LEFT(N1005, SEARCH("/", N1005, 1) - 1)</f>
        <v>music</v>
      </c>
      <c r="R1005" t="str">
        <f>RIGHT(N1005, LEN(N1005)-SEARCH("/", N1005, 1))</f>
        <v>rock</v>
      </c>
      <c r="S1005" s="11">
        <f>(((J1005/60)/60)/24)+DATE(1970,1,1)</f>
        <v>41443.83452546296</v>
      </c>
      <c r="T1005" s="11">
        <f>(((I1005/60)/60)/24)+DATE(1970,1,1)</f>
        <v>41466.83452546296</v>
      </c>
    </row>
    <row r="1006" spans="1:20" ht="30" x14ac:dyDescent="0.25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8276</v>
      </c>
      <c r="O1006" s="6">
        <f>ROUND(E1006/D1006*100, 0)</f>
        <v>101</v>
      </c>
      <c r="P1006" s="8">
        <f>E1006/L1006</f>
        <v>53.157894736842103</v>
      </c>
      <c r="Q1006" t="str">
        <f>LEFT(N1006, SEARCH("/", N1006, 1) - 1)</f>
        <v>music</v>
      </c>
      <c r="R1006" t="str">
        <f>RIGHT(N1006, LEN(N1006)-SEARCH("/", N1006, 1))</f>
        <v>rock</v>
      </c>
      <c r="S1006" s="11">
        <f>(((J1006/60)/60)/24)+DATE(1970,1,1)</f>
        <v>41657.923807870371</v>
      </c>
      <c r="T1006" s="11">
        <f>(((I1006/60)/60)/24)+DATE(1970,1,1)</f>
        <v>41687.923807870371</v>
      </c>
    </row>
    <row r="1007" spans="1:20" ht="30" x14ac:dyDescent="0.25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8276</v>
      </c>
      <c r="O1007" s="6">
        <f>ROUND(E1007/D1007*100, 0)</f>
        <v>102</v>
      </c>
      <c r="P1007" s="8">
        <f>E1007/L1007</f>
        <v>50.875</v>
      </c>
      <c r="Q1007" t="str">
        <f>LEFT(N1007, SEARCH("/", N1007, 1) - 1)</f>
        <v>music</v>
      </c>
      <c r="R1007" t="str">
        <f>RIGHT(N1007, LEN(N1007)-SEARCH("/", N1007, 1))</f>
        <v>rock</v>
      </c>
      <c r="S1007" s="11">
        <f>(((J1007/60)/60)/24)+DATE(1970,1,1)</f>
        <v>41745.84542824074</v>
      </c>
      <c r="T1007" s="11">
        <f>(((I1007/60)/60)/24)+DATE(1970,1,1)</f>
        <v>41779.207638888889</v>
      </c>
    </row>
    <row r="1008" spans="1:20" ht="45" x14ac:dyDescent="0.25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8276</v>
      </c>
      <c r="O1008" s="6">
        <f>ROUND(E1008/D1008*100, 0)</f>
        <v>125</v>
      </c>
      <c r="P1008" s="8">
        <f>E1008/L1008</f>
        <v>119.28571428571429</v>
      </c>
      <c r="Q1008" t="str">
        <f>LEFT(N1008, SEARCH("/", N1008, 1) - 1)</f>
        <v>music</v>
      </c>
      <c r="R1008" t="str">
        <f>RIGHT(N1008, LEN(N1008)-SEARCH("/", N1008, 1))</f>
        <v>rock</v>
      </c>
      <c r="S1008" s="11">
        <f>(((J1008/60)/60)/24)+DATE(1970,1,1)</f>
        <v>42031.631724537037</v>
      </c>
      <c r="T1008" s="11">
        <f>(((I1008/60)/60)/24)+DATE(1970,1,1)</f>
        <v>42065.249305555553</v>
      </c>
    </row>
    <row r="1009" spans="1:20" ht="45" x14ac:dyDescent="0.25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8276</v>
      </c>
      <c r="O1009" s="6">
        <f>ROUND(E1009/D1009*100, 0)</f>
        <v>101</v>
      </c>
      <c r="P1009" s="8">
        <f>E1009/L1009</f>
        <v>53.289473684210527</v>
      </c>
      <c r="Q1009" t="str">
        <f>LEFT(N1009, SEARCH("/", N1009, 1) - 1)</f>
        <v>music</v>
      </c>
      <c r="R1009" t="str">
        <f>RIGHT(N1009, LEN(N1009)-SEARCH("/", N1009, 1))</f>
        <v>rock</v>
      </c>
      <c r="S1009" s="11">
        <f>(((J1009/60)/60)/24)+DATE(1970,1,1)</f>
        <v>41817.854999999996</v>
      </c>
      <c r="T1009" s="11">
        <f>(((I1009/60)/60)/24)+DATE(1970,1,1)</f>
        <v>41838.854999999996</v>
      </c>
    </row>
    <row r="1010" spans="1:20" ht="45" x14ac:dyDescent="0.25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8279</v>
      </c>
      <c r="O1010" s="6">
        <f>ROUND(E1010/D1010*100, 0)</f>
        <v>173</v>
      </c>
      <c r="P1010" s="8">
        <f>E1010/L1010</f>
        <v>49.338428571428572</v>
      </c>
      <c r="Q1010" t="str">
        <f>LEFT(N1010, SEARCH("/", N1010, 1) - 1)</f>
        <v>music</v>
      </c>
      <c r="R1010" t="str">
        <f>RIGHT(N1010, LEN(N1010)-SEARCH("/", N1010, 1))</f>
        <v>indie rock</v>
      </c>
      <c r="S1010" s="11">
        <f>(((J1010/60)/60)/24)+DATE(1970,1,1)</f>
        <v>42043.152650462958</v>
      </c>
      <c r="T1010" s="11">
        <f>(((I1010/60)/60)/24)+DATE(1970,1,1)</f>
        <v>42073.110983796301</v>
      </c>
    </row>
    <row r="1011" spans="1:20" ht="45" x14ac:dyDescent="0.25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8279</v>
      </c>
      <c r="O1011" s="6">
        <f>ROUND(E1011/D1011*100, 0)</f>
        <v>107</v>
      </c>
      <c r="P1011" s="8">
        <f>E1011/L1011</f>
        <v>48.454545454545453</v>
      </c>
      <c r="Q1011" t="str">
        <f>LEFT(N1011, SEARCH("/", N1011, 1) - 1)</f>
        <v>music</v>
      </c>
      <c r="R1011" t="str">
        <f>RIGHT(N1011, LEN(N1011)-SEARCH("/", N1011, 1))</f>
        <v>indie rock</v>
      </c>
      <c r="S1011" s="11">
        <f>(((J1011/60)/60)/24)+DATE(1970,1,1)</f>
        <v>41299.793356481481</v>
      </c>
      <c r="T1011" s="11">
        <f>(((I1011/60)/60)/24)+DATE(1970,1,1)</f>
        <v>41344.751689814817</v>
      </c>
    </row>
    <row r="1012" spans="1:20" ht="45" x14ac:dyDescent="0.25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8279</v>
      </c>
      <c r="O1012" s="6">
        <f>ROUND(E1012/D1012*100, 0)</f>
        <v>116</v>
      </c>
      <c r="P1012" s="8">
        <f>E1012/L1012</f>
        <v>36.109375</v>
      </c>
      <c r="Q1012" t="str">
        <f>LEFT(N1012, SEARCH("/", N1012, 1) - 1)</f>
        <v>music</v>
      </c>
      <c r="R1012" t="str">
        <f>RIGHT(N1012, LEN(N1012)-SEARCH("/", N1012, 1))</f>
        <v>indie rock</v>
      </c>
      <c r="S1012" s="11">
        <f>(((J1012/60)/60)/24)+DATE(1970,1,1)</f>
        <v>41590.255868055552</v>
      </c>
      <c r="T1012" s="11">
        <f>(((I1012/60)/60)/24)+DATE(1970,1,1)</f>
        <v>41620.255868055552</v>
      </c>
    </row>
    <row r="1013" spans="1:20" ht="45" x14ac:dyDescent="0.25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8279</v>
      </c>
      <c r="O1013" s="6">
        <f>ROUND(E1013/D1013*100, 0)</f>
        <v>121</v>
      </c>
      <c r="P1013" s="8">
        <f>E1013/L1013</f>
        <v>48.240400000000001</v>
      </c>
      <c r="Q1013" t="str">
        <f>LEFT(N1013, SEARCH("/", N1013, 1) - 1)</f>
        <v>music</v>
      </c>
      <c r="R1013" t="str">
        <f>RIGHT(N1013, LEN(N1013)-SEARCH("/", N1013, 1))</f>
        <v>indie rock</v>
      </c>
      <c r="S1013" s="11">
        <f>(((J1013/60)/60)/24)+DATE(1970,1,1)</f>
        <v>41037.892465277779</v>
      </c>
      <c r="T1013" s="11">
        <f>(((I1013/60)/60)/24)+DATE(1970,1,1)</f>
        <v>41051.145833333336</v>
      </c>
    </row>
    <row r="1014" spans="1:20" ht="45" x14ac:dyDescent="0.25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8296</v>
      </c>
      <c r="O1014" s="6">
        <f>ROUND(E1014/D1014*100, 0)</f>
        <v>0</v>
      </c>
      <c r="P1014" s="8">
        <f>E1014/L1014</f>
        <v>1</v>
      </c>
      <c r="Q1014" t="str">
        <f>LEFT(N1014, SEARCH("/", N1014, 1) - 1)</f>
        <v>photography</v>
      </c>
      <c r="R1014" t="str">
        <f>RIGHT(N1014, LEN(N1014)-SEARCH("/", N1014, 1))</f>
        <v>people</v>
      </c>
      <c r="S1014" s="11">
        <f>(((J1014/60)/60)/24)+DATE(1970,1,1)</f>
        <v>42413.433831018512</v>
      </c>
      <c r="T1014" s="11">
        <f>(((I1014/60)/60)/24)+DATE(1970,1,1)</f>
        <v>42443.392164351855</v>
      </c>
    </row>
    <row r="1015" spans="1:20" ht="30" x14ac:dyDescent="0.25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8296</v>
      </c>
      <c r="O1015" s="6">
        <f>ROUND(E1015/D1015*100, 0)</f>
        <v>7</v>
      </c>
      <c r="P1015" s="8">
        <f>E1015/L1015</f>
        <v>46.666666666666664</v>
      </c>
      <c r="Q1015" t="str">
        <f>LEFT(N1015, SEARCH("/", N1015, 1) - 1)</f>
        <v>photography</v>
      </c>
      <c r="R1015" t="str">
        <f>RIGHT(N1015, LEN(N1015)-SEARCH("/", N1015, 1))</f>
        <v>people</v>
      </c>
      <c r="S1015" s="11">
        <f>(((J1015/60)/60)/24)+DATE(1970,1,1)</f>
        <v>42167.89335648148</v>
      </c>
      <c r="T1015" s="11">
        <f>(((I1015/60)/60)/24)+DATE(1970,1,1)</f>
        <v>42188.89335648148</v>
      </c>
    </row>
    <row r="1016" spans="1:20" ht="45" x14ac:dyDescent="0.25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8296</v>
      </c>
      <c r="O1016" s="6">
        <f>ROUND(E1016/D1016*100, 0)</f>
        <v>0</v>
      </c>
      <c r="P1016" s="8" t="e">
        <f>E1016/L1016</f>
        <v>#DIV/0!</v>
      </c>
      <c r="Q1016" t="str">
        <f>LEFT(N1016, SEARCH("/", N1016, 1) - 1)</f>
        <v>photography</v>
      </c>
      <c r="R1016" t="str">
        <f>RIGHT(N1016, LEN(N1016)-SEARCH("/", N1016, 1))</f>
        <v>people</v>
      </c>
      <c r="S1016" s="11">
        <f>(((J1016/60)/60)/24)+DATE(1970,1,1)</f>
        <v>42329.58839120371</v>
      </c>
      <c r="T1016" s="11">
        <f>(((I1016/60)/60)/24)+DATE(1970,1,1)</f>
        <v>42359.58839120371</v>
      </c>
    </row>
    <row r="1017" spans="1:20" ht="45" x14ac:dyDescent="0.25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8295</v>
      </c>
      <c r="O1017" s="6">
        <f>ROUND(E1017/D1017*100, 0)</f>
        <v>219</v>
      </c>
      <c r="P1017" s="8">
        <f>E1017/L1017</f>
        <v>67.261538461538464</v>
      </c>
      <c r="Q1017" t="str">
        <f>LEFT(N1017, SEARCH("/", N1017, 1) - 1)</f>
        <v>technology</v>
      </c>
      <c r="R1017" t="str">
        <f>RIGHT(N1017, LEN(N1017)-SEARCH("/", N1017, 1))</f>
        <v>hardware</v>
      </c>
      <c r="S1017" s="11">
        <f>(((J1017/60)/60)/24)+DATE(1970,1,1)</f>
        <v>41844.771793981483</v>
      </c>
      <c r="T1017" s="11">
        <f>(((I1017/60)/60)/24)+DATE(1970,1,1)</f>
        <v>41874.771793981483</v>
      </c>
    </row>
    <row r="1018" spans="1:20" ht="45" x14ac:dyDescent="0.25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8279</v>
      </c>
      <c r="O1018" s="6">
        <f>ROUND(E1018/D1018*100, 0)</f>
        <v>113</v>
      </c>
      <c r="P1018" s="8">
        <f>E1018/L1018</f>
        <v>51.477272727272727</v>
      </c>
      <c r="Q1018" t="str">
        <f>LEFT(N1018, SEARCH("/", N1018, 1) - 1)</f>
        <v>music</v>
      </c>
      <c r="R1018" t="str">
        <f>RIGHT(N1018, LEN(N1018)-SEARCH("/", N1018, 1))</f>
        <v>indie rock</v>
      </c>
      <c r="S1018" s="11">
        <f>(((J1018/60)/60)/24)+DATE(1970,1,1)</f>
        <v>40892.149467592593</v>
      </c>
      <c r="T1018" s="11">
        <f>(((I1018/60)/60)/24)+DATE(1970,1,1)</f>
        <v>40952.149467592593</v>
      </c>
    </row>
    <row r="1019" spans="1:20" ht="30" x14ac:dyDescent="0.25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8279</v>
      </c>
      <c r="O1019" s="6">
        <f>ROUND(E1019/D1019*100, 0)</f>
        <v>254</v>
      </c>
      <c r="P1019" s="8">
        <f>E1019/L1019</f>
        <v>51.313131313131315</v>
      </c>
      <c r="Q1019" t="str">
        <f>LEFT(N1019, SEARCH("/", N1019, 1) - 1)</f>
        <v>music</v>
      </c>
      <c r="R1019" t="str">
        <f>RIGHT(N1019, LEN(N1019)-SEARCH("/", N1019, 1))</f>
        <v>indie rock</v>
      </c>
      <c r="S1019" s="11">
        <f>(((J1019/60)/60)/24)+DATE(1970,1,1)</f>
        <v>41951.788807870369</v>
      </c>
      <c r="T1019" s="11">
        <f>(((I1019/60)/60)/24)+DATE(1970,1,1)</f>
        <v>41964.166666666672</v>
      </c>
    </row>
    <row r="1020" spans="1:20" ht="45" x14ac:dyDescent="0.25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8279</v>
      </c>
      <c r="O1020" s="6">
        <f>ROUND(E1020/D1020*100, 0)</f>
        <v>108</v>
      </c>
      <c r="P1020" s="8">
        <f>E1020/L1020</f>
        <v>37.149310344827583</v>
      </c>
      <c r="Q1020" t="str">
        <f>LEFT(N1020, SEARCH("/", N1020, 1) - 1)</f>
        <v>music</v>
      </c>
      <c r="R1020" t="str">
        <f>RIGHT(N1020, LEN(N1020)-SEARCH("/", N1020, 1))</f>
        <v>indie rock</v>
      </c>
      <c r="S1020" s="11">
        <f>(((J1020/60)/60)/24)+DATE(1970,1,1)</f>
        <v>41934.71056712963</v>
      </c>
      <c r="T1020" s="11">
        <f>(((I1020/60)/60)/24)+DATE(1970,1,1)</f>
        <v>41955.752233796295</v>
      </c>
    </row>
    <row r="1021" spans="1:20" ht="30" x14ac:dyDescent="0.25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8279</v>
      </c>
      <c r="O1021" s="6">
        <f>ROUND(E1021/D1021*100, 0)</f>
        <v>100</v>
      </c>
      <c r="P1021" s="8">
        <f>E1021/L1021</f>
        <v>52.815789473684212</v>
      </c>
      <c r="Q1021" t="str">
        <f>LEFT(N1021, SEARCH("/", N1021, 1) - 1)</f>
        <v>music</v>
      </c>
      <c r="R1021" t="str">
        <f>RIGHT(N1021, LEN(N1021)-SEARCH("/", N1021, 1))</f>
        <v>indie rock</v>
      </c>
      <c r="S1021" s="11">
        <f>(((J1021/60)/60)/24)+DATE(1970,1,1)</f>
        <v>41759.670937499999</v>
      </c>
      <c r="T1021" s="11">
        <f>(((I1021/60)/60)/24)+DATE(1970,1,1)</f>
        <v>41787.207638888889</v>
      </c>
    </row>
    <row r="1022" spans="1:20" ht="45" x14ac:dyDescent="0.25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8279</v>
      </c>
      <c r="O1022" s="6">
        <f>ROUND(E1022/D1022*100, 0)</f>
        <v>107</v>
      </c>
      <c r="P1022" s="8">
        <f>E1022/L1022</f>
        <v>54.615384615384613</v>
      </c>
      <c r="Q1022" t="str">
        <f>LEFT(N1022, SEARCH("/", N1022, 1) - 1)</f>
        <v>music</v>
      </c>
      <c r="R1022" t="str">
        <f>RIGHT(N1022, LEN(N1022)-SEARCH("/", N1022, 1))</f>
        <v>indie rock</v>
      </c>
      <c r="S1022" s="11">
        <f>(((J1022/60)/60)/24)+DATE(1970,1,1)</f>
        <v>40703.197048611109</v>
      </c>
      <c r="T1022" s="11">
        <f>(((I1022/60)/60)/24)+DATE(1970,1,1)</f>
        <v>40770.041666666664</v>
      </c>
    </row>
    <row r="1023" spans="1:20" ht="45" x14ac:dyDescent="0.25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8279</v>
      </c>
      <c r="O1023" s="6">
        <f>ROUND(E1023/D1023*100, 0)</f>
        <v>101</v>
      </c>
      <c r="P1023" s="8">
        <f>E1023/L1023</f>
        <v>91.590909090909093</v>
      </c>
      <c r="Q1023" t="str">
        <f>LEFT(N1023, SEARCH("/", N1023, 1) - 1)</f>
        <v>music</v>
      </c>
      <c r="R1023" t="str">
        <f>RIGHT(N1023, LEN(N1023)-SEARCH("/", N1023, 1))</f>
        <v>indie rock</v>
      </c>
      <c r="S1023" s="11">
        <f>(((J1023/60)/60)/24)+DATE(1970,1,1)</f>
        <v>41107.130150462966</v>
      </c>
      <c r="T1023" s="11">
        <f>(((I1023/60)/60)/24)+DATE(1970,1,1)</f>
        <v>41137.130150462966</v>
      </c>
    </row>
    <row r="1024" spans="1:20" ht="45" x14ac:dyDescent="0.25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8282</v>
      </c>
      <c r="O1024" s="6">
        <f>ROUND(E1024/D1024*100, 0)</f>
        <v>12</v>
      </c>
      <c r="P1024" s="8">
        <f>E1024/L1024</f>
        <v>19.666666666666668</v>
      </c>
      <c r="Q1024" t="str">
        <f>LEFT(N1024, SEARCH("/", N1024, 1) - 1)</f>
        <v>games</v>
      </c>
      <c r="R1024" t="str">
        <f>RIGHT(N1024, LEN(N1024)-SEARCH("/", N1024, 1))</f>
        <v>video games</v>
      </c>
      <c r="S1024" s="11">
        <f>(((J1024/60)/60)/24)+DATE(1970,1,1)</f>
        <v>42409.024305555555</v>
      </c>
      <c r="T1024" s="11">
        <f>(((I1024/60)/60)/24)+DATE(1970,1,1)</f>
        <v>42439.024305555555</v>
      </c>
    </row>
    <row r="1025" spans="1:20" ht="45" x14ac:dyDescent="0.25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8282</v>
      </c>
      <c r="O1025" s="6">
        <f>ROUND(E1025/D1025*100, 0)</f>
        <v>11</v>
      </c>
      <c r="P1025" s="8">
        <f>E1025/L1025</f>
        <v>45</v>
      </c>
      <c r="Q1025" t="str">
        <f>LEFT(N1025, SEARCH("/", N1025, 1) - 1)</f>
        <v>games</v>
      </c>
      <c r="R1025" t="str">
        <f>RIGHT(N1025, LEN(N1025)-SEARCH("/", N1025, 1))</f>
        <v>video games</v>
      </c>
      <c r="S1025" s="11">
        <f>(((J1025/60)/60)/24)+DATE(1970,1,1)</f>
        <v>40332.886712962965</v>
      </c>
      <c r="T1025" s="11">
        <f>(((I1025/60)/60)/24)+DATE(1970,1,1)</f>
        <v>40380.791666666664</v>
      </c>
    </row>
    <row r="1026" spans="1:20" ht="60" x14ac:dyDescent="0.25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8282</v>
      </c>
      <c r="O1026" s="6">
        <f>ROUND(E1026/D1026*100, 0)</f>
        <v>0</v>
      </c>
      <c r="P1026" s="8" t="e">
        <f>E1026/L1026</f>
        <v>#DIV/0!</v>
      </c>
      <c r="Q1026" t="str">
        <f>LEFT(N1026, SEARCH("/", N1026, 1) - 1)</f>
        <v>games</v>
      </c>
      <c r="R1026" t="str">
        <f>RIGHT(N1026, LEN(N1026)-SEARCH("/", N1026, 1))</f>
        <v>video games</v>
      </c>
      <c r="S1026" s="11">
        <f>(((J1026/60)/60)/24)+DATE(1970,1,1)</f>
        <v>40355.024953703702</v>
      </c>
      <c r="T1026" s="11">
        <f>(((I1026/60)/60)/24)+DATE(1970,1,1)</f>
        <v>40390</v>
      </c>
    </row>
    <row r="1027" spans="1:20" ht="60" x14ac:dyDescent="0.25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8276</v>
      </c>
      <c r="O1027" s="6">
        <f>ROUND(E1027/D1027*100, 0)</f>
        <v>147</v>
      </c>
      <c r="P1027" s="8">
        <f>E1027/L1027</f>
        <v>91.625</v>
      </c>
      <c r="Q1027" t="str">
        <f>LEFT(N1027, SEARCH("/", N1027, 1) - 1)</f>
        <v>music</v>
      </c>
      <c r="R1027" t="str">
        <f>RIGHT(N1027, LEN(N1027)-SEARCH("/", N1027, 1))</f>
        <v>rock</v>
      </c>
      <c r="S1027" s="11">
        <f>(((J1027/60)/60)/24)+DATE(1970,1,1)</f>
        <v>41933.838171296295</v>
      </c>
      <c r="T1027" s="11">
        <f>(((I1027/60)/60)/24)+DATE(1970,1,1)</f>
        <v>41978.879837962959</v>
      </c>
    </row>
    <row r="1028" spans="1:20" ht="45" x14ac:dyDescent="0.25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8297</v>
      </c>
      <c r="O1028" s="6">
        <f>ROUND(E1028/D1028*100, 0)</f>
        <v>153</v>
      </c>
      <c r="P1028" s="8">
        <f>E1028/L1028</f>
        <v>57.773584905660378</v>
      </c>
      <c r="Q1028" t="str">
        <f>LEFT(N1028, SEARCH("/", N1028, 1) - 1)</f>
        <v>games</v>
      </c>
      <c r="R1028" t="str">
        <f>RIGHT(N1028, LEN(N1028)-SEARCH("/", N1028, 1))</f>
        <v>tabletop games</v>
      </c>
      <c r="S1028" s="11">
        <f>(((J1028/60)/60)/24)+DATE(1970,1,1)</f>
        <v>42773.005243055552</v>
      </c>
      <c r="T1028" s="11">
        <f>(((I1028/60)/60)/24)+DATE(1970,1,1)</f>
        <v>42787.005243055552</v>
      </c>
    </row>
    <row r="1029" spans="1:20" ht="45" x14ac:dyDescent="0.25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8297</v>
      </c>
      <c r="O1029" s="6">
        <f>ROUND(E1029/D1029*100, 0)</f>
        <v>542</v>
      </c>
      <c r="P1029" s="8">
        <f>E1029/L1029</f>
        <v>41.228136882129277</v>
      </c>
      <c r="Q1029" t="str">
        <f>LEFT(N1029, SEARCH("/", N1029, 1) - 1)</f>
        <v>games</v>
      </c>
      <c r="R1029" t="str">
        <f>RIGHT(N1029, LEN(N1029)-SEARCH("/", N1029, 1))</f>
        <v>tabletop games</v>
      </c>
      <c r="S1029" s="11">
        <f>(((J1029/60)/60)/24)+DATE(1970,1,1)</f>
        <v>42163.625787037032</v>
      </c>
      <c r="T1029" s="11">
        <f>(((I1029/60)/60)/24)+DATE(1970,1,1)</f>
        <v>42191.125</v>
      </c>
    </row>
    <row r="1030" spans="1:20" ht="45" x14ac:dyDescent="0.25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8280</v>
      </c>
      <c r="O1030" s="6">
        <f>ROUND(E1030/D1030*100, 0)</f>
        <v>110</v>
      </c>
      <c r="P1030" s="8">
        <f>E1030/L1030</f>
        <v>43.82</v>
      </c>
      <c r="Q1030" t="str">
        <f>LEFT(N1030, SEARCH("/", N1030, 1) - 1)</f>
        <v>music</v>
      </c>
      <c r="R1030" t="str">
        <f>RIGHT(N1030, LEN(N1030)-SEARCH("/", N1030, 1))</f>
        <v>electronic music</v>
      </c>
      <c r="S1030" s="11">
        <f>(((J1030/60)/60)/24)+DATE(1970,1,1)</f>
        <v>42241.85974537037</v>
      </c>
      <c r="T1030" s="11">
        <f>(((I1030/60)/60)/24)+DATE(1970,1,1)</f>
        <v>42271.85974537037</v>
      </c>
    </row>
    <row r="1031" spans="1:20" ht="45" x14ac:dyDescent="0.25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8280</v>
      </c>
      <c r="O1031" s="6">
        <f>ROUND(E1031/D1031*100, 0)</f>
        <v>100</v>
      </c>
      <c r="P1031" s="8">
        <f>E1031/L1031</f>
        <v>285.71428571428572</v>
      </c>
      <c r="Q1031" t="str">
        <f>LEFT(N1031, SEARCH("/", N1031, 1) - 1)</f>
        <v>music</v>
      </c>
      <c r="R1031" t="str">
        <f>RIGHT(N1031, LEN(N1031)-SEARCH("/", N1031, 1))</f>
        <v>electronic music</v>
      </c>
      <c r="S1031" s="11">
        <f>(((J1031/60)/60)/24)+DATE(1970,1,1)</f>
        <v>41564.194131944445</v>
      </c>
      <c r="T1031" s="11">
        <f>(((I1031/60)/60)/24)+DATE(1970,1,1)</f>
        <v>41594.235798611109</v>
      </c>
    </row>
    <row r="1032" spans="1:20" ht="45" x14ac:dyDescent="0.25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8280</v>
      </c>
      <c r="O1032" s="6">
        <f>ROUND(E1032/D1032*100, 0)</f>
        <v>123</v>
      </c>
      <c r="P1032" s="8">
        <f>E1032/L1032</f>
        <v>32.324473684210524</v>
      </c>
      <c r="Q1032" t="str">
        <f>LEFT(N1032, SEARCH("/", N1032, 1) - 1)</f>
        <v>music</v>
      </c>
      <c r="R1032" t="str">
        <f>RIGHT(N1032, LEN(N1032)-SEARCH("/", N1032, 1))</f>
        <v>electronic music</v>
      </c>
      <c r="S1032" s="11">
        <f>(((J1032/60)/60)/24)+DATE(1970,1,1)</f>
        <v>41127.812303240738</v>
      </c>
      <c r="T1032" s="11">
        <f>(((I1032/60)/60)/24)+DATE(1970,1,1)</f>
        <v>41150</v>
      </c>
    </row>
    <row r="1033" spans="1:20" ht="30" x14ac:dyDescent="0.25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8297</v>
      </c>
      <c r="O1033" s="6">
        <f>ROUND(E1033/D1033*100, 0)</f>
        <v>271</v>
      </c>
      <c r="P1033" s="8">
        <f>E1033/L1033</f>
        <v>53.078431372549019</v>
      </c>
      <c r="Q1033" t="str">
        <f>LEFT(N1033, SEARCH("/", N1033, 1) - 1)</f>
        <v>games</v>
      </c>
      <c r="R1033" t="str">
        <f>RIGHT(N1033, LEN(N1033)-SEARCH("/", N1033, 1))</f>
        <v>tabletop games</v>
      </c>
      <c r="S1033" s="11">
        <f>(((J1033/60)/60)/24)+DATE(1970,1,1)</f>
        <v>42338.709108796291</v>
      </c>
      <c r="T1033" s="11">
        <f>(((I1033/60)/60)/24)+DATE(1970,1,1)</f>
        <v>42372.957638888889</v>
      </c>
    </row>
    <row r="1034" spans="1:20" ht="45" x14ac:dyDescent="0.25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8276</v>
      </c>
      <c r="O1034" s="6">
        <f>ROUND(E1034/D1034*100, 0)</f>
        <v>107</v>
      </c>
      <c r="P1034" s="8">
        <f>E1034/L1034</f>
        <v>46.630652173913049</v>
      </c>
      <c r="Q1034" t="str">
        <f>LEFT(N1034, SEARCH("/", N1034, 1) - 1)</f>
        <v>music</v>
      </c>
      <c r="R1034" t="str">
        <f>RIGHT(N1034, LEN(N1034)-SEARCH("/", N1034, 1))</f>
        <v>rock</v>
      </c>
      <c r="S1034" s="11">
        <f>(((J1034/60)/60)/24)+DATE(1970,1,1)</f>
        <v>40987.697638888887</v>
      </c>
      <c r="T1034" s="11">
        <f>(((I1034/60)/60)/24)+DATE(1970,1,1)</f>
        <v>41017.697638888887</v>
      </c>
    </row>
    <row r="1035" spans="1:20" ht="45" x14ac:dyDescent="0.25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8272</v>
      </c>
      <c r="O1035" s="6">
        <f>ROUND(E1035/D1035*100, 0)</f>
        <v>0</v>
      </c>
      <c r="P1035" s="8" t="e">
        <f>E1035/L1035</f>
        <v>#DIV/0!</v>
      </c>
      <c r="Q1035" t="str">
        <f>LEFT(N1035, SEARCH("/", N1035, 1) - 1)</f>
        <v>technology</v>
      </c>
      <c r="R1035" t="str">
        <f>RIGHT(N1035, LEN(N1035)-SEARCH("/", N1035, 1))</f>
        <v>web</v>
      </c>
      <c r="S1035" s="11">
        <f>(((J1035/60)/60)/24)+DATE(1970,1,1)</f>
        <v>42101.633703703701</v>
      </c>
      <c r="T1035" s="11">
        <f>(((I1035/60)/60)/24)+DATE(1970,1,1)</f>
        <v>42161.633703703701</v>
      </c>
    </row>
    <row r="1036" spans="1:20" ht="45" x14ac:dyDescent="0.25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8272</v>
      </c>
      <c r="O1036" s="6">
        <f>ROUND(E1036/D1036*100, 0)</f>
        <v>0</v>
      </c>
      <c r="P1036" s="8" t="e">
        <f>E1036/L1036</f>
        <v>#DIV/0!</v>
      </c>
      <c r="Q1036" t="str">
        <f>LEFT(N1036, SEARCH("/", N1036, 1) - 1)</f>
        <v>technology</v>
      </c>
      <c r="R1036" t="str">
        <f>RIGHT(N1036, LEN(N1036)-SEARCH("/", N1036, 1))</f>
        <v>web</v>
      </c>
      <c r="S1036" s="11">
        <f>(((J1036/60)/60)/24)+DATE(1970,1,1)</f>
        <v>42150.777731481481</v>
      </c>
      <c r="T1036" s="11">
        <f>(((I1036/60)/60)/24)+DATE(1970,1,1)</f>
        <v>42180.777731481481</v>
      </c>
    </row>
    <row r="1037" spans="1:20" x14ac:dyDescent="0.25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8279</v>
      </c>
      <c r="O1037" s="6">
        <f>ROUND(E1037/D1037*100, 0)</f>
        <v>116</v>
      </c>
      <c r="P1037" s="8">
        <f>E1037/L1037</f>
        <v>31</v>
      </c>
      <c r="Q1037" t="str">
        <f>LEFT(N1037, SEARCH("/", N1037, 1) - 1)</f>
        <v>music</v>
      </c>
      <c r="R1037" t="str">
        <f>RIGHT(N1037, LEN(N1037)-SEARCH("/", N1037, 1))</f>
        <v>indie rock</v>
      </c>
      <c r="S1037" s="11">
        <f>(((J1037/60)/60)/24)+DATE(1970,1,1)</f>
        <v>41341.111400462964</v>
      </c>
      <c r="T1037" s="11">
        <f>(((I1037/60)/60)/24)+DATE(1970,1,1)</f>
        <v>41380.791666666664</v>
      </c>
    </row>
    <row r="1038" spans="1:20" ht="45" x14ac:dyDescent="0.25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8279</v>
      </c>
      <c r="O1038" s="6">
        <f>ROUND(E1038/D1038*100, 0)</f>
        <v>111</v>
      </c>
      <c r="P1038" s="8">
        <f>E1038/L1038</f>
        <v>51.674418604651166</v>
      </c>
      <c r="Q1038" t="str">
        <f>LEFT(N1038, SEARCH("/", N1038, 1) - 1)</f>
        <v>music</v>
      </c>
      <c r="R1038" t="str">
        <f>RIGHT(N1038, LEN(N1038)-SEARCH("/", N1038, 1))</f>
        <v>indie rock</v>
      </c>
      <c r="S1038" s="11">
        <f>(((J1038/60)/60)/24)+DATE(1970,1,1)</f>
        <v>42248.90042824074</v>
      </c>
      <c r="T1038" s="11">
        <f>(((I1038/60)/60)/24)+DATE(1970,1,1)</f>
        <v>42277.811805555553</v>
      </c>
    </row>
    <row r="1039" spans="1:20" ht="30" x14ac:dyDescent="0.25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8279</v>
      </c>
      <c r="O1039" s="6">
        <f>ROUND(E1039/D1039*100, 0)</f>
        <v>107</v>
      </c>
      <c r="P1039" s="8">
        <f>E1039/L1039</f>
        <v>36.97137931034483</v>
      </c>
      <c r="Q1039" t="str">
        <f>LEFT(N1039, SEARCH("/", N1039, 1) - 1)</f>
        <v>music</v>
      </c>
      <c r="R1039" t="str">
        <f>RIGHT(N1039, LEN(N1039)-SEARCH("/", N1039, 1))</f>
        <v>indie rock</v>
      </c>
      <c r="S1039" s="11">
        <f>(((J1039/60)/60)/24)+DATE(1970,1,1)</f>
        <v>41174.154178240737</v>
      </c>
      <c r="T1039" s="11">
        <f>(((I1039/60)/60)/24)+DATE(1970,1,1)</f>
        <v>41210.208333333336</v>
      </c>
    </row>
    <row r="1040" spans="1:20" ht="45" x14ac:dyDescent="0.25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8279</v>
      </c>
      <c r="O1040" s="6">
        <f>ROUND(E1040/D1040*100, 0)</f>
        <v>100</v>
      </c>
      <c r="P1040" s="8">
        <f>E1040/L1040</f>
        <v>42.553191489361701</v>
      </c>
      <c r="Q1040" t="str">
        <f>LEFT(N1040, SEARCH("/", N1040, 1) - 1)</f>
        <v>music</v>
      </c>
      <c r="R1040" t="str">
        <f>RIGHT(N1040, LEN(N1040)-SEARCH("/", N1040, 1))</f>
        <v>indie rock</v>
      </c>
      <c r="S1040" s="11">
        <f>(((J1040/60)/60)/24)+DATE(1970,1,1)</f>
        <v>41193.748483796298</v>
      </c>
      <c r="T1040" s="11">
        <f>(((I1040/60)/60)/24)+DATE(1970,1,1)</f>
        <v>41223.790150462963</v>
      </c>
    </row>
    <row r="1041" spans="1:20" ht="45" x14ac:dyDescent="0.25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8279</v>
      </c>
      <c r="O1041" s="6">
        <f>ROUND(E1041/D1041*100, 0)</f>
        <v>100</v>
      </c>
      <c r="P1041" s="8">
        <f>E1041/L1041</f>
        <v>250</v>
      </c>
      <c r="Q1041" t="str">
        <f>LEFT(N1041, SEARCH("/", N1041, 1) - 1)</f>
        <v>music</v>
      </c>
      <c r="R1041" t="str">
        <f>RIGHT(N1041, LEN(N1041)-SEARCH("/", N1041, 1))</f>
        <v>indie rock</v>
      </c>
      <c r="S1041" s="11">
        <f>(((J1041/60)/60)/24)+DATE(1970,1,1)</f>
        <v>42227.936157407406</v>
      </c>
      <c r="T1041" s="11">
        <f>(((I1041/60)/60)/24)+DATE(1970,1,1)</f>
        <v>42287.936157407406</v>
      </c>
    </row>
    <row r="1042" spans="1:20" ht="45" x14ac:dyDescent="0.25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8279</v>
      </c>
      <c r="O1042" s="6">
        <f>ROUND(E1042/D1042*100, 0)</f>
        <v>103</v>
      </c>
      <c r="P1042" s="8">
        <f>E1042/L1042</f>
        <v>50.365853658536587</v>
      </c>
      <c r="Q1042" t="str">
        <f>LEFT(N1042, SEARCH("/", N1042, 1) - 1)</f>
        <v>music</v>
      </c>
      <c r="R1042" t="str">
        <f>RIGHT(N1042, LEN(N1042)-SEARCH("/", N1042, 1))</f>
        <v>indie rock</v>
      </c>
      <c r="S1042" s="11">
        <f>(((J1042/60)/60)/24)+DATE(1970,1,1)</f>
        <v>40793.998599537037</v>
      </c>
      <c r="T1042" s="11">
        <f>(((I1042/60)/60)/24)+DATE(1970,1,1)</f>
        <v>40828.998599537037</v>
      </c>
    </row>
    <row r="1043" spans="1:20" ht="60" x14ac:dyDescent="0.25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8300</v>
      </c>
      <c r="O1043" s="6">
        <f>ROUND(E1043/D1043*100, 0)</f>
        <v>105</v>
      </c>
      <c r="P1043" s="8">
        <f>E1043/L1043</f>
        <v>150</v>
      </c>
      <c r="Q1043" t="str">
        <f>LEFT(N1043, SEARCH("/", N1043, 1) - 1)</f>
        <v>music</v>
      </c>
      <c r="R1043" t="str">
        <f>RIGHT(N1043, LEN(N1043)-SEARCH("/", N1043, 1))</f>
        <v>classical music</v>
      </c>
      <c r="S1043" s="11">
        <f>(((J1043/60)/60)/24)+DATE(1970,1,1)</f>
        <v>40127.700370370374</v>
      </c>
      <c r="T1043" s="11">
        <f>(((I1043/60)/60)/24)+DATE(1970,1,1)</f>
        <v>40179.25</v>
      </c>
    </row>
    <row r="1044" spans="1:20" ht="45" x14ac:dyDescent="0.25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8300</v>
      </c>
      <c r="O1044" s="6">
        <f>ROUND(E1044/D1044*100, 0)</f>
        <v>195</v>
      </c>
      <c r="P1044" s="8">
        <f>E1044/L1044</f>
        <v>64.032786885245898</v>
      </c>
      <c r="Q1044" t="str">
        <f>LEFT(N1044, SEARCH("/", N1044, 1) - 1)</f>
        <v>music</v>
      </c>
      <c r="R1044" t="str">
        <f>RIGHT(N1044, LEN(N1044)-SEARCH("/", N1044, 1))</f>
        <v>classical music</v>
      </c>
      <c r="S1044" s="11">
        <f>(((J1044/60)/60)/24)+DATE(1970,1,1)</f>
        <v>42027.13817129629</v>
      </c>
      <c r="T1044" s="11">
        <f>(((I1044/60)/60)/24)+DATE(1970,1,1)</f>
        <v>42062.020833333328</v>
      </c>
    </row>
    <row r="1045" spans="1:20" ht="45" x14ac:dyDescent="0.25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8300</v>
      </c>
      <c r="O1045" s="6">
        <f>ROUND(E1045/D1045*100, 0)</f>
        <v>107</v>
      </c>
      <c r="P1045" s="8">
        <f>E1045/L1045</f>
        <v>61.342857142857142</v>
      </c>
      <c r="Q1045" t="str">
        <f>LEFT(N1045, SEARCH("/", N1045, 1) - 1)</f>
        <v>music</v>
      </c>
      <c r="R1045" t="str">
        <f>RIGHT(N1045, LEN(N1045)-SEARCH("/", N1045, 1))</f>
        <v>classical music</v>
      </c>
      <c r="S1045" s="11">
        <f>(((J1045/60)/60)/24)+DATE(1970,1,1)</f>
        <v>41026.655011574076</v>
      </c>
      <c r="T1045" s="11">
        <f>(((I1045/60)/60)/24)+DATE(1970,1,1)</f>
        <v>41057.655011574076</v>
      </c>
    </row>
    <row r="1046" spans="1:20" ht="45" x14ac:dyDescent="0.25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8301</v>
      </c>
      <c r="O1046" s="6">
        <f>ROUND(E1046/D1046*100, 0)</f>
        <v>114</v>
      </c>
      <c r="P1046" s="8">
        <f>E1046/L1046</f>
        <v>36.774193548387096</v>
      </c>
      <c r="Q1046" t="str">
        <f>LEFT(N1046, SEARCH("/", N1046, 1) - 1)</f>
        <v>technology</v>
      </c>
      <c r="R1046" t="str">
        <f>RIGHT(N1046, LEN(N1046)-SEARCH("/", N1046, 1))</f>
        <v>space exploration</v>
      </c>
      <c r="S1046" s="11">
        <f>(((J1046/60)/60)/24)+DATE(1970,1,1)</f>
        <v>42692.256550925929</v>
      </c>
      <c r="T1046" s="11">
        <f>(((I1046/60)/60)/24)+DATE(1970,1,1)</f>
        <v>42706.256550925929</v>
      </c>
    </row>
    <row r="1047" spans="1:20" ht="45" x14ac:dyDescent="0.25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8301</v>
      </c>
      <c r="O1047" s="6">
        <f>ROUND(E1047/D1047*100, 0)</f>
        <v>158</v>
      </c>
      <c r="P1047" s="8">
        <f>E1047/L1047</f>
        <v>38.987654320987652</v>
      </c>
      <c r="Q1047" t="str">
        <f>LEFT(N1047, SEARCH("/", N1047, 1) - 1)</f>
        <v>technology</v>
      </c>
      <c r="R1047" t="str">
        <f>RIGHT(N1047, LEN(N1047)-SEARCH("/", N1047, 1))</f>
        <v>space exploration</v>
      </c>
      <c r="S1047" s="11">
        <f>(((J1047/60)/60)/24)+DATE(1970,1,1)</f>
        <v>42524.105462962965</v>
      </c>
      <c r="T1047" s="11">
        <f>(((I1047/60)/60)/24)+DATE(1970,1,1)</f>
        <v>42551.416666666672</v>
      </c>
    </row>
    <row r="1048" spans="1:20" ht="45" x14ac:dyDescent="0.25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8304</v>
      </c>
      <c r="O1048" s="6">
        <f>ROUND(E1048/D1048*100, 0)</f>
        <v>19</v>
      </c>
      <c r="P1048" s="8">
        <f>E1048/L1048</f>
        <v>47.5</v>
      </c>
      <c r="Q1048" t="str">
        <f>LEFT(N1048, SEARCH("/", N1048, 1) - 1)</f>
        <v>publishing</v>
      </c>
      <c r="R1048" t="str">
        <f>RIGHT(N1048, LEN(N1048)-SEARCH("/", N1048, 1))</f>
        <v>children's books</v>
      </c>
      <c r="S1048" s="11">
        <f>(((J1048/60)/60)/24)+DATE(1970,1,1)</f>
        <v>41117.900729166664</v>
      </c>
      <c r="T1048" s="11">
        <f>(((I1048/60)/60)/24)+DATE(1970,1,1)</f>
        <v>41147.900729166664</v>
      </c>
    </row>
    <row r="1049" spans="1:20" ht="60" x14ac:dyDescent="0.25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8304</v>
      </c>
      <c r="O1049" s="6">
        <f>ROUND(E1049/D1049*100, 0)</f>
        <v>12</v>
      </c>
      <c r="P1049" s="8">
        <f>E1049/L1049</f>
        <v>39</v>
      </c>
      <c r="Q1049" t="str">
        <f>LEFT(N1049, SEARCH("/", N1049, 1) - 1)</f>
        <v>publishing</v>
      </c>
      <c r="R1049" t="str">
        <f>RIGHT(N1049, LEN(N1049)-SEARCH("/", N1049, 1))</f>
        <v>children's books</v>
      </c>
      <c r="S1049" s="11">
        <f>(((J1049/60)/60)/24)+DATE(1970,1,1)</f>
        <v>42639.441932870366</v>
      </c>
      <c r="T1049" s="11">
        <f>(((I1049/60)/60)/24)+DATE(1970,1,1)</f>
        <v>42653.441932870366</v>
      </c>
    </row>
    <row r="1050" spans="1:20" ht="45" x14ac:dyDescent="0.25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8271</v>
      </c>
      <c r="O1050" s="6">
        <f>ROUND(E1050/D1050*100, 0)</f>
        <v>103</v>
      </c>
      <c r="P1050" s="8">
        <f>E1050/L1050</f>
        <v>102.5</v>
      </c>
      <c r="Q1050" t="str">
        <f>LEFT(N1050, SEARCH("/", N1050, 1) - 1)</f>
        <v>theater</v>
      </c>
      <c r="R1050" t="str">
        <f>RIGHT(N1050, LEN(N1050)-SEARCH("/", N1050, 1))</f>
        <v>plays</v>
      </c>
      <c r="S1050" s="11">
        <f>(((J1050/60)/60)/24)+DATE(1970,1,1)</f>
        <v>42550.701886574068</v>
      </c>
      <c r="T1050" s="11">
        <f>(((I1050/60)/60)/24)+DATE(1970,1,1)</f>
        <v>42580.701886574068</v>
      </c>
    </row>
    <row r="1051" spans="1:20" ht="45" x14ac:dyDescent="0.25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8271</v>
      </c>
      <c r="O1051" s="6">
        <f>ROUND(E1051/D1051*100, 0)</f>
        <v>103</v>
      </c>
      <c r="P1051" s="8">
        <f>E1051/L1051</f>
        <v>73.214285714285708</v>
      </c>
      <c r="Q1051" t="str">
        <f>LEFT(N1051, SEARCH("/", N1051, 1) - 1)</f>
        <v>theater</v>
      </c>
      <c r="R1051" t="str">
        <f>RIGHT(N1051, LEN(N1051)-SEARCH("/", N1051, 1))</f>
        <v>plays</v>
      </c>
      <c r="S1051" s="11">
        <f>(((J1051/60)/60)/24)+DATE(1970,1,1)</f>
        <v>42591.899988425925</v>
      </c>
      <c r="T1051" s="11">
        <f>(((I1051/60)/60)/24)+DATE(1970,1,1)</f>
        <v>42622.166666666672</v>
      </c>
    </row>
    <row r="1052" spans="1:20" ht="45" x14ac:dyDescent="0.25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8271</v>
      </c>
      <c r="O1052" s="6">
        <f>ROUND(E1052/D1052*100, 0)</f>
        <v>108</v>
      </c>
      <c r="P1052" s="8">
        <f>E1052/L1052</f>
        <v>89.666666666666671</v>
      </c>
      <c r="Q1052" t="str">
        <f>LEFT(N1052, SEARCH("/", N1052, 1) - 1)</f>
        <v>theater</v>
      </c>
      <c r="R1052" t="str">
        <f>RIGHT(N1052, LEN(N1052)-SEARCH("/", N1052, 1))</f>
        <v>plays</v>
      </c>
      <c r="S1052" s="11">
        <f>(((J1052/60)/60)/24)+DATE(1970,1,1)</f>
        <v>42183.231006944443</v>
      </c>
      <c r="T1052" s="11">
        <f>(((I1052/60)/60)/24)+DATE(1970,1,1)</f>
        <v>42228.231006944443</v>
      </c>
    </row>
    <row r="1053" spans="1:20" ht="45" x14ac:dyDescent="0.25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8271</v>
      </c>
      <c r="O1053" s="6">
        <f>ROUND(E1053/D1053*100, 0)</f>
        <v>108</v>
      </c>
      <c r="P1053" s="8">
        <f>E1053/L1053</f>
        <v>113.42105263157895</v>
      </c>
      <c r="Q1053" t="str">
        <f>LEFT(N1053, SEARCH("/", N1053, 1) - 1)</f>
        <v>theater</v>
      </c>
      <c r="R1053" t="str">
        <f>RIGHT(N1053, LEN(N1053)-SEARCH("/", N1053, 1))</f>
        <v>plays</v>
      </c>
      <c r="S1053" s="11">
        <f>(((J1053/60)/60)/24)+DATE(1970,1,1)</f>
        <v>42171.034861111111</v>
      </c>
      <c r="T1053" s="11">
        <f>(((I1053/60)/60)/24)+DATE(1970,1,1)</f>
        <v>42195.291666666672</v>
      </c>
    </row>
    <row r="1054" spans="1:20" ht="45" x14ac:dyDescent="0.25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8271</v>
      </c>
      <c r="O1054" s="6">
        <f>ROUND(E1054/D1054*100, 0)</f>
        <v>120</v>
      </c>
      <c r="P1054" s="8">
        <f>E1054/L1054</f>
        <v>104.56521739130434</v>
      </c>
      <c r="Q1054" t="str">
        <f>LEFT(N1054, SEARCH("/", N1054, 1) - 1)</f>
        <v>theater</v>
      </c>
      <c r="R1054" t="str">
        <f>RIGHT(N1054, LEN(N1054)-SEARCH("/", N1054, 1))</f>
        <v>plays</v>
      </c>
      <c r="S1054" s="11">
        <f>(((J1054/60)/60)/24)+DATE(1970,1,1)</f>
        <v>42494.683634259258</v>
      </c>
      <c r="T1054" s="11">
        <f>(((I1054/60)/60)/24)+DATE(1970,1,1)</f>
        <v>42524.6875</v>
      </c>
    </row>
    <row r="1055" spans="1:20" ht="45" x14ac:dyDescent="0.25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8271</v>
      </c>
      <c r="O1055" s="6">
        <f>ROUND(E1055/D1055*100, 0)</f>
        <v>120</v>
      </c>
      <c r="P1055" s="8">
        <f>E1055/L1055</f>
        <v>44.537037037037038</v>
      </c>
      <c r="Q1055" t="str">
        <f>LEFT(N1055, SEARCH("/", N1055, 1) - 1)</f>
        <v>theater</v>
      </c>
      <c r="R1055" t="str">
        <f>RIGHT(N1055, LEN(N1055)-SEARCH("/", N1055, 1))</f>
        <v>plays</v>
      </c>
      <c r="S1055" s="11">
        <f>(((J1055/60)/60)/24)+DATE(1970,1,1)</f>
        <v>41842.607592592591</v>
      </c>
      <c r="T1055" s="11">
        <f>(((I1055/60)/60)/24)+DATE(1970,1,1)</f>
        <v>41864.916666666664</v>
      </c>
    </row>
    <row r="1056" spans="1:20" ht="45" x14ac:dyDescent="0.25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8271</v>
      </c>
      <c r="O1056" s="6">
        <f>ROUND(E1056/D1056*100, 0)</f>
        <v>0</v>
      </c>
      <c r="P1056" s="8" t="e">
        <f>E1056/L1056</f>
        <v>#DIV/0!</v>
      </c>
      <c r="Q1056" t="str">
        <f>LEFT(N1056, SEARCH("/", N1056, 1) - 1)</f>
        <v>theater</v>
      </c>
      <c r="R1056" t="str">
        <f>RIGHT(N1056, LEN(N1056)-SEARCH("/", N1056, 1))</f>
        <v>plays</v>
      </c>
      <c r="S1056" s="11">
        <f>(((J1056/60)/60)/24)+DATE(1970,1,1)</f>
        <v>42453.806307870371</v>
      </c>
      <c r="T1056" s="11">
        <f>(((I1056/60)/60)/24)+DATE(1970,1,1)</f>
        <v>42513.806307870371</v>
      </c>
    </row>
    <row r="1057" spans="1:20" ht="30" x14ac:dyDescent="0.25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 s="6">
        <f>ROUND(E1057/D1057*100, 0)</f>
        <v>2</v>
      </c>
      <c r="P1057" s="8">
        <f>E1057/L1057</f>
        <v>35</v>
      </c>
      <c r="Q1057" t="str">
        <f>LEFT(N1057, SEARCH("/", N1057, 1) - 1)</f>
        <v>theater</v>
      </c>
      <c r="R1057" t="str">
        <f>RIGHT(N1057, LEN(N1057)-SEARCH("/", N1057, 1))</f>
        <v>plays</v>
      </c>
      <c r="S1057" s="11">
        <f>(((J1057/60)/60)/24)+DATE(1970,1,1)</f>
        <v>42233.362314814818</v>
      </c>
      <c r="T1057" s="11">
        <f>(((I1057/60)/60)/24)+DATE(1970,1,1)</f>
        <v>42293.362314814818</v>
      </c>
    </row>
    <row r="1058" spans="1:20" ht="45" x14ac:dyDescent="0.25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8271</v>
      </c>
      <c r="O1058" s="6">
        <f>ROUND(E1058/D1058*100, 0)</f>
        <v>1</v>
      </c>
      <c r="P1058" s="8">
        <f>E1058/L1058</f>
        <v>7</v>
      </c>
      <c r="Q1058" t="str">
        <f>LEFT(N1058, SEARCH("/", N1058, 1) - 1)</f>
        <v>theater</v>
      </c>
      <c r="R1058" t="str">
        <f>RIGHT(N1058, LEN(N1058)-SEARCH("/", N1058, 1))</f>
        <v>plays</v>
      </c>
      <c r="S1058" s="11">
        <f>(((J1058/60)/60)/24)+DATE(1970,1,1)</f>
        <v>41831.742962962962</v>
      </c>
      <c r="T1058" s="11">
        <f>(((I1058/60)/60)/24)+DATE(1970,1,1)</f>
        <v>41860.125</v>
      </c>
    </row>
    <row r="1059" spans="1:20" ht="45" x14ac:dyDescent="0.25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8271</v>
      </c>
      <c r="O1059" s="6">
        <f>ROUND(E1059/D1059*100, 0)</f>
        <v>22</v>
      </c>
      <c r="P1059" s="8">
        <f>E1059/L1059</f>
        <v>48.555555555555557</v>
      </c>
      <c r="Q1059" t="str">
        <f>LEFT(N1059, SEARCH("/", N1059, 1) - 1)</f>
        <v>theater</v>
      </c>
      <c r="R1059" t="str">
        <f>RIGHT(N1059, LEN(N1059)-SEARCH("/", N1059, 1))</f>
        <v>plays</v>
      </c>
      <c r="S1059" s="11">
        <f>(((J1059/60)/60)/24)+DATE(1970,1,1)</f>
        <v>42245.234340277777</v>
      </c>
      <c r="T1059" s="11">
        <f>(((I1059/60)/60)/24)+DATE(1970,1,1)</f>
        <v>42263.234340277777</v>
      </c>
    </row>
    <row r="1060" spans="1:20" ht="45" x14ac:dyDescent="0.25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8303</v>
      </c>
      <c r="O1060" s="6">
        <f>ROUND(E1060/D1060*100, 0)</f>
        <v>0</v>
      </c>
      <c r="P1060" s="8">
        <f>E1060/L1060</f>
        <v>1</v>
      </c>
      <c r="Q1060" t="str">
        <f>LEFT(N1060, SEARCH("/", N1060, 1) - 1)</f>
        <v>theater</v>
      </c>
      <c r="R1060" t="str">
        <f>RIGHT(N1060, LEN(N1060)-SEARCH("/", N1060, 1))</f>
        <v>spaces</v>
      </c>
      <c r="S1060" s="11">
        <f>(((J1060/60)/60)/24)+DATE(1970,1,1)</f>
        <v>42567.531157407408</v>
      </c>
      <c r="T1060" s="11">
        <f>(((I1060/60)/60)/24)+DATE(1970,1,1)</f>
        <v>42597.531157407408</v>
      </c>
    </row>
    <row r="1061" spans="1:20" ht="30" x14ac:dyDescent="0.25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8271</v>
      </c>
      <c r="O1061" s="6">
        <f>ROUND(E1061/D1061*100, 0)</f>
        <v>105</v>
      </c>
      <c r="P1061" s="8">
        <f>E1061/L1061</f>
        <v>123.94117647058823</v>
      </c>
      <c r="Q1061" t="str">
        <f>LEFT(N1061, SEARCH("/", N1061, 1) - 1)</f>
        <v>theater</v>
      </c>
      <c r="R1061" t="str">
        <f>RIGHT(N1061, LEN(N1061)-SEARCH("/", N1061, 1))</f>
        <v>plays</v>
      </c>
      <c r="S1061" s="11">
        <f>(((J1061/60)/60)/24)+DATE(1970,1,1)</f>
        <v>42694.110185185185</v>
      </c>
      <c r="T1061" s="11">
        <f>(((I1061/60)/60)/24)+DATE(1970,1,1)</f>
        <v>42709.041666666672</v>
      </c>
    </row>
    <row r="1062" spans="1:20" ht="45" x14ac:dyDescent="0.25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8303</v>
      </c>
      <c r="O1062" s="6">
        <f>ROUND(E1062/D1062*100, 0)</f>
        <v>14</v>
      </c>
      <c r="P1062" s="8">
        <f>E1062/L1062</f>
        <v>55.6</v>
      </c>
      <c r="Q1062" t="str">
        <f>LEFT(N1062, SEARCH("/", N1062, 1) - 1)</f>
        <v>theater</v>
      </c>
      <c r="R1062" t="str">
        <f>RIGHT(N1062, LEN(N1062)-SEARCH("/", N1062, 1))</f>
        <v>spaces</v>
      </c>
      <c r="S1062" s="11">
        <f>(((J1062/60)/60)/24)+DATE(1970,1,1)</f>
        <v>42382.189710648148</v>
      </c>
      <c r="T1062" s="11">
        <f>(((I1062/60)/60)/24)+DATE(1970,1,1)</f>
        <v>42412.189710648148</v>
      </c>
    </row>
    <row r="1063" spans="1:20" ht="45" x14ac:dyDescent="0.25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8271</v>
      </c>
      <c r="O1063" s="6">
        <f>ROUND(E1063/D1063*100, 0)</f>
        <v>105</v>
      </c>
      <c r="P1063" s="8">
        <f>E1063/L1063</f>
        <v>28.405405405405407</v>
      </c>
      <c r="Q1063" t="str">
        <f>LEFT(N1063, SEARCH("/", N1063, 1) - 1)</f>
        <v>theater</v>
      </c>
      <c r="R1063" t="str">
        <f>RIGHT(N1063, LEN(N1063)-SEARCH("/", N1063, 1))</f>
        <v>plays</v>
      </c>
      <c r="S1063" s="11">
        <f>(((J1063/60)/60)/24)+DATE(1970,1,1)</f>
        <v>41897.536134259259</v>
      </c>
      <c r="T1063" s="11">
        <f>(((I1063/60)/60)/24)+DATE(1970,1,1)</f>
        <v>41927.536134259259</v>
      </c>
    </row>
    <row r="1064" spans="1:20" ht="45" x14ac:dyDescent="0.25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8271</v>
      </c>
      <c r="O1064" s="6">
        <f>ROUND(E1064/D1064*100, 0)</f>
        <v>112</v>
      </c>
      <c r="P1064" s="8">
        <f>E1064/L1064</f>
        <v>31.619718309859156</v>
      </c>
      <c r="Q1064" t="str">
        <f>LEFT(N1064, SEARCH("/", N1064, 1) - 1)</f>
        <v>theater</v>
      </c>
      <c r="R1064" t="str">
        <f>RIGHT(N1064, LEN(N1064)-SEARCH("/", N1064, 1))</f>
        <v>plays</v>
      </c>
      <c r="S1064" s="11">
        <f>(((J1064/60)/60)/24)+DATE(1970,1,1)</f>
        <v>41789.080370370371</v>
      </c>
      <c r="T1064" s="11">
        <f>(((I1064/60)/60)/24)+DATE(1970,1,1)</f>
        <v>41822.166666666664</v>
      </c>
    </row>
    <row r="1065" spans="1:20" ht="45" x14ac:dyDescent="0.25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8271</v>
      </c>
      <c r="O1065" s="6">
        <f>ROUND(E1065/D1065*100, 0)</f>
        <v>115</v>
      </c>
      <c r="P1065" s="8">
        <f>E1065/L1065</f>
        <v>79.310344827586206</v>
      </c>
      <c r="Q1065" t="str">
        <f>LEFT(N1065, SEARCH("/", N1065, 1) - 1)</f>
        <v>theater</v>
      </c>
      <c r="R1065" t="str">
        <f>RIGHT(N1065, LEN(N1065)-SEARCH("/", N1065, 1))</f>
        <v>plays</v>
      </c>
      <c r="S1065" s="11">
        <f>(((J1065/60)/60)/24)+DATE(1970,1,1)</f>
        <v>40923.729953703703</v>
      </c>
      <c r="T1065" s="11">
        <f>(((I1065/60)/60)/24)+DATE(1970,1,1)</f>
        <v>40953.729953703703</v>
      </c>
    </row>
    <row r="1066" spans="1:20" ht="45" x14ac:dyDescent="0.25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8305</v>
      </c>
      <c r="O1066" s="6">
        <f>ROUND(E1066/D1066*100, 0)</f>
        <v>1</v>
      </c>
      <c r="P1066" s="8">
        <f>E1066/L1066</f>
        <v>12.5</v>
      </c>
      <c r="Q1066" t="str">
        <f>LEFT(N1066, SEARCH("/", N1066, 1) - 1)</f>
        <v>theater</v>
      </c>
      <c r="R1066" t="str">
        <f>RIGHT(N1066, LEN(N1066)-SEARCH("/", N1066, 1))</f>
        <v>musical</v>
      </c>
      <c r="S1066" s="11">
        <f>(((J1066/60)/60)/24)+DATE(1970,1,1)</f>
        <v>41861.767094907409</v>
      </c>
      <c r="T1066" s="11">
        <f>(((I1066/60)/60)/24)+DATE(1970,1,1)</f>
        <v>41882.767094907409</v>
      </c>
    </row>
    <row r="1067" spans="1:20" ht="45" x14ac:dyDescent="0.25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8271</v>
      </c>
      <c r="O1067" s="6">
        <f>ROUND(E1067/D1067*100, 0)</f>
        <v>100</v>
      </c>
      <c r="P1067" s="8">
        <f>E1067/L1067</f>
        <v>57.171428571428571</v>
      </c>
      <c r="Q1067" t="str">
        <f>LEFT(N1067, SEARCH("/", N1067, 1) - 1)</f>
        <v>theater</v>
      </c>
      <c r="R1067" t="str">
        <f>RIGHT(N1067, LEN(N1067)-SEARCH("/", N1067, 1))</f>
        <v>plays</v>
      </c>
      <c r="S1067" s="11">
        <f>(((J1067/60)/60)/24)+DATE(1970,1,1)</f>
        <v>42165.462627314817</v>
      </c>
      <c r="T1067" s="11">
        <f>(((I1067/60)/60)/24)+DATE(1970,1,1)</f>
        <v>42196.604166666672</v>
      </c>
    </row>
    <row r="1068" spans="1:20" ht="45" x14ac:dyDescent="0.25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8271</v>
      </c>
      <c r="O1068" s="6">
        <f>ROUND(E1068/D1068*100, 0)</f>
        <v>102</v>
      </c>
      <c r="P1068" s="8">
        <f>E1068/L1068</f>
        <v>52.487179487179489</v>
      </c>
      <c r="Q1068" t="str">
        <f>LEFT(N1068, SEARCH("/", N1068, 1) - 1)</f>
        <v>theater</v>
      </c>
      <c r="R1068" t="str">
        <f>RIGHT(N1068, LEN(N1068)-SEARCH("/", N1068, 1))</f>
        <v>plays</v>
      </c>
      <c r="S1068" s="11">
        <f>(((J1068/60)/60)/24)+DATE(1970,1,1)</f>
        <v>42503.559467592597</v>
      </c>
      <c r="T1068" s="11">
        <f>(((I1068/60)/60)/24)+DATE(1970,1,1)</f>
        <v>42524.875</v>
      </c>
    </row>
    <row r="1069" spans="1:20" ht="45" x14ac:dyDescent="0.25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8271</v>
      </c>
      <c r="O1069" s="6">
        <f>ROUND(E1069/D1069*100, 0)</f>
        <v>106</v>
      </c>
      <c r="P1069" s="8">
        <f>E1069/L1069</f>
        <v>51.853414634146333</v>
      </c>
      <c r="Q1069" t="str">
        <f>LEFT(N1069, SEARCH("/", N1069, 1) - 1)</f>
        <v>theater</v>
      </c>
      <c r="R1069" t="str">
        <f>RIGHT(N1069, LEN(N1069)-SEARCH("/", N1069, 1))</f>
        <v>plays</v>
      </c>
      <c r="S1069" s="11">
        <f>(((J1069/60)/60)/24)+DATE(1970,1,1)</f>
        <v>42758.559629629628</v>
      </c>
      <c r="T1069" s="11">
        <f>(((I1069/60)/60)/24)+DATE(1970,1,1)</f>
        <v>42788.559629629628</v>
      </c>
    </row>
    <row r="1070" spans="1:20" ht="45" x14ac:dyDescent="0.25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8271</v>
      </c>
      <c r="O1070" s="6">
        <f>ROUND(E1070/D1070*100, 0)</f>
        <v>128</v>
      </c>
      <c r="P1070" s="8">
        <f>E1070/L1070</f>
        <v>60.952380952380949</v>
      </c>
      <c r="Q1070" t="str">
        <f>LEFT(N1070, SEARCH("/", N1070, 1) - 1)</f>
        <v>theater</v>
      </c>
      <c r="R1070" t="str">
        <f>RIGHT(N1070, LEN(N1070)-SEARCH("/", N1070, 1))</f>
        <v>plays</v>
      </c>
      <c r="S1070" s="11">
        <f>(((J1070/60)/60)/24)+DATE(1970,1,1)</f>
        <v>42590.90425925926</v>
      </c>
      <c r="T1070" s="11">
        <f>(((I1070/60)/60)/24)+DATE(1970,1,1)</f>
        <v>42606.90425925926</v>
      </c>
    </row>
    <row r="1071" spans="1:20" ht="45" x14ac:dyDescent="0.25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8271</v>
      </c>
      <c r="O1071" s="6">
        <f>ROUND(E1071/D1071*100, 0)</f>
        <v>103</v>
      </c>
      <c r="P1071" s="8">
        <f>E1071/L1071</f>
        <v>68.666666666666671</v>
      </c>
      <c r="Q1071" t="str">
        <f>LEFT(N1071, SEARCH("/", N1071, 1) - 1)</f>
        <v>theater</v>
      </c>
      <c r="R1071" t="str">
        <f>RIGHT(N1071, LEN(N1071)-SEARCH("/", N1071, 1))</f>
        <v>plays</v>
      </c>
      <c r="S1071" s="11">
        <f>(((J1071/60)/60)/24)+DATE(1970,1,1)</f>
        <v>42121.756921296299</v>
      </c>
      <c r="T1071" s="11">
        <f>(((I1071/60)/60)/24)+DATE(1970,1,1)</f>
        <v>42156.208333333328</v>
      </c>
    </row>
    <row r="1072" spans="1:20" ht="75" x14ac:dyDescent="0.25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8271</v>
      </c>
      <c r="O1072" s="6">
        <f>ROUND(E1072/D1072*100, 0)</f>
        <v>121</v>
      </c>
      <c r="P1072" s="8">
        <f>E1072/L1072</f>
        <v>33.666666666666664</v>
      </c>
      <c r="Q1072" t="str">
        <f>LEFT(N1072, SEARCH("/", N1072, 1) - 1)</f>
        <v>theater</v>
      </c>
      <c r="R1072" t="str">
        <f>RIGHT(N1072, LEN(N1072)-SEARCH("/", N1072, 1))</f>
        <v>plays</v>
      </c>
      <c r="S1072" s="11">
        <f>(((J1072/60)/60)/24)+DATE(1970,1,1)</f>
        <v>42775.51494212963</v>
      </c>
      <c r="T1072" s="11">
        <f>(((I1072/60)/60)/24)+DATE(1970,1,1)</f>
        <v>42805.51494212963</v>
      </c>
    </row>
    <row r="1073" spans="1:20" ht="45" x14ac:dyDescent="0.25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8271</v>
      </c>
      <c r="O1073" s="6">
        <f>ROUND(E1073/D1073*100, 0)</f>
        <v>116</v>
      </c>
      <c r="P1073" s="8">
        <f>E1073/L1073</f>
        <v>80.034482758620683</v>
      </c>
      <c r="Q1073" t="str">
        <f>LEFT(N1073, SEARCH("/", N1073, 1) - 1)</f>
        <v>theater</v>
      </c>
      <c r="R1073" t="str">
        <f>RIGHT(N1073, LEN(N1073)-SEARCH("/", N1073, 1))</f>
        <v>plays</v>
      </c>
      <c r="S1073" s="11">
        <f>(((J1073/60)/60)/24)+DATE(1970,1,1)</f>
        <v>42382.244409722218</v>
      </c>
      <c r="T1073" s="11">
        <f>(((I1073/60)/60)/24)+DATE(1970,1,1)</f>
        <v>42396.041666666672</v>
      </c>
    </row>
    <row r="1074" spans="1:20" ht="30" x14ac:dyDescent="0.25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8271</v>
      </c>
      <c r="O1074" s="6">
        <f>ROUND(E1074/D1074*100, 0)</f>
        <v>126</v>
      </c>
      <c r="P1074" s="8">
        <f>E1074/L1074</f>
        <v>78.5</v>
      </c>
      <c r="Q1074" t="str">
        <f>LEFT(N1074, SEARCH("/", N1074, 1) - 1)</f>
        <v>theater</v>
      </c>
      <c r="R1074" t="str">
        <f>RIGHT(N1074, LEN(N1074)-SEARCH("/", N1074, 1))</f>
        <v>plays</v>
      </c>
      <c r="S1074" s="11">
        <f>(((J1074/60)/60)/24)+DATE(1970,1,1)</f>
        <v>42431.302002314813</v>
      </c>
      <c r="T1074" s="11">
        <f>(((I1074/60)/60)/24)+DATE(1970,1,1)</f>
        <v>42471.104166666672</v>
      </c>
    </row>
    <row r="1075" spans="1:20" ht="45" x14ac:dyDescent="0.25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8271</v>
      </c>
      <c r="O1075" s="6">
        <f>ROUND(E1075/D1075*100, 0)</f>
        <v>119</v>
      </c>
      <c r="P1075" s="8">
        <f>E1075/L1075</f>
        <v>108.59090909090909</v>
      </c>
      <c r="Q1075" t="str">
        <f>LEFT(N1075, SEARCH("/", N1075, 1) - 1)</f>
        <v>theater</v>
      </c>
      <c r="R1075" t="str">
        <f>RIGHT(N1075, LEN(N1075)-SEARCH("/", N1075, 1))</f>
        <v>plays</v>
      </c>
      <c r="S1075" s="11">
        <f>(((J1075/60)/60)/24)+DATE(1970,1,1)</f>
        <v>42484.551550925928</v>
      </c>
      <c r="T1075" s="11">
        <f>(((I1075/60)/60)/24)+DATE(1970,1,1)</f>
        <v>42498.875</v>
      </c>
    </row>
    <row r="1076" spans="1:20" ht="45" x14ac:dyDescent="0.25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8271</v>
      </c>
      <c r="O1076" s="6">
        <f>ROUND(E1076/D1076*100, 0)</f>
        <v>101</v>
      </c>
      <c r="P1076" s="8">
        <f>E1076/L1076</f>
        <v>96.19047619047619</v>
      </c>
      <c r="Q1076" t="str">
        <f>LEFT(N1076, SEARCH("/", N1076, 1) - 1)</f>
        <v>theater</v>
      </c>
      <c r="R1076" t="str">
        <f>RIGHT(N1076, LEN(N1076)-SEARCH("/", N1076, 1))</f>
        <v>plays</v>
      </c>
      <c r="S1076" s="11">
        <f>(((J1076/60)/60)/24)+DATE(1970,1,1)</f>
        <v>41822.417939814812</v>
      </c>
      <c r="T1076" s="11">
        <f>(((I1076/60)/60)/24)+DATE(1970,1,1)</f>
        <v>41852.417939814812</v>
      </c>
    </row>
    <row r="1077" spans="1:20" ht="45" x14ac:dyDescent="0.25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8271</v>
      </c>
      <c r="O1077" s="6">
        <f>ROUND(E1077/D1077*100, 0)</f>
        <v>100</v>
      </c>
      <c r="P1077" s="8">
        <f>E1077/L1077</f>
        <v>66.833333333333329</v>
      </c>
      <c r="Q1077" t="str">
        <f>LEFT(N1077, SEARCH("/", N1077, 1) - 1)</f>
        <v>theater</v>
      </c>
      <c r="R1077" t="str">
        <f>RIGHT(N1077, LEN(N1077)-SEARCH("/", N1077, 1))</f>
        <v>plays</v>
      </c>
      <c r="S1077" s="11">
        <f>(((J1077/60)/60)/24)+DATE(1970,1,1)</f>
        <v>42179.854629629626</v>
      </c>
      <c r="T1077" s="11">
        <f>(((I1077/60)/60)/24)+DATE(1970,1,1)</f>
        <v>42203.666666666672</v>
      </c>
    </row>
    <row r="1078" spans="1:20" ht="45" x14ac:dyDescent="0.25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8271</v>
      </c>
      <c r="O1078" s="6">
        <f>ROUND(E1078/D1078*100, 0)</f>
        <v>104</v>
      </c>
      <c r="P1078" s="8">
        <f>E1078/L1078</f>
        <v>54.55263157894737</v>
      </c>
      <c r="Q1078" t="str">
        <f>LEFT(N1078, SEARCH("/", N1078, 1) - 1)</f>
        <v>theater</v>
      </c>
      <c r="R1078" t="str">
        <f>RIGHT(N1078, LEN(N1078)-SEARCH("/", N1078, 1))</f>
        <v>plays</v>
      </c>
      <c r="S1078" s="11">
        <f>(((J1078/60)/60)/24)+DATE(1970,1,1)</f>
        <v>42225.513888888891</v>
      </c>
      <c r="T1078" s="11">
        <f>(((I1078/60)/60)/24)+DATE(1970,1,1)</f>
        <v>42242.958333333328</v>
      </c>
    </row>
    <row r="1079" spans="1:20" ht="45" x14ac:dyDescent="0.25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8271</v>
      </c>
      <c r="O1079" s="6">
        <f>ROUND(E1079/D1079*100, 0)</f>
        <v>100</v>
      </c>
      <c r="P1079" s="8">
        <f>E1079/L1079</f>
        <v>133.33333333333334</v>
      </c>
      <c r="Q1079" t="str">
        <f>LEFT(N1079, SEARCH("/", N1079, 1) - 1)</f>
        <v>theater</v>
      </c>
      <c r="R1079" t="str">
        <f>RIGHT(N1079, LEN(N1079)-SEARCH("/", N1079, 1))</f>
        <v>plays</v>
      </c>
      <c r="S1079" s="11">
        <f>(((J1079/60)/60)/24)+DATE(1970,1,1)</f>
        <v>41953.8675</v>
      </c>
      <c r="T1079" s="11">
        <f>(((I1079/60)/60)/24)+DATE(1970,1,1)</f>
        <v>41983.8675</v>
      </c>
    </row>
    <row r="1080" spans="1:20" ht="45" x14ac:dyDescent="0.25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8271</v>
      </c>
      <c r="O1080" s="6">
        <f>ROUND(E1080/D1080*100, 0)</f>
        <v>105</v>
      </c>
      <c r="P1080" s="8">
        <f>E1080/L1080</f>
        <v>51.219512195121951</v>
      </c>
      <c r="Q1080" t="str">
        <f>LEFT(N1080, SEARCH("/", N1080, 1) - 1)</f>
        <v>theater</v>
      </c>
      <c r="R1080" t="str">
        <f>RIGHT(N1080, LEN(N1080)-SEARCH("/", N1080, 1))</f>
        <v>plays</v>
      </c>
      <c r="S1080" s="11">
        <f>(((J1080/60)/60)/24)+DATE(1970,1,1)</f>
        <v>41946.644745370373</v>
      </c>
      <c r="T1080" s="11">
        <f>(((I1080/60)/60)/24)+DATE(1970,1,1)</f>
        <v>41976.644745370373</v>
      </c>
    </row>
    <row r="1081" spans="1:20" ht="45" x14ac:dyDescent="0.25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8271</v>
      </c>
      <c r="O1081" s="6">
        <f>ROUND(E1081/D1081*100, 0)</f>
        <v>100</v>
      </c>
      <c r="P1081" s="8">
        <f>E1081/L1081</f>
        <v>117.64705882352941</v>
      </c>
      <c r="Q1081" t="str">
        <f>LEFT(N1081, SEARCH("/", N1081, 1) - 1)</f>
        <v>theater</v>
      </c>
      <c r="R1081" t="str">
        <f>RIGHT(N1081, LEN(N1081)-SEARCH("/", N1081, 1))</f>
        <v>plays</v>
      </c>
      <c r="S1081" s="11">
        <f>(((J1081/60)/60)/24)+DATE(1970,1,1)</f>
        <v>42150.462083333332</v>
      </c>
      <c r="T1081" s="11">
        <f>(((I1081/60)/60)/24)+DATE(1970,1,1)</f>
        <v>42180.462083333332</v>
      </c>
    </row>
    <row r="1082" spans="1:20" ht="60" x14ac:dyDescent="0.25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8271</v>
      </c>
      <c r="O1082" s="6">
        <f>ROUND(E1082/D1082*100, 0)</f>
        <v>107</v>
      </c>
      <c r="P1082" s="8">
        <f>E1082/L1082</f>
        <v>31.970149253731343</v>
      </c>
      <c r="Q1082" t="str">
        <f>LEFT(N1082, SEARCH("/", N1082, 1) - 1)</f>
        <v>theater</v>
      </c>
      <c r="R1082" t="str">
        <f>RIGHT(N1082, LEN(N1082)-SEARCH("/", N1082, 1))</f>
        <v>plays</v>
      </c>
      <c r="S1082" s="11">
        <f>(((J1082/60)/60)/24)+DATE(1970,1,1)</f>
        <v>41796.422326388885</v>
      </c>
      <c r="T1082" s="11">
        <f>(((I1082/60)/60)/24)+DATE(1970,1,1)</f>
        <v>41826.422326388885</v>
      </c>
    </row>
    <row r="1083" spans="1:20" ht="45" x14ac:dyDescent="0.25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8271</v>
      </c>
      <c r="O1083" s="6">
        <f>ROUND(E1083/D1083*100, 0)</f>
        <v>103</v>
      </c>
      <c r="P1083" s="8">
        <f>E1083/L1083</f>
        <v>40.294117647058826</v>
      </c>
      <c r="Q1083" t="str">
        <f>LEFT(N1083, SEARCH("/", N1083, 1) - 1)</f>
        <v>theater</v>
      </c>
      <c r="R1083" t="str">
        <f>RIGHT(N1083, LEN(N1083)-SEARCH("/", N1083, 1))</f>
        <v>plays</v>
      </c>
      <c r="S1083" s="11">
        <f>(((J1083/60)/60)/24)+DATE(1970,1,1)</f>
        <v>42038.720451388886</v>
      </c>
      <c r="T1083" s="11">
        <f>(((I1083/60)/60)/24)+DATE(1970,1,1)</f>
        <v>42063.708333333328</v>
      </c>
    </row>
    <row r="1084" spans="1:20" ht="45" x14ac:dyDescent="0.25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 s="6">
        <f>ROUND(E1084/D1084*100, 0)</f>
        <v>109</v>
      </c>
      <c r="P1084" s="8">
        <f>E1084/L1084</f>
        <v>30.152638888888887</v>
      </c>
      <c r="Q1084" t="str">
        <f>LEFT(N1084, SEARCH("/", N1084, 1) - 1)</f>
        <v>theater</v>
      </c>
      <c r="R1084" t="str">
        <f>RIGHT(N1084, LEN(N1084)-SEARCH("/", N1084, 1))</f>
        <v>plays</v>
      </c>
      <c r="S1084" s="11">
        <f>(((J1084/60)/60)/24)+DATE(1970,1,1)</f>
        <v>41820.945613425924</v>
      </c>
      <c r="T1084" s="11">
        <f>(((I1084/60)/60)/24)+DATE(1970,1,1)</f>
        <v>41850.945613425924</v>
      </c>
    </row>
    <row r="1085" spans="1:20" ht="45" x14ac:dyDescent="0.25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8271</v>
      </c>
      <c r="O1085" s="6">
        <f>ROUND(E1085/D1085*100, 0)</f>
        <v>100</v>
      </c>
      <c r="P1085" s="8">
        <f>E1085/L1085</f>
        <v>95.238095238095241</v>
      </c>
      <c r="Q1085" t="str">
        <f>LEFT(N1085, SEARCH("/", N1085, 1) - 1)</f>
        <v>theater</v>
      </c>
      <c r="R1085" t="str">
        <f>RIGHT(N1085, LEN(N1085)-SEARCH("/", N1085, 1))</f>
        <v>plays</v>
      </c>
      <c r="S1085" s="11">
        <f>(((J1085/60)/60)/24)+DATE(1970,1,1)</f>
        <v>41839.730937500004</v>
      </c>
      <c r="T1085" s="11">
        <f>(((I1085/60)/60)/24)+DATE(1970,1,1)</f>
        <v>41869.730937500004</v>
      </c>
    </row>
    <row r="1086" spans="1:20" ht="45" x14ac:dyDescent="0.25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8271</v>
      </c>
      <c r="O1086" s="6">
        <f>ROUND(E1086/D1086*100, 0)</f>
        <v>110</v>
      </c>
      <c r="P1086" s="8">
        <f>E1086/L1086</f>
        <v>52.214285714285715</v>
      </c>
      <c r="Q1086" t="str">
        <f>LEFT(N1086, SEARCH("/", N1086, 1) - 1)</f>
        <v>theater</v>
      </c>
      <c r="R1086" t="str">
        <f>RIGHT(N1086, LEN(N1086)-SEARCH("/", N1086, 1))</f>
        <v>plays</v>
      </c>
      <c r="S1086" s="11">
        <f>(((J1086/60)/60)/24)+DATE(1970,1,1)</f>
        <v>42380.581180555557</v>
      </c>
      <c r="T1086" s="11">
        <f>(((I1086/60)/60)/24)+DATE(1970,1,1)</f>
        <v>42405.916666666672</v>
      </c>
    </row>
    <row r="1087" spans="1:20" ht="45" x14ac:dyDescent="0.25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8271</v>
      </c>
      <c r="O1087" s="6">
        <f>ROUND(E1087/D1087*100, 0)</f>
        <v>100</v>
      </c>
      <c r="P1087" s="8">
        <f>E1087/L1087</f>
        <v>64.516129032258064</v>
      </c>
      <c r="Q1087" t="str">
        <f>LEFT(N1087, SEARCH("/", N1087, 1) - 1)</f>
        <v>theater</v>
      </c>
      <c r="R1087" t="str">
        <f>RIGHT(N1087, LEN(N1087)-SEARCH("/", N1087, 1))</f>
        <v>plays</v>
      </c>
      <c r="S1087" s="11">
        <f>(((J1087/60)/60)/24)+DATE(1970,1,1)</f>
        <v>42272.530509259261</v>
      </c>
      <c r="T1087" s="11">
        <f>(((I1087/60)/60)/24)+DATE(1970,1,1)</f>
        <v>42300.530509259261</v>
      </c>
    </row>
    <row r="1088" spans="1:20" ht="30" x14ac:dyDescent="0.25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8271</v>
      </c>
      <c r="O1088" s="6">
        <f>ROUND(E1088/D1088*100, 0)</f>
        <v>140</v>
      </c>
      <c r="P1088" s="8">
        <f>E1088/L1088</f>
        <v>50.981818181818184</v>
      </c>
      <c r="Q1088" t="str">
        <f>LEFT(N1088, SEARCH("/", N1088, 1) - 1)</f>
        <v>theater</v>
      </c>
      <c r="R1088" t="str">
        <f>RIGHT(N1088, LEN(N1088)-SEARCH("/", N1088, 1))</f>
        <v>plays</v>
      </c>
      <c r="S1088" s="11">
        <f>(((J1088/60)/60)/24)+DATE(1970,1,1)</f>
        <v>42016.706678240742</v>
      </c>
      <c r="T1088" s="11">
        <f>(((I1088/60)/60)/24)+DATE(1970,1,1)</f>
        <v>42047.249305555553</v>
      </c>
    </row>
    <row r="1089" spans="1:20" ht="45" x14ac:dyDescent="0.25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8271</v>
      </c>
      <c r="O1089" s="6">
        <f>ROUND(E1089/D1089*100, 0)</f>
        <v>103</v>
      </c>
      <c r="P1089" s="8">
        <f>E1089/L1089</f>
        <v>57.222222222222221</v>
      </c>
      <c r="Q1089" t="str">
        <f>LEFT(N1089, SEARCH("/", N1089, 1) - 1)</f>
        <v>theater</v>
      </c>
      <c r="R1089" t="str">
        <f>RIGHT(N1089, LEN(N1089)-SEARCH("/", N1089, 1))</f>
        <v>plays</v>
      </c>
      <c r="S1089" s="11">
        <f>(((J1089/60)/60)/24)+DATE(1970,1,1)</f>
        <v>42200.625833333332</v>
      </c>
      <c r="T1089" s="11">
        <f>(((I1089/60)/60)/24)+DATE(1970,1,1)</f>
        <v>42225.666666666672</v>
      </c>
    </row>
    <row r="1090" spans="1:20" ht="45" x14ac:dyDescent="0.25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8271</v>
      </c>
      <c r="O1090" s="6">
        <f>ROUND(E1090/D1090*100, 0)</f>
        <v>102</v>
      </c>
      <c r="P1090" s="8">
        <f>E1090/L1090</f>
        <v>88.739130434782609</v>
      </c>
      <c r="Q1090" t="str">
        <f>LEFT(N1090, SEARCH("/", N1090, 1) - 1)</f>
        <v>theater</v>
      </c>
      <c r="R1090" t="str">
        <f>RIGHT(N1090, LEN(N1090)-SEARCH("/", N1090, 1))</f>
        <v>plays</v>
      </c>
      <c r="S1090" s="11">
        <f>(((J1090/60)/60)/24)+DATE(1970,1,1)</f>
        <v>41928.170497685183</v>
      </c>
      <c r="T1090" s="11">
        <f>(((I1090/60)/60)/24)+DATE(1970,1,1)</f>
        <v>41949.249305555553</v>
      </c>
    </row>
    <row r="1091" spans="1:20" ht="45" x14ac:dyDescent="0.25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8271</v>
      </c>
      <c r="O1091" s="6">
        <f>ROUND(E1091/D1091*100, 0)</f>
        <v>101</v>
      </c>
      <c r="P1091" s="8">
        <f>E1091/L1091</f>
        <v>51.794871794871796</v>
      </c>
      <c r="Q1091" t="str">
        <f>LEFT(N1091, SEARCH("/", N1091, 1) - 1)</f>
        <v>theater</v>
      </c>
      <c r="R1091" t="str">
        <f>RIGHT(N1091, LEN(N1091)-SEARCH("/", N1091, 1))</f>
        <v>plays</v>
      </c>
      <c r="S1091" s="11">
        <f>(((J1091/60)/60)/24)+DATE(1970,1,1)</f>
        <v>42541.501516203702</v>
      </c>
      <c r="T1091" s="11">
        <f>(((I1091/60)/60)/24)+DATE(1970,1,1)</f>
        <v>42571.501516203702</v>
      </c>
    </row>
    <row r="1092" spans="1:20" ht="45" x14ac:dyDescent="0.25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8271</v>
      </c>
      <c r="O1092" s="6">
        <f>ROUND(E1092/D1092*100, 0)</f>
        <v>113</v>
      </c>
      <c r="P1092" s="8">
        <f>E1092/L1092</f>
        <v>39.596491228070178</v>
      </c>
      <c r="Q1092" t="str">
        <f>LEFT(N1092, SEARCH("/", N1092, 1) - 1)</f>
        <v>theater</v>
      </c>
      <c r="R1092" t="str">
        <f>RIGHT(N1092, LEN(N1092)-SEARCH("/", N1092, 1))</f>
        <v>plays</v>
      </c>
      <c r="S1092" s="11">
        <f>(((J1092/60)/60)/24)+DATE(1970,1,1)</f>
        <v>42053.916921296302</v>
      </c>
      <c r="T1092" s="11">
        <f>(((I1092/60)/60)/24)+DATE(1970,1,1)</f>
        <v>42079.875</v>
      </c>
    </row>
    <row r="1093" spans="1:20" ht="45" x14ac:dyDescent="0.25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8271</v>
      </c>
      <c r="O1093" s="6">
        <f>ROUND(E1093/D1093*100, 0)</f>
        <v>128</v>
      </c>
      <c r="P1093" s="8">
        <f>E1093/L1093</f>
        <v>38.712121212121211</v>
      </c>
      <c r="Q1093" t="str">
        <f>LEFT(N1093, SEARCH("/", N1093, 1) - 1)</f>
        <v>theater</v>
      </c>
      <c r="R1093" t="str">
        <f>RIGHT(N1093, LEN(N1093)-SEARCH("/", N1093, 1))</f>
        <v>plays</v>
      </c>
      <c r="S1093" s="11">
        <f>(((J1093/60)/60)/24)+DATE(1970,1,1)</f>
        <v>42149.940416666665</v>
      </c>
      <c r="T1093" s="11">
        <f>(((I1093/60)/60)/24)+DATE(1970,1,1)</f>
        <v>42179.940416666665</v>
      </c>
    </row>
    <row r="1094" spans="1:20" ht="45" x14ac:dyDescent="0.25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8271</v>
      </c>
      <c r="O1094" s="6">
        <f>ROUND(E1094/D1094*100, 0)</f>
        <v>106</v>
      </c>
      <c r="P1094" s="8">
        <f>E1094/L1094</f>
        <v>60.285714285714285</v>
      </c>
      <c r="Q1094" t="str">
        <f>LEFT(N1094, SEARCH("/", N1094, 1) - 1)</f>
        <v>theater</v>
      </c>
      <c r="R1094" t="str">
        <f>RIGHT(N1094, LEN(N1094)-SEARCH("/", N1094, 1))</f>
        <v>plays</v>
      </c>
      <c r="S1094" s="11">
        <f>(((J1094/60)/60)/24)+DATE(1970,1,1)</f>
        <v>42132.036168981482</v>
      </c>
      <c r="T1094" s="11">
        <f>(((I1094/60)/60)/24)+DATE(1970,1,1)</f>
        <v>42186.290972222225</v>
      </c>
    </row>
    <row r="1095" spans="1:20" ht="45" x14ac:dyDescent="0.25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8271</v>
      </c>
      <c r="O1095" s="6">
        <f>ROUND(E1095/D1095*100, 0)</f>
        <v>101</v>
      </c>
      <c r="P1095" s="8">
        <f>E1095/L1095</f>
        <v>72.392857142857139</v>
      </c>
      <c r="Q1095" t="str">
        <f>LEFT(N1095, SEARCH("/", N1095, 1) - 1)</f>
        <v>theater</v>
      </c>
      <c r="R1095" t="str">
        <f>RIGHT(N1095, LEN(N1095)-SEARCH("/", N1095, 1))</f>
        <v>plays</v>
      </c>
      <c r="S1095" s="11">
        <f>(((J1095/60)/60)/24)+DATE(1970,1,1)</f>
        <v>42037.598958333328</v>
      </c>
      <c r="T1095" s="11">
        <f>(((I1095/60)/60)/24)+DATE(1970,1,1)</f>
        <v>42067.598958333328</v>
      </c>
    </row>
    <row r="1096" spans="1:20" ht="30" x14ac:dyDescent="0.25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8271</v>
      </c>
      <c r="O1096" s="6">
        <f>ROUND(E1096/D1096*100, 0)</f>
        <v>101</v>
      </c>
      <c r="P1096" s="8">
        <f>E1096/L1096</f>
        <v>95.952380952380949</v>
      </c>
      <c r="Q1096" t="str">
        <f>LEFT(N1096, SEARCH("/", N1096, 1) - 1)</f>
        <v>theater</v>
      </c>
      <c r="R1096" t="str">
        <f>RIGHT(N1096, LEN(N1096)-SEARCH("/", N1096, 1))</f>
        <v>plays</v>
      </c>
      <c r="S1096" s="11">
        <f>(((J1096/60)/60)/24)+DATE(1970,1,1)</f>
        <v>42227.824212962965</v>
      </c>
      <c r="T1096" s="11">
        <f>(((I1096/60)/60)/24)+DATE(1970,1,1)</f>
        <v>42253.57430555555</v>
      </c>
    </row>
    <row r="1097" spans="1:20" ht="45" x14ac:dyDescent="0.25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8271</v>
      </c>
      <c r="O1097" s="6">
        <f>ROUND(E1097/D1097*100, 0)</f>
        <v>103</v>
      </c>
      <c r="P1097" s="8">
        <f>E1097/L1097</f>
        <v>44.847826086956523</v>
      </c>
      <c r="Q1097" t="str">
        <f>LEFT(N1097, SEARCH("/", N1097, 1) - 1)</f>
        <v>theater</v>
      </c>
      <c r="R1097" t="str">
        <f>RIGHT(N1097, LEN(N1097)-SEARCH("/", N1097, 1))</f>
        <v>plays</v>
      </c>
      <c r="S1097" s="11">
        <f>(((J1097/60)/60)/24)+DATE(1970,1,1)</f>
        <v>42248.640162037031</v>
      </c>
      <c r="T1097" s="11">
        <f>(((I1097/60)/60)/24)+DATE(1970,1,1)</f>
        <v>42279.75</v>
      </c>
    </row>
    <row r="1098" spans="1:20" ht="45" x14ac:dyDescent="0.25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8271</v>
      </c>
      <c r="O1098" s="6">
        <f>ROUND(E1098/D1098*100, 0)</f>
        <v>128</v>
      </c>
      <c r="P1098" s="8">
        <f>E1098/L1098</f>
        <v>30.951807228915662</v>
      </c>
      <c r="Q1098" t="str">
        <f>LEFT(N1098, SEARCH("/", N1098, 1) - 1)</f>
        <v>theater</v>
      </c>
      <c r="R1098" t="str">
        <f>RIGHT(N1098, LEN(N1098)-SEARCH("/", N1098, 1))</f>
        <v>plays</v>
      </c>
      <c r="S1098" s="11">
        <f>(((J1098/60)/60)/24)+DATE(1970,1,1)</f>
        <v>42571.420601851853</v>
      </c>
      <c r="T1098" s="11">
        <f>(((I1098/60)/60)/24)+DATE(1970,1,1)</f>
        <v>42599.420601851853</v>
      </c>
    </row>
    <row r="1099" spans="1:20" ht="45" x14ac:dyDescent="0.25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8271</v>
      </c>
      <c r="O1099" s="6">
        <f>ROUND(E1099/D1099*100, 0)</f>
        <v>105</v>
      </c>
      <c r="P1099" s="8">
        <f>E1099/L1099</f>
        <v>55.131578947368418</v>
      </c>
      <c r="Q1099" t="str">
        <f>LEFT(N1099, SEARCH("/", N1099, 1) - 1)</f>
        <v>theater</v>
      </c>
      <c r="R1099" t="str">
        <f>RIGHT(N1099, LEN(N1099)-SEARCH("/", N1099, 1))</f>
        <v>plays</v>
      </c>
      <c r="S1099" s="11">
        <f>(((J1099/60)/60)/24)+DATE(1970,1,1)</f>
        <v>41997.507905092592</v>
      </c>
      <c r="T1099" s="11">
        <f>(((I1099/60)/60)/24)+DATE(1970,1,1)</f>
        <v>42027.507905092592</v>
      </c>
    </row>
    <row r="1100" spans="1:20" ht="45" x14ac:dyDescent="0.25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8271</v>
      </c>
      <c r="O1100" s="6">
        <f>ROUND(E1100/D1100*100, 0)</f>
        <v>114</v>
      </c>
      <c r="P1100" s="8">
        <f>E1100/L1100</f>
        <v>87.961538461538467</v>
      </c>
      <c r="Q1100" t="str">
        <f>LEFT(N1100, SEARCH("/", N1100, 1) - 1)</f>
        <v>theater</v>
      </c>
      <c r="R1100" t="str">
        <f>RIGHT(N1100, LEN(N1100)-SEARCH("/", N1100, 1))</f>
        <v>plays</v>
      </c>
      <c r="S1100" s="11">
        <f>(((J1100/60)/60)/24)+DATE(1970,1,1)</f>
        <v>41976.331979166673</v>
      </c>
      <c r="T1100" s="11">
        <f>(((I1100/60)/60)/24)+DATE(1970,1,1)</f>
        <v>42004.291666666672</v>
      </c>
    </row>
    <row r="1101" spans="1:20" ht="45" x14ac:dyDescent="0.25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8271</v>
      </c>
      <c r="O1101" s="6">
        <f>ROUND(E1101/D1101*100, 0)</f>
        <v>127</v>
      </c>
      <c r="P1101" s="8">
        <f>E1101/L1101</f>
        <v>72.714285714285708</v>
      </c>
      <c r="Q1101" t="str">
        <f>LEFT(N1101, SEARCH("/", N1101, 1) - 1)</f>
        <v>theater</v>
      </c>
      <c r="R1101" t="str">
        <f>RIGHT(N1101, LEN(N1101)-SEARCH("/", N1101, 1))</f>
        <v>plays</v>
      </c>
      <c r="S1101" s="11">
        <f>(((J1101/60)/60)/24)+DATE(1970,1,1)</f>
        <v>41988.829942129625</v>
      </c>
      <c r="T1101" s="11">
        <f>(((I1101/60)/60)/24)+DATE(1970,1,1)</f>
        <v>42046.207638888889</v>
      </c>
    </row>
    <row r="1102" spans="1:20" ht="45" x14ac:dyDescent="0.25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8271</v>
      </c>
      <c r="O1102" s="6">
        <f>ROUND(E1102/D1102*100, 0)</f>
        <v>104</v>
      </c>
      <c r="P1102" s="8">
        <f>E1102/L1102</f>
        <v>39.377358490566039</v>
      </c>
      <c r="Q1102" t="str">
        <f>LEFT(N1102, SEARCH("/", N1102, 1) - 1)</f>
        <v>theater</v>
      </c>
      <c r="R1102" t="str">
        <f>RIGHT(N1102, LEN(N1102)-SEARCH("/", N1102, 1))</f>
        <v>plays</v>
      </c>
      <c r="S1102" s="11">
        <f>(((J1102/60)/60)/24)+DATE(1970,1,1)</f>
        <v>41990.99863425926</v>
      </c>
      <c r="T1102" s="11">
        <f>(((I1102/60)/60)/24)+DATE(1970,1,1)</f>
        <v>42020.99863425926</v>
      </c>
    </row>
    <row r="1103" spans="1:20" ht="45" x14ac:dyDescent="0.25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8271</v>
      </c>
      <c r="O1103" s="6">
        <f>ROUND(E1103/D1103*100, 0)</f>
        <v>101</v>
      </c>
      <c r="P1103" s="8">
        <f>E1103/L1103</f>
        <v>36.071428571428569</v>
      </c>
      <c r="Q1103" t="str">
        <f>LEFT(N1103, SEARCH("/", N1103, 1) - 1)</f>
        <v>theater</v>
      </c>
      <c r="R1103" t="str">
        <f>RIGHT(N1103, LEN(N1103)-SEARCH("/", N1103, 1))</f>
        <v>plays</v>
      </c>
      <c r="S1103" s="11">
        <f>(((J1103/60)/60)/24)+DATE(1970,1,1)</f>
        <v>42128.627893518518</v>
      </c>
      <c r="T1103" s="11">
        <f>(((I1103/60)/60)/24)+DATE(1970,1,1)</f>
        <v>42158.627893518518</v>
      </c>
    </row>
    <row r="1104" spans="1:20" ht="45" x14ac:dyDescent="0.25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 s="6">
        <f>ROUND(E1104/D1104*100, 0)</f>
        <v>100</v>
      </c>
      <c r="P1104" s="8">
        <f>E1104/L1104</f>
        <v>68.965517241379317</v>
      </c>
      <c r="Q1104" t="str">
        <f>LEFT(N1104, SEARCH("/", N1104, 1) - 1)</f>
        <v>theater</v>
      </c>
      <c r="R1104" t="str">
        <f>RIGHT(N1104, LEN(N1104)-SEARCH("/", N1104, 1))</f>
        <v>plays</v>
      </c>
      <c r="S1104" s="11">
        <f>(((J1104/60)/60)/24)+DATE(1970,1,1)</f>
        <v>42460.741747685184</v>
      </c>
      <c r="T1104" s="11">
        <f>(((I1104/60)/60)/24)+DATE(1970,1,1)</f>
        <v>42511.165972222225</v>
      </c>
    </row>
    <row r="1105" spans="1:20" ht="45" x14ac:dyDescent="0.25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8271</v>
      </c>
      <c r="O1105" s="6">
        <f>ROUND(E1105/D1105*100, 0)</f>
        <v>101</v>
      </c>
      <c r="P1105" s="8">
        <f>E1105/L1105</f>
        <v>60.909090909090907</v>
      </c>
      <c r="Q1105" t="str">
        <f>LEFT(N1105, SEARCH("/", N1105, 1) - 1)</f>
        <v>theater</v>
      </c>
      <c r="R1105" t="str">
        <f>RIGHT(N1105, LEN(N1105)-SEARCH("/", N1105, 1))</f>
        <v>plays</v>
      </c>
      <c r="S1105" s="11">
        <f>(((J1105/60)/60)/24)+DATE(1970,1,1)</f>
        <v>42191.363506944443</v>
      </c>
      <c r="T1105" s="11">
        <f>(((I1105/60)/60)/24)+DATE(1970,1,1)</f>
        <v>42221.363506944443</v>
      </c>
    </row>
    <row r="1106" spans="1:20" ht="45" x14ac:dyDescent="0.25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8271</v>
      </c>
      <c r="O1106" s="6">
        <f>ROUND(E1106/D1106*100, 0)</f>
        <v>111</v>
      </c>
      <c r="P1106" s="8">
        <f>E1106/L1106</f>
        <v>110.75</v>
      </c>
      <c r="Q1106" t="str">
        <f>LEFT(N1106, SEARCH("/", N1106, 1) - 1)</f>
        <v>theater</v>
      </c>
      <c r="R1106" t="str">
        <f>RIGHT(N1106, LEN(N1106)-SEARCH("/", N1106, 1))</f>
        <v>plays</v>
      </c>
      <c r="S1106" s="11">
        <f>(((J1106/60)/60)/24)+DATE(1970,1,1)</f>
        <v>42499.629849537043</v>
      </c>
      <c r="T1106" s="11">
        <f>(((I1106/60)/60)/24)+DATE(1970,1,1)</f>
        <v>42522.904166666667</v>
      </c>
    </row>
    <row r="1107" spans="1:20" ht="30" x14ac:dyDescent="0.25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8271</v>
      </c>
      <c r="O1107" s="6">
        <f>ROUND(E1107/D1107*100, 0)</f>
        <v>103</v>
      </c>
      <c r="P1107" s="8">
        <f>E1107/L1107</f>
        <v>66.129032258064512</v>
      </c>
      <c r="Q1107" t="str">
        <f>LEFT(N1107, SEARCH("/", N1107, 1) - 1)</f>
        <v>theater</v>
      </c>
      <c r="R1107" t="str">
        <f>RIGHT(N1107, LEN(N1107)-SEARCH("/", N1107, 1))</f>
        <v>plays</v>
      </c>
      <c r="S1107" s="11">
        <f>(((J1107/60)/60)/24)+DATE(1970,1,1)</f>
        <v>42120.531226851846</v>
      </c>
      <c r="T1107" s="11">
        <f>(((I1107/60)/60)/24)+DATE(1970,1,1)</f>
        <v>42155.531226851846</v>
      </c>
    </row>
    <row r="1108" spans="1:20" ht="45" x14ac:dyDescent="0.25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8271</v>
      </c>
      <c r="O1108" s="6">
        <f>ROUND(E1108/D1108*100, 0)</f>
        <v>110</v>
      </c>
      <c r="P1108" s="8">
        <f>E1108/L1108</f>
        <v>73.400000000000006</v>
      </c>
      <c r="Q1108" t="str">
        <f>LEFT(N1108, SEARCH("/", N1108, 1) - 1)</f>
        <v>theater</v>
      </c>
      <c r="R1108" t="str">
        <f>RIGHT(N1108, LEN(N1108)-SEARCH("/", N1108, 1))</f>
        <v>plays</v>
      </c>
      <c r="S1108" s="11">
        <f>(((J1108/60)/60)/24)+DATE(1970,1,1)</f>
        <v>41786.761354166665</v>
      </c>
      <c r="T1108" s="11">
        <f>(((I1108/60)/60)/24)+DATE(1970,1,1)</f>
        <v>41821.207638888889</v>
      </c>
    </row>
    <row r="1109" spans="1:20" ht="45" x14ac:dyDescent="0.25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8271</v>
      </c>
      <c r="O1109" s="6">
        <f>ROUND(E1109/D1109*100, 0)</f>
        <v>155</v>
      </c>
      <c r="P1109" s="8">
        <f>E1109/L1109</f>
        <v>39.743589743589745</v>
      </c>
      <c r="Q1109" t="str">
        <f>LEFT(N1109, SEARCH("/", N1109, 1) - 1)</f>
        <v>theater</v>
      </c>
      <c r="R1109" t="str">
        <f>RIGHT(N1109, LEN(N1109)-SEARCH("/", N1109, 1))</f>
        <v>plays</v>
      </c>
      <c r="S1109" s="11">
        <f>(((J1109/60)/60)/24)+DATE(1970,1,1)</f>
        <v>41988.617083333331</v>
      </c>
      <c r="T1109" s="11">
        <f>(((I1109/60)/60)/24)+DATE(1970,1,1)</f>
        <v>42048.617083333331</v>
      </c>
    </row>
    <row r="1110" spans="1:20" ht="45" x14ac:dyDescent="0.25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8271</v>
      </c>
      <c r="O1110" s="6">
        <f>ROUND(E1110/D1110*100, 0)</f>
        <v>108</v>
      </c>
      <c r="P1110" s="8">
        <f>E1110/L1110</f>
        <v>72</v>
      </c>
      <c r="Q1110" t="str">
        <f>LEFT(N1110, SEARCH("/", N1110, 1) - 1)</f>
        <v>theater</v>
      </c>
      <c r="R1110" t="str">
        <f>RIGHT(N1110, LEN(N1110)-SEARCH("/", N1110, 1))</f>
        <v>plays</v>
      </c>
      <c r="S1110" s="11">
        <f>(((J1110/60)/60)/24)+DATE(1970,1,1)</f>
        <v>42479.465833333335</v>
      </c>
      <c r="T1110" s="11">
        <f>(((I1110/60)/60)/24)+DATE(1970,1,1)</f>
        <v>42500.465833333335</v>
      </c>
    </row>
    <row r="1111" spans="1:20" ht="45" x14ac:dyDescent="0.25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8271</v>
      </c>
      <c r="O1111" s="6">
        <f>ROUND(E1111/D1111*100, 0)</f>
        <v>102</v>
      </c>
      <c r="P1111" s="8">
        <f>E1111/L1111</f>
        <v>106.84210526315789</v>
      </c>
      <c r="Q1111" t="str">
        <f>LEFT(N1111, SEARCH("/", N1111, 1) - 1)</f>
        <v>theater</v>
      </c>
      <c r="R1111" t="str">
        <f>RIGHT(N1111, LEN(N1111)-SEARCH("/", N1111, 1))</f>
        <v>plays</v>
      </c>
      <c r="S1111" s="11">
        <f>(((J1111/60)/60)/24)+DATE(1970,1,1)</f>
        <v>42505.738032407404</v>
      </c>
      <c r="T1111" s="11">
        <f>(((I1111/60)/60)/24)+DATE(1970,1,1)</f>
        <v>42525.738032407404</v>
      </c>
    </row>
    <row r="1112" spans="1:20" ht="45" x14ac:dyDescent="0.25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8271</v>
      </c>
      <c r="O1112" s="6">
        <f>ROUND(E1112/D1112*100, 0)</f>
        <v>101</v>
      </c>
      <c r="P1112" s="8">
        <f>E1112/L1112</f>
        <v>61.060606060606062</v>
      </c>
      <c r="Q1112" t="str">
        <f>LEFT(N1112, SEARCH("/", N1112, 1) - 1)</f>
        <v>theater</v>
      </c>
      <c r="R1112" t="str">
        <f>RIGHT(N1112, LEN(N1112)-SEARCH("/", N1112, 1))</f>
        <v>plays</v>
      </c>
      <c r="S1112" s="11">
        <f>(((J1112/60)/60)/24)+DATE(1970,1,1)</f>
        <v>42632.348310185189</v>
      </c>
      <c r="T1112" s="11">
        <f>(((I1112/60)/60)/24)+DATE(1970,1,1)</f>
        <v>42663.204861111109</v>
      </c>
    </row>
    <row r="1113" spans="1:20" ht="45" x14ac:dyDescent="0.25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8271</v>
      </c>
      <c r="O1113" s="6">
        <f>ROUND(E1113/D1113*100, 0)</f>
        <v>18</v>
      </c>
      <c r="P1113" s="8">
        <f>E1113/L1113</f>
        <v>25.571428571428573</v>
      </c>
      <c r="Q1113" t="str">
        <f>LEFT(N1113, SEARCH("/", N1113, 1) - 1)</f>
        <v>theater</v>
      </c>
      <c r="R1113" t="str">
        <f>RIGHT(N1113, LEN(N1113)-SEARCH("/", N1113, 1))</f>
        <v>plays</v>
      </c>
      <c r="S1113" s="11">
        <f>(((J1113/60)/60)/24)+DATE(1970,1,1)</f>
        <v>41833.089756944442</v>
      </c>
      <c r="T1113" s="11">
        <f>(((I1113/60)/60)/24)+DATE(1970,1,1)</f>
        <v>41863.079143518517</v>
      </c>
    </row>
    <row r="1114" spans="1:20" ht="45" x14ac:dyDescent="0.25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8305</v>
      </c>
      <c r="O1114" s="6">
        <f>ROUND(E1114/D1114*100, 0)</f>
        <v>117</v>
      </c>
      <c r="P1114" s="8">
        <f>E1114/L1114</f>
        <v>41.696428571428569</v>
      </c>
      <c r="Q1114" t="str">
        <f>LEFT(N1114, SEARCH("/", N1114, 1) - 1)</f>
        <v>theater</v>
      </c>
      <c r="R1114" t="str">
        <f>RIGHT(N1114, LEN(N1114)-SEARCH("/", N1114, 1))</f>
        <v>musical</v>
      </c>
      <c r="S1114" s="11">
        <f>(((J1114/60)/60)/24)+DATE(1970,1,1)</f>
        <v>42050.019641203704</v>
      </c>
      <c r="T1114" s="11">
        <f>(((I1114/60)/60)/24)+DATE(1970,1,1)</f>
        <v>42064.207638888889</v>
      </c>
    </row>
    <row r="1115" spans="1:20" ht="45" x14ac:dyDescent="0.25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8305</v>
      </c>
      <c r="O1115" s="6">
        <f>ROUND(E1115/D1115*100, 0)</f>
        <v>100</v>
      </c>
      <c r="P1115" s="8">
        <f>E1115/L1115</f>
        <v>100</v>
      </c>
      <c r="Q1115" t="str">
        <f>LEFT(N1115, SEARCH("/", N1115, 1) - 1)</f>
        <v>theater</v>
      </c>
      <c r="R1115" t="str">
        <f>RIGHT(N1115, LEN(N1115)-SEARCH("/", N1115, 1))</f>
        <v>musical</v>
      </c>
      <c r="S1115" s="11">
        <f>(((J1115/60)/60)/24)+DATE(1970,1,1)</f>
        <v>42138.930671296301</v>
      </c>
      <c r="T1115" s="11">
        <f>(((I1115/60)/60)/24)+DATE(1970,1,1)</f>
        <v>42168.930671296301</v>
      </c>
    </row>
    <row r="1116" spans="1:20" ht="45" x14ac:dyDescent="0.25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8305</v>
      </c>
      <c r="O1116" s="6">
        <f>ROUND(E1116/D1116*100, 0)</f>
        <v>100</v>
      </c>
      <c r="P1116" s="8">
        <f>E1116/L1116</f>
        <v>143.21428571428572</v>
      </c>
      <c r="Q1116" t="str">
        <f>LEFT(N1116, SEARCH("/", N1116, 1) - 1)</f>
        <v>theater</v>
      </c>
      <c r="R1116" t="str">
        <f>RIGHT(N1116, LEN(N1116)-SEARCH("/", N1116, 1))</f>
        <v>musical</v>
      </c>
      <c r="S1116" s="11">
        <f>(((J1116/60)/60)/24)+DATE(1970,1,1)</f>
        <v>42075.942627314813</v>
      </c>
      <c r="T1116" s="11">
        <f>(((I1116/60)/60)/24)+DATE(1970,1,1)</f>
        <v>42103.166666666672</v>
      </c>
    </row>
    <row r="1117" spans="1:20" ht="45" x14ac:dyDescent="0.25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8305</v>
      </c>
      <c r="O1117" s="6">
        <f>ROUND(E1117/D1117*100, 0)</f>
        <v>143</v>
      </c>
      <c r="P1117" s="8">
        <f>E1117/L1117</f>
        <v>48.542372881355931</v>
      </c>
      <c r="Q1117" t="str">
        <f>LEFT(N1117, SEARCH("/", N1117, 1) - 1)</f>
        <v>theater</v>
      </c>
      <c r="R1117" t="str">
        <f>RIGHT(N1117, LEN(N1117)-SEARCH("/", N1117, 1))</f>
        <v>musical</v>
      </c>
      <c r="S1117" s="11">
        <f>(((J1117/60)/60)/24)+DATE(1970,1,1)</f>
        <v>41887.111354166671</v>
      </c>
      <c r="T1117" s="11">
        <f>(((I1117/60)/60)/24)+DATE(1970,1,1)</f>
        <v>41909.166666666664</v>
      </c>
    </row>
    <row r="1118" spans="1:20" ht="45" x14ac:dyDescent="0.25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8305</v>
      </c>
      <c r="O1118" s="6">
        <f>ROUND(E1118/D1118*100, 0)</f>
        <v>102</v>
      </c>
      <c r="P1118" s="8">
        <f>E1118/L1118</f>
        <v>75.370370370370367</v>
      </c>
      <c r="Q1118" t="str">
        <f>LEFT(N1118, SEARCH("/", N1118, 1) - 1)</f>
        <v>theater</v>
      </c>
      <c r="R1118" t="str">
        <f>RIGHT(N1118, LEN(N1118)-SEARCH("/", N1118, 1))</f>
        <v>musical</v>
      </c>
      <c r="S1118" s="11">
        <f>(((J1118/60)/60)/24)+DATE(1970,1,1)</f>
        <v>42546.862233796302</v>
      </c>
      <c r="T1118" s="11">
        <f>(((I1118/60)/60)/24)+DATE(1970,1,1)</f>
        <v>42575.958333333328</v>
      </c>
    </row>
    <row r="1119" spans="1:20" ht="45" x14ac:dyDescent="0.25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8305</v>
      </c>
      <c r="O1119" s="6">
        <f>ROUND(E1119/D1119*100, 0)</f>
        <v>151</v>
      </c>
      <c r="P1119" s="8">
        <f>E1119/L1119</f>
        <v>100.5</v>
      </c>
      <c r="Q1119" t="str">
        <f>LEFT(N1119, SEARCH("/", N1119, 1) - 1)</f>
        <v>theater</v>
      </c>
      <c r="R1119" t="str">
        <f>RIGHT(N1119, LEN(N1119)-SEARCH("/", N1119, 1))</f>
        <v>musical</v>
      </c>
      <c r="S1119" s="11">
        <f>(((J1119/60)/60)/24)+DATE(1970,1,1)</f>
        <v>42548.63853009259</v>
      </c>
      <c r="T1119" s="11">
        <f>(((I1119/60)/60)/24)+DATE(1970,1,1)</f>
        <v>42584.418749999997</v>
      </c>
    </row>
    <row r="1120" spans="1:20" ht="45" x14ac:dyDescent="0.25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8271</v>
      </c>
      <c r="O1120" s="6">
        <f>ROUND(E1120/D1120*100, 0)</f>
        <v>101</v>
      </c>
      <c r="P1120" s="8">
        <f>E1120/L1120</f>
        <v>53.289473684210527</v>
      </c>
      <c r="Q1120" t="str">
        <f>LEFT(N1120, SEARCH("/", N1120, 1) - 1)</f>
        <v>theater</v>
      </c>
      <c r="R1120" t="str">
        <f>RIGHT(N1120, LEN(N1120)-SEARCH("/", N1120, 1))</f>
        <v>plays</v>
      </c>
      <c r="S1120" s="11">
        <f>(((J1120/60)/60)/24)+DATE(1970,1,1)</f>
        <v>41800.526701388888</v>
      </c>
      <c r="T1120" s="11">
        <f>(((I1120/60)/60)/24)+DATE(1970,1,1)</f>
        <v>41850.958333333336</v>
      </c>
    </row>
    <row r="1121" spans="1:20" ht="45" x14ac:dyDescent="0.25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8271</v>
      </c>
      <c r="O1121" s="6">
        <f>ROUND(E1121/D1121*100, 0)</f>
        <v>110</v>
      </c>
      <c r="P1121" s="8">
        <f>E1121/L1121</f>
        <v>199.18181818181819</v>
      </c>
      <c r="Q1121" t="str">
        <f>LEFT(N1121, SEARCH("/", N1121, 1) - 1)</f>
        <v>theater</v>
      </c>
      <c r="R1121" t="str">
        <f>RIGHT(N1121, LEN(N1121)-SEARCH("/", N1121, 1))</f>
        <v>plays</v>
      </c>
      <c r="S1121" s="11">
        <f>(((J1121/60)/60)/24)+DATE(1970,1,1)</f>
        <v>42109.751250000001</v>
      </c>
      <c r="T1121" s="11">
        <f>(((I1121/60)/60)/24)+DATE(1970,1,1)</f>
        <v>42156.165972222225</v>
      </c>
    </row>
    <row r="1122" spans="1:20" ht="45" x14ac:dyDescent="0.25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8271</v>
      </c>
      <c r="O1122" s="6">
        <f>ROUND(E1122/D1122*100, 0)</f>
        <v>107</v>
      </c>
      <c r="P1122" s="8">
        <f>E1122/L1122</f>
        <v>107.25</v>
      </c>
      <c r="Q1122" t="str">
        <f>LEFT(N1122, SEARCH("/", N1122, 1) - 1)</f>
        <v>theater</v>
      </c>
      <c r="R1122" t="str">
        <f>RIGHT(N1122, LEN(N1122)-SEARCH("/", N1122, 1))</f>
        <v>plays</v>
      </c>
      <c r="S1122" s="11">
        <f>(((J1122/60)/60)/24)+DATE(1970,1,1)</f>
        <v>42284.69694444444</v>
      </c>
      <c r="T1122" s="11">
        <f>(((I1122/60)/60)/24)+DATE(1970,1,1)</f>
        <v>42301.165972222225</v>
      </c>
    </row>
    <row r="1123" spans="1:20" ht="30" x14ac:dyDescent="0.25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8271</v>
      </c>
      <c r="O1123" s="6">
        <f>ROUND(E1123/D1123*100, 0)</f>
        <v>102</v>
      </c>
      <c r="P1123" s="8">
        <f>E1123/L1123</f>
        <v>120.11764705882354</v>
      </c>
      <c r="Q1123" t="str">
        <f>LEFT(N1123, SEARCH("/", N1123, 1) - 1)</f>
        <v>theater</v>
      </c>
      <c r="R1123" t="str">
        <f>RIGHT(N1123, LEN(N1123)-SEARCH("/", N1123, 1))</f>
        <v>plays</v>
      </c>
      <c r="S1123" s="11">
        <f>(((J1123/60)/60)/24)+DATE(1970,1,1)</f>
        <v>42152.765717592592</v>
      </c>
      <c r="T1123" s="11">
        <f>(((I1123/60)/60)/24)+DATE(1970,1,1)</f>
        <v>42188.765717592592</v>
      </c>
    </row>
    <row r="1124" spans="1:20" ht="45" x14ac:dyDescent="0.25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8271</v>
      </c>
      <c r="O1124" s="6">
        <f>ROUND(E1124/D1124*100, 0)</f>
        <v>101</v>
      </c>
      <c r="P1124" s="8">
        <f>E1124/L1124</f>
        <v>63.28125</v>
      </c>
      <c r="Q1124" t="str">
        <f>LEFT(N1124, SEARCH("/", N1124, 1) - 1)</f>
        <v>theater</v>
      </c>
      <c r="R1124" t="str">
        <f>RIGHT(N1124, LEN(N1124)-SEARCH("/", N1124, 1))</f>
        <v>plays</v>
      </c>
      <c r="S1124" s="11">
        <f>(((J1124/60)/60)/24)+DATE(1970,1,1)</f>
        <v>42155.142638888887</v>
      </c>
      <c r="T1124" s="11">
        <f>(((I1124/60)/60)/24)+DATE(1970,1,1)</f>
        <v>42215.142638888887</v>
      </c>
    </row>
    <row r="1125" spans="1:20" x14ac:dyDescent="0.25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8271</v>
      </c>
      <c r="O1125" s="6">
        <f>ROUND(E1125/D1125*100, 0)</f>
        <v>5</v>
      </c>
      <c r="P1125" s="8">
        <f>E1125/L1125</f>
        <v>100</v>
      </c>
      <c r="Q1125" t="str">
        <f>LEFT(N1125, SEARCH("/", N1125, 1) - 1)</f>
        <v>theater</v>
      </c>
      <c r="R1125" t="str">
        <f>RIGHT(N1125, LEN(N1125)-SEARCH("/", N1125, 1))</f>
        <v>plays</v>
      </c>
      <c r="S1125" s="11">
        <f>(((J1125/60)/60)/24)+DATE(1970,1,1)</f>
        <v>41914.590011574073</v>
      </c>
      <c r="T1125" s="11">
        <f>(((I1125/60)/60)/24)+DATE(1970,1,1)</f>
        <v>41955.907638888893</v>
      </c>
    </row>
    <row r="1126" spans="1:20" ht="30" x14ac:dyDescent="0.25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6">
        <f>ROUND(E1126/D1126*100, 0)</f>
        <v>1</v>
      </c>
      <c r="P1126" s="8">
        <f>E1126/L1126</f>
        <v>5.5</v>
      </c>
      <c r="Q1126" t="str">
        <f>LEFT(N1126, SEARCH("/", N1126, 1) - 1)</f>
        <v>theater</v>
      </c>
      <c r="R1126" t="str">
        <f>RIGHT(N1126, LEN(N1126)-SEARCH("/", N1126, 1))</f>
        <v>plays</v>
      </c>
      <c r="S1126" s="11">
        <f>(((J1126/60)/60)/24)+DATE(1970,1,1)</f>
        <v>42402.947002314817</v>
      </c>
      <c r="T1126" s="11">
        <f>(((I1126/60)/60)/24)+DATE(1970,1,1)</f>
        <v>42452.145138888889</v>
      </c>
    </row>
    <row r="1127" spans="1:20" ht="45" x14ac:dyDescent="0.25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8271</v>
      </c>
      <c r="O1127" s="6">
        <f>ROUND(E1127/D1127*100, 0)</f>
        <v>13</v>
      </c>
      <c r="P1127" s="8">
        <f>E1127/L1127</f>
        <v>50.2</v>
      </c>
      <c r="Q1127" t="str">
        <f>LEFT(N1127, SEARCH("/", N1127, 1) - 1)</f>
        <v>theater</v>
      </c>
      <c r="R1127" t="str">
        <f>RIGHT(N1127, LEN(N1127)-SEARCH("/", N1127, 1))</f>
        <v>plays</v>
      </c>
      <c r="S1127" s="11">
        <f>(((J1127/60)/60)/24)+DATE(1970,1,1)</f>
        <v>42509.814108796301</v>
      </c>
      <c r="T1127" s="11">
        <f>(((I1127/60)/60)/24)+DATE(1970,1,1)</f>
        <v>42539.814108796301</v>
      </c>
    </row>
    <row r="1128" spans="1:20" ht="45" x14ac:dyDescent="0.25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8305</v>
      </c>
      <c r="O1128" s="6">
        <f>ROUND(E1128/D1128*100, 0)</f>
        <v>2</v>
      </c>
      <c r="P1128" s="8">
        <f>E1128/L1128</f>
        <v>17.5</v>
      </c>
      <c r="Q1128" t="str">
        <f>LEFT(N1128, SEARCH("/", N1128, 1) - 1)</f>
        <v>theater</v>
      </c>
      <c r="R1128" t="str">
        <f>RIGHT(N1128, LEN(N1128)-SEARCH("/", N1128, 1))</f>
        <v>musical</v>
      </c>
      <c r="S1128" s="11">
        <f>(((J1128/60)/60)/24)+DATE(1970,1,1)</f>
        <v>42079.857974537037</v>
      </c>
      <c r="T1128" s="11">
        <f>(((I1128/60)/60)/24)+DATE(1970,1,1)</f>
        <v>42125.916666666672</v>
      </c>
    </row>
    <row r="1129" spans="1:20" ht="45" x14ac:dyDescent="0.25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8271</v>
      </c>
      <c r="O1129" s="6">
        <f>ROUND(E1129/D1129*100, 0)</f>
        <v>27</v>
      </c>
      <c r="P1129" s="8">
        <f>E1129/L1129</f>
        <v>38.714285714285715</v>
      </c>
      <c r="Q1129" t="str">
        <f>LEFT(N1129, SEARCH("/", N1129, 1) - 1)</f>
        <v>theater</v>
      </c>
      <c r="R1129" t="str">
        <f>RIGHT(N1129, LEN(N1129)-SEARCH("/", N1129, 1))</f>
        <v>plays</v>
      </c>
      <c r="S1129" s="11">
        <f>(((J1129/60)/60)/24)+DATE(1970,1,1)</f>
        <v>42762.545810185184</v>
      </c>
      <c r="T1129" s="11">
        <f>(((I1129/60)/60)/24)+DATE(1970,1,1)</f>
        <v>42792.545810185184</v>
      </c>
    </row>
    <row r="1130" spans="1:20" ht="45" x14ac:dyDescent="0.25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8271</v>
      </c>
      <c r="O1130" s="6">
        <f>ROUND(E1130/D1130*100, 0)</f>
        <v>0</v>
      </c>
      <c r="P1130" s="8" t="e">
        <f>E1130/L1130</f>
        <v>#DIV/0!</v>
      </c>
      <c r="Q1130" t="str">
        <f>LEFT(N1130, SEARCH("/", N1130, 1) - 1)</f>
        <v>theater</v>
      </c>
      <c r="R1130" t="str">
        <f>RIGHT(N1130, LEN(N1130)-SEARCH("/", N1130, 1))</f>
        <v>plays</v>
      </c>
      <c r="S1130" s="11">
        <f>(((J1130/60)/60)/24)+DATE(1970,1,1)</f>
        <v>42494.471666666665</v>
      </c>
      <c r="T1130" s="11">
        <f>(((I1130/60)/60)/24)+DATE(1970,1,1)</f>
        <v>42524.471666666665</v>
      </c>
    </row>
    <row r="1131" spans="1:20" ht="45" x14ac:dyDescent="0.25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8271</v>
      </c>
      <c r="O1131" s="6">
        <f>ROUND(E1131/D1131*100, 0)</f>
        <v>0</v>
      </c>
      <c r="P1131" s="8">
        <f>E1131/L1131</f>
        <v>5</v>
      </c>
      <c r="Q1131" t="str">
        <f>LEFT(N1131, SEARCH("/", N1131, 1) - 1)</f>
        <v>theater</v>
      </c>
      <c r="R1131" t="str">
        <f>RIGHT(N1131, LEN(N1131)-SEARCH("/", N1131, 1))</f>
        <v>plays</v>
      </c>
      <c r="S1131" s="11">
        <f>(((J1131/60)/60)/24)+DATE(1970,1,1)</f>
        <v>42109.801712962959</v>
      </c>
      <c r="T1131" s="11">
        <f>(((I1131/60)/60)/24)+DATE(1970,1,1)</f>
        <v>42139.801712962959</v>
      </c>
    </row>
    <row r="1132" spans="1:20" ht="45" x14ac:dyDescent="0.25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8271</v>
      </c>
      <c r="O1132" s="6">
        <f>ROUND(E1132/D1132*100, 0)</f>
        <v>32</v>
      </c>
      <c r="P1132" s="8">
        <f>E1132/L1132</f>
        <v>40.0625</v>
      </c>
      <c r="Q1132" t="str">
        <f>LEFT(N1132, SEARCH("/", N1132, 1) - 1)</f>
        <v>theater</v>
      </c>
      <c r="R1132" t="str">
        <f>RIGHT(N1132, LEN(N1132)-SEARCH("/", N1132, 1))</f>
        <v>plays</v>
      </c>
      <c r="S1132" s="11">
        <f>(((J1132/60)/60)/24)+DATE(1970,1,1)</f>
        <v>41816.950370370374</v>
      </c>
      <c r="T1132" s="11">
        <f>(((I1132/60)/60)/24)+DATE(1970,1,1)</f>
        <v>41853.583333333336</v>
      </c>
    </row>
    <row r="1133" spans="1:20" ht="45" x14ac:dyDescent="0.25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8271</v>
      </c>
      <c r="O1133" s="6">
        <f>ROUND(E1133/D1133*100, 0)</f>
        <v>6</v>
      </c>
      <c r="P1133" s="8">
        <f>E1133/L1133</f>
        <v>42</v>
      </c>
      <c r="Q1133" t="str">
        <f>LEFT(N1133, SEARCH("/", N1133, 1) - 1)</f>
        <v>theater</v>
      </c>
      <c r="R1133" t="str">
        <f>RIGHT(N1133, LEN(N1133)-SEARCH("/", N1133, 1))</f>
        <v>plays</v>
      </c>
      <c r="S1133" s="11">
        <f>(((J1133/60)/60)/24)+DATE(1970,1,1)</f>
        <v>42053.722060185188</v>
      </c>
      <c r="T1133" s="11">
        <f>(((I1133/60)/60)/24)+DATE(1970,1,1)</f>
        <v>42113.680393518516</v>
      </c>
    </row>
    <row r="1134" spans="1:20" ht="45" x14ac:dyDescent="0.25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8271</v>
      </c>
      <c r="O1134" s="6">
        <f>ROUND(E1134/D1134*100, 0)</f>
        <v>14</v>
      </c>
      <c r="P1134" s="8">
        <f>E1134/L1134</f>
        <v>71.25</v>
      </c>
      <c r="Q1134" t="str">
        <f>LEFT(N1134, SEARCH("/", N1134, 1) - 1)</f>
        <v>theater</v>
      </c>
      <c r="R1134" t="str">
        <f>RIGHT(N1134, LEN(N1134)-SEARCH("/", N1134, 1))</f>
        <v>plays</v>
      </c>
      <c r="S1134" s="11">
        <f>(((J1134/60)/60)/24)+DATE(1970,1,1)</f>
        <v>42414.235879629632</v>
      </c>
      <c r="T1134" s="11">
        <f>(((I1134/60)/60)/24)+DATE(1970,1,1)</f>
        <v>42474.194212962961</v>
      </c>
    </row>
    <row r="1135" spans="1:20" ht="45" x14ac:dyDescent="0.25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8271</v>
      </c>
      <c r="O1135" s="6">
        <f>ROUND(E1135/D1135*100, 0)</f>
        <v>11</v>
      </c>
      <c r="P1135" s="8">
        <f>E1135/L1135</f>
        <v>26.75</v>
      </c>
      <c r="Q1135" t="str">
        <f>LEFT(N1135, SEARCH("/", N1135, 1) - 1)</f>
        <v>theater</v>
      </c>
      <c r="R1135" t="str">
        <f>RIGHT(N1135, LEN(N1135)-SEARCH("/", N1135, 1))</f>
        <v>plays</v>
      </c>
      <c r="S1135" s="11">
        <f>(((J1135/60)/60)/24)+DATE(1970,1,1)</f>
        <v>41975.642974537041</v>
      </c>
      <c r="T1135" s="11">
        <f>(((I1135/60)/60)/24)+DATE(1970,1,1)</f>
        <v>42035.642974537041</v>
      </c>
    </row>
    <row r="1136" spans="1:20" ht="60" x14ac:dyDescent="0.25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8271</v>
      </c>
      <c r="O1136" s="6">
        <f>ROUND(E1136/D1136*100, 0)</f>
        <v>32</v>
      </c>
      <c r="P1136" s="8">
        <f>E1136/L1136</f>
        <v>33.736842105263158</v>
      </c>
      <c r="Q1136" t="str">
        <f>LEFT(N1136, SEARCH("/", N1136, 1) - 1)</f>
        <v>theater</v>
      </c>
      <c r="R1136" t="str">
        <f>RIGHT(N1136, LEN(N1136)-SEARCH("/", N1136, 1))</f>
        <v>plays</v>
      </c>
      <c r="S1136" s="11">
        <f>(((J1136/60)/60)/24)+DATE(1970,1,1)</f>
        <v>42399.707407407404</v>
      </c>
      <c r="T1136" s="11">
        <f>(((I1136/60)/60)/24)+DATE(1970,1,1)</f>
        <v>42420.878472222219</v>
      </c>
    </row>
    <row r="1137" spans="1:20" ht="45" x14ac:dyDescent="0.25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8271</v>
      </c>
      <c r="O1137" s="6">
        <f>ROUND(E1137/D1137*100, 0)</f>
        <v>0</v>
      </c>
      <c r="P1137" s="8">
        <f>E1137/L1137</f>
        <v>5</v>
      </c>
      <c r="Q1137" t="str">
        <f>LEFT(N1137, SEARCH("/", N1137, 1) - 1)</f>
        <v>theater</v>
      </c>
      <c r="R1137" t="str">
        <f>RIGHT(N1137, LEN(N1137)-SEARCH("/", N1137, 1))</f>
        <v>plays</v>
      </c>
      <c r="S1137" s="11">
        <f>(((J1137/60)/60)/24)+DATE(1970,1,1)</f>
        <v>41809.389930555553</v>
      </c>
      <c r="T1137" s="11">
        <f>(((I1137/60)/60)/24)+DATE(1970,1,1)</f>
        <v>41839.389930555553</v>
      </c>
    </row>
    <row r="1138" spans="1:20" ht="45" x14ac:dyDescent="0.25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8271</v>
      </c>
      <c r="O1138" s="6">
        <f>ROUND(E1138/D1138*100, 0)</f>
        <v>10</v>
      </c>
      <c r="P1138" s="8">
        <f>E1138/L1138</f>
        <v>100.5</v>
      </c>
      <c r="Q1138" t="str">
        <f>LEFT(N1138, SEARCH("/", N1138, 1) - 1)</f>
        <v>theater</v>
      </c>
      <c r="R1138" t="str">
        <f>RIGHT(N1138, LEN(N1138)-SEARCH("/", N1138, 1))</f>
        <v>plays</v>
      </c>
      <c r="S1138" s="11">
        <f>(((J1138/60)/60)/24)+DATE(1970,1,1)</f>
        <v>42020.587349537032</v>
      </c>
      <c r="T1138" s="11">
        <f>(((I1138/60)/60)/24)+DATE(1970,1,1)</f>
        <v>42050.587349537032</v>
      </c>
    </row>
    <row r="1139" spans="1:20" ht="45" x14ac:dyDescent="0.25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8271</v>
      </c>
      <c r="O1139" s="6">
        <f>ROUND(E1139/D1139*100, 0)</f>
        <v>0</v>
      </c>
      <c r="P1139" s="8">
        <f>E1139/L1139</f>
        <v>5</v>
      </c>
      <c r="Q1139" t="str">
        <f>LEFT(N1139, SEARCH("/", N1139, 1) - 1)</f>
        <v>theater</v>
      </c>
      <c r="R1139" t="str">
        <f>RIGHT(N1139, LEN(N1139)-SEARCH("/", N1139, 1))</f>
        <v>plays</v>
      </c>
      <c r="S1139" s="11">
        <f>(((J1139/60)/60)/24)+DATE(1970,1,1)</f>
        <v>41848.772928240738</v>
      </c>
      <c r="T1139" s="11">
        <f>(((I1139/60)/60)/24)+DATE(1970,1,1)</f>
        <v>41877.686111111114</v>
      </c>
    </row>
    <row r="1140" spans="1:20" ht="45" x14ac:dyDescent="0.25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8271</v>
      </c>
      <c r="O1140" s="6">
        <f>ROUND(E1140/D1140*100, 0)</f>
        <v>1</v>
      </c>
      <c r="P1140" s="8">
        <f>E1140/L1140</f>
        <v>13</v>
      </c>
      <c r="Q1140" t="str">
        <f>LEFT(N1140, SEARCH("/", N1140, 1) - 1)</f>
        <v>theater</v>
      </c>
      <c r="R1140" t="str">
        <f>RIGHT(N1140, LEN(N1140)-SEARCH("/", N1140, 1))</f>
        <v>plays</v>
      </c>
      <c r="S1140" s="11">
        <f>(((J1140/60)/60)/24)+DATE(1970,1,1)</f>
        <v>42021.301192129627</v>
      </c>
      <c r="T1140" s="11">
        <f>(((I1140/60)/60)/24)+DATE(1970,1,1)</f>
        <v>42051.301192129627</v>
      </c>
    </row>
    <row r="1141" spans="1:20" ht="45" x14ac:dyDescent="0.25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8271</v>
      </c>
      <c r="O1141" s="6">
        <f>ROUND(E1141/D1141*100, 0)</f>
        <v>28</v>
      </c>
      <c r="P1141" s="8">
        <f>E1141/L1141</f>
        <v>51</v>
      </c>
      <c r="Q1141" t="str">
        <f>LEFT(N1141, SEARCH("/", N1141, 1) - 1)</f>
        <v>theater</v>
      </c>
      <c r="R1141" t="str">
        <f>RIGHT(N1141, LEN(N1141)-SEARCH("/", N1141, 1))</f>
        <v>plays</v>
      </c>
      <c r="S1141" s="11">
        <f>(((J1141/60)/60)/24)+DATE(1970,1,1)</f>
        <v>41765.938657407409</v>
      </c>
      <c r="T1141" s="11">
        <f>(((I1141/60)/60)/24)+DATE(1970,1,1)</f>
        <v>41795.938657407409</v>
      </c>
    </row>
    <row r="1142" spans="1:20" ht="45" x14ac:dyDescent="0.25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8271</v>
      </c>
      <c r="O1142" s="6">
        <f>ROUND(E1142/D1142*100, 0)</f>
        <v>19</v>
      </c>
      <c r="P1142" s="8">
        <f>E1142/L1142</f>
        <v>64.166666666666671</v>
      </c>
      <c r="Q1142" t="str">
        <f>LEFT(N1142, SEARCH("/", N1142, 1) - 1)</f>
        <v>theater</v>
      </c>
      <c r="R1142" t="str">
        <f>RIGHT(N1142, LEN(N1142)-SEARCH("/", N1142, 1))</f>
        <v>plays</v>
      </c>
      <c r="S1142" s="11">
        <f>(((J1142/60)/60)/24)+DATE(1970,1,1)</f>
        <v>42093.588263888887</v>
      </c>
      <c r="T1142" s="11">
        <f>(((I1142/60)/60)/24)+DATE(1970,1,1)</f>
        <v>42123.588263888887</v>
      </c>
    </row>
    <row r="1143" spans="1:20" ht="45" x14ac:dyDescent="0.25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8271</v>
      </c>
      <c r="O1143" s="6">
        <f>ROUND(E1143/D1143*100, 0)</f>
        <v>29</v>
      </c>
      <c r="P1143" s="8">
        <f>E1143/L1143</f>
        <v>44.307692307692307</v>
      </c>
      <c r="Q1143" t="str">
        <f>LEFT(N1143, SEARCH("/", N1143, 1) - 1)</f>
        <v>theater</v>
      </c>
      <c r="R1143" t="str">
        <f>RIGHT(N1143, LEN(N1143)-SEARCH("/", N1143, 1))</f>
        <v>plays</v>
      </c>
      <c r="S1143" s="11">
        <f>(((J1143/60)/60)/24)+DATE(1970,1,1)</f>
        <v>41779.045937499999</v>
      </c>
      <c r="T1143" s="11">
        <f>(((I1143/60)/60)/24)+DATE(1970,1,1)</f>
        <v>41820.727777777778</v>
      </c>
    </row>
    <row r="1144" spans="1:20" ht="45" x14ac:dyDescent="0.25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8271</v>
      </c>
      <c r="O1144" s="6">
        <f>ROUND(E1144/D1144*100, 0)</f>
        <v>11</v>
      </c>
      <c r="P1144" s="8">
        <f>E1144/L1144</f>
        <v>72</v>
      </c>
      <c r="Q1144" t="str">
        <f>LEFT(N1144, SEARCH("/", N1144, 1) - 1)</f>
        <v>theater</v>
      </c>
      <c r="R1144" t="str">
        <f>RIGHT(N1144, LEN(N1144)-SEARCH("/", N1144, 1))</f>
        <v>plays</v>
      </c>
      <c r="S1144" s="11">
        <f>(((J1144/60)/60)/24)+DATE(1970,1,1)</f>
        <v>41990.612546296295</v>
      </c>
      <c r="T1144" s="11">
        <f>(((I1144/60)/60)/24)+DATE(1970,1,1)</f>
        <v>42020.434722222228</v>
      </c>
    </row>
    <row r="1145" spans="1:20" ht="45" x14ac:dyDescent="0.25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 s="6">
        <f>ROUND(E1145/D1145*100, 0)</f>
        <v>37</v>
      </c>
      <c r="P1145" s="8">
        <f>E1145/L1145</f>
        <v>91.25</v>
      </c>
      <c r="Q1145" t="str">
        <f>LEFT(N1145, SEARCH("/", N1145, 1) - 1)</f>
        <v>theater</v>
      </c>
      <c r="R1145" t="str">
        <f>RIGHT(N1145, LEN(N1145)-SEARCH("/", N1145, 1))</f>
        <v>plays</v>
      </c>
      <c r="S1145" s="11">
        <f>(((J1145/60)/60)/24)+DATE(1970,1,1)</f>
        <v>41890.086805555555</v>
      </c>
      <c r="T1145" s="11">
        <f>(((I1145/60)/60)/24)+DATE(1970,1,1)</f>
        <v>41934.207638888889</v>
      </c>
    </row>
    <row r="1146" spans="1:20" ht="45" x14ac:dyDescent="0.25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 s="6">
        <f>ROUND(E1146/D1146*100, 0)</f>
        <v>2</v>
      </c>
      <c r="P1146" s="8">
        <f>E1146/L1146</f>
        <v>10.25</v>
      </c>
      <c r="Q1146" t="str">
        <f>LEFT(N1146, SEARCH("/", N1146, 1) - 1)</f>
        <v>theater</v>
      </c>
      <c r="R1146" t="str">
        <f>RIGHT(N1146, LEN(N1146)-SEARCH("/", N1146, 1))</f>
        <v>plays</v>
      </c>
      <c r="S1146" s="11">
        <f>(((J1146/60)/60)/24)+DATE(1970,1,1)</f>
        <v>41883.916678240741</v>
      </c>
      <c r="T1146" s="11">
        <f>(((I1146/60)/60)/24)+DATE(1970,1,1)</f>
        <v>41906.916678240741</v>
      </c>
    </row>
    <row r="1147" spans="1:20" ht="45" x14ac:dyDescent="0.25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6">
        <f>ROUND(E1147/D1147*100, 0)</f>
        <v>170</v>
      </c>
      <c r="P1147" s="8">
        <f>E1147/L1147</f>
        <v>47.180555555555557</v>
      </c>
      <c r="Q1147" t="str">
        <f>LEFT(N1147, SEARCH("/", N1147, 1) - 1)</f>
        <v>technology</v>
      </c>
      <c r="R1147" t="str">
        <f>RIGHT(N1147, LEN(N1147)-SEARCH("/", N1147, 1))</f>
        <v>space exploration</v>
      </c>
      <c r="S1147" s="11">
        <f>(((J1147/60)/60)/24)+DATE(1970,1,1)</f>
        <v>42453.49726851852</v>
      </c>
      <c r="T1147" s="11">
        <f>(((I1147/60)/60)/24)+DATE(1970,1,1)</f>
        <v>42490.5</v>
      </c>
    </row>
    <row r="1148" spans="1:20" ht="45" x14ac:dyDescent="0.25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6">
        <f>ROUND(E1148/D1148*100, 0)</f>
        <v>31</v>
      </c>
      <c r="P1148" s="8">
        <f>E1148/L1148</f>
        <v>21.466666666666665</v>
      </c>
      <c r="Q1148" t="str">
        <f>LEFT(N1148, SEARCH("/", N1148, 1) - 1)</f>
        <v>music</v>
      </c>
      <c r="R1148" t="str">
        <f>RIGHT(N1148, LEN(N1148)-SEARCH("/", N1148, 1))</f>
        <v>jazz</v>
      </c>
      <c r="S1148" s="11">
        <f>(((J1148/60)/60)/24)+DATE(1970,1,1)</f>
        <v>41037.829918981479</v>
      </c>
      <c r="T1148" s="11">
        <f>(((I1148/60)/60)/24)+DATE(1970,1,1)</f>
        <v>41058.829918981479</v>
      </c>
    </row>
    <row r="1149" spans="1:20" ht="45" x14ac:dyDescent="0.25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6">
        <f>ROUND(E1149/D1149*100, 0)</f>
        <v>0</v>
      </c>
      <c r="P1149" s="8">
        <f>E1149/L1149</f>
        <v>5</v>
      </c>
      <c r="Q1149" t="str">
        <f>LEFT(N1149, SEARCH("/", N1149, 1) - 1)</f>
        <v>games</v>
      </c>
      <c r="R1149" t="str">
        <f>RIGHT(N1149, LEN(N1149)-SEARCH("/", N1149, 1))</f>
        <v>video games</v>
      </c>
      <c r="S1149" s="11">
        <f>(((J1149/60)/60)/24)+DATE(1970,1,1)</f>
        <v>41722.792407407411</v>
      </c>
      <c r="T1149" s="11">
        <f>(((I1149/60)/60)/24)+DATE(1970,1,1)</f>
        <v>41735.792407407411</v>
      </c>
    </row>
    <row r="1150" spans="1:20" ht="45" x14ac:dyDescent="0.25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 s="6">
        <f>ROUND(E1150/D1150*100, 0)</f>
        <v>128</v>
      </c>
      <c r="P1150" s="8">
        <f>E1150/L1150</f>
        <v>45.593220338983052</v>
      </c>
      <c r="Q1150" t="str">
        <f>LEFT(N1150, SEARCH("/", N1150, 1) - 1)</f>
        <v>music</v>
      </c>
      <c r="R1150" t="str">
        <f>RIGHT(N1150, LEN(N1150)-SEARCH("/", N1150, 1))</f>
        <v>pop</v>
      </c>
      <c r="S1150" s="11">
        <f>(((J1150/60)/60)/24)+DATE(1970,1,1)</f>
        <v>42039.878379629634</v>
      </c>
      <c r="T1150" s="11">
        <f>(((I1150/60)/60)/24)+DATE(1970,1,1)</f>
        <v>42069.878379629634</v>
      </c>
    </row>
    <row r="1151" spans="1:20" ht="45" x14ac:dyDescent="0.25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  <c r="O1151" s="6">
        <f>ROUND(E1151/D1151*100, 0)</f>
        <v>50</v>
      </c>
      <c r="P1151" s="8">
        <f>E1151/L1151</f>
        <v>117.55555555555556</v>
      </c>
      <c r="Q1151" t="str">
        <f>LEFT(N1151, SEARCH("/", N1151, 1) - 1)</f>
        <v>technology</v>
      </c>
      <c r="R1151" t="str">
        <f>RIGHT(N1151, LEN(N1151)-SEARCH("/", N1151, 1))</f>
        <v>makerspaces</v>
      </c>
      <c r="S1151" s="11">
        <f>(((J1151/60)/60)/24)+DATE(1970,1,1)</f>
        <v>42482.624699074076</v>
      </c>
      <c r="T1151" s="11">
        <f>(((I1151/60)/60)/24)+DATE(1970,1,1)</f>
        <v>42512.624699074076</v>
      </c>
    </row>
    <row r="1152" spans="1:20" ht="45" x14ac:dyDescent="0.25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 s="6">
        <f>ROUND(E1152/D1152*100, 0)</f>
        <v>110</v>
      </c>
      <c r="P1152" s="8">
        <f>E1152/L1152</f>
        <v>51.222222222222221</v>
      </c>
      <c r="Q1152" t="str">
        <f>LEFT(N1152, SEARCH("/", N1152, 1) - 1)</f>
        <v>theater</v>
      </c>
      <c r="R1152" t="str">
        <f>RIGHT(N1152, LEN(N1152)-SEARCH("/", N1152, 1))</f>
        <v>plays</v>
      </c>
      <c r="S1152" s="11">
        <f>(((J1152/60)/60)/24)+DATE(1970,1,1)</f>
        <v>41960.119085648148</v>
      </c>
      <c r="T1152" s="11">
        <f>(((I1152/60)/60)/24)+DATE(1970,1,1)</f>
        <v>41990.119085648148</v>
      </c>
    </row>
    <row r="1153" spans="1:20" ht="45" x14ac:dyDescent="0.25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 s="6">
        <f>ROUND(E1153/D1153*100, 0)</f>
        <v>102</v>
      </c>
      <c r="P1153" s="8">
        <f>E1153/L1153</f>
        <v>164.61538461538461</v>
      </c>
      <c r="Q1153" t="str">
        <f>LEFT(N1153, SEARCH("/", N1153, 1) - 1)</f>
        <v>theater</v>
      </c>
      <c r="R1153" t="str">
        <f>RIGHT(N1153, LEN(N1153)-SEARCH("/", N1153, 1))</f>
        <v>plays</v>
      </c>
      <c r="S1153" s="11">
        <f>(((J1153/60)/60)/24)+DATE(1970,1,1)</f>
        <v>42411.942291666666</v>
      </c>
      <c r="T1153" s="11">
        <f>(((I1153/60)/60)/24)+DATE(1970,1,1)</f>
        <v>42434.041666666672</v>
      </c>
    </row>
    <row r="1154" spans="1:20" ht="45" x14ac:dyDescent="0.25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 s="6">
        <f>ROUND(E1154/D1154*100, 0)</f>
        <v>101</v>
      </c>
      <c r="P1154" s="8">
        <f>E1154/L1154</f>
        <v>78.518148148148143</v>
      </c>
      <c r="Q1154" t="str">
        <f>LEFT(N1154, SEARCH("/", N1154, 1) - 1)</f>
        <v>theater</v>
      </c>
      <c r="R1154" t="str">
        <f>RIGHT(N1154, LEN(N1154)-SEARCH("/", N1154, 1))</f>
        <v>plays</v>
      </c>
      <c r="S1154" s="11">
        <f>(((J1154/60)/60)/24)+DATE(1970,1,1)</f>
        <v>42497.275706018518</v>
      </c>
      <c r="T1154" s="11">
        <f>(((I1154/60)/60)/24)+DATE(1970,1,1)</f>
        <v>42535.904861111107</v>
      </c>
    </row>
    <row r="1155" spans="1:20" ht="45" x14ac:dyDescent="0.25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s="6">
        <f>ROUND(E1155/D1155*100, 0)</f>
        <v>108</v>
      </c>
      <c r="P1155" s="8">
        <f>E1155/L1155</f>
        <v>58.170731707317074</v>
      </c>
      <c r="Q1155" t="str">
        <f>LEFT(N1155, SEARCH("/", N1155, 1) - 1)</f>
        <v>film &amp; video</v>
      </c>
      <c r="R1155" t="str">
        <f>RIGHT(N1155, LEN(N1155)-SEARCH("/", N1155, 1))</f>
        <v>shorts</v>
      </c>
      <c r="S1155" s="11">
        <f>(((J1155/60)/60)/24)+DATE(1970,1,1)</f>
        <v>41208.010196759256</v>
      </c>
      <c r="T1155" s="11">
        <f>(((I1155/60)/60)/24)+DATE(1970,1,1)</f>
        <v>41228</v>
      </c>
    </row>
    <row r="1156" spans="1:20" ht="45" x14ac:dyDescent="0.25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 s="6">
        <f>ROUND(E1156/D1156*100, 0)</f>
        <v>107</v>
      </c>
      <c r="P1156" s="8">
        <f>E1156/L1156</f>
        <v>39.383333333333333</v>
      </c>
      <c r="Q1156" t="str">
        <f>LEFT(N1156, SEARCH("/", N1156, 1) - 1)</f>
        <v>film &amp; video</v>
      </c>
      <c r="R1156" t="str">
        <f>RIGHT(N1156, LEN(N1156)-SEARCH("/", N1156, 1))</f>
        <v>shorts</v>
      </c>
      <c r="S1156" s="11">
        <f>(((J1156/60)/60)/24)+DATE(1970,1,1)</f>
        <v>42485.724768518514</v>
      </c>
      <c r="T1156" s="11">
        <f>(((I1156/60)/60)/24)+DATE(1970,1,1)</f>
        <v>42504</v>
      </c>
    </row>
    <row r="1157" spans="1:20" ht="45" x14ac:dyDescent="0.25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 s="6">
        <f>ROUND(E1157/D1157*100, 0)</f>
        <v>0</v>
      </c>
      <c r="P1157" s="8" t="e">
        <f>E1157/L1157</f>
        <v>#DIV/0!</v>
      </c>
      <c r="Q1157" t="str">
        <f>LEFT(N1157, SEARCH("/", N1157, 1) - 1)</f>
        <v>publishing</v>
      </c>
      <c r="R1157" t="str">
        <f>RIGHT(N1157, LEN(N1157)-SEARCH("/", N1157, 1))</f>
        <v>fiction</v>
      </c>
      <c r="S1157" s="11">
        <f>(((J1157/60)/60)/24)+DATE(1970,1,1)</f>
        <v>42670.764039351852</v>
      </c>
      <c r="T1157" s="11">
        <f>(((I1157/60)/60)/24)+DATE(1970,1,1)</f>
        <v>42700.805706018517</v>
      </c>
    </row>
    <row r="1158" spans="1:20" ht="45" x14ac:dyDescent="0.25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8278</v>
      </c>
      <c r="O1158" s="6">
        <f>ROUND(E1158/D1158*100, 0)</f>
        <v>2</v>
      </c>
      <c r="P1158" s="8">
        <f>E1158/L1158</f>
        <v>22.5</v>
      </c>
      <c r="Q1158" t="str">
        <f>LEFT(N1158, SEARCH("/", N1158, 1) - 1)</f>
        <v>music</v>
      </c>
      <c r="R1158" t="str">
        <f>RIGHT(N1158, LEN(N1158)-SEARCH("/", N1158, 1))</f>
        <v>jazz</v>
      </c>
      <c r="S1158" s="11">
        <f>(((J1158/60)/60)/24)+DATE(1970,1,1)</f>
        <v>41230.77311342593</v>
      </c>
      <c r="T1158" s="11">
        <f>(((I1158/60)/60)/24)+DATE(1970,1,1)</f>
        <v>41290.77311342593</v>
      </c>
    </row>
    <row r="1159" spans="1:20" ht="45" x14ac:dyDescent="0.25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6">
        <f>ROUND(E1159/D1159*100, 0)</f>
        <v>39</v>
      </c>
      <c r="P1159" s="8">
        <f>E1159/L1159</f>
        <v>40.476190476190474</v>
      </c>
      <c r="Q1159" t="str">
        <f>LEFT(N1159, SEARCH("/", N1159, 1) - 1)</f>
        <v>games</v>
      </c>
      <c r="R1159" t="str">
        <f>RIGHT(N1159, LEN(N1159)-SEARCH("/", N1159, 1))</f>
        <v>video games</v>
      </c>
      <c r="S1159" s="11">
        <f>(((J1159/60)/60)/24)+DATE(1970,1,1)</f>
        <v>41572.229849537034</v>
      </c>
      <c r="T1159" s="11">
        <f>(((I1159/60)/60)/24)+DATE(1970,1,1)</f>
        <v>41604.271516203706</v>
      </c>
    </row>
    <row r="1160" spans="1:20" ht="45" x14ac:dyDescent="0.25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8285</v>
      </c>
      <c r="O1160" s="6">
        <f>ROUND(E1160/D1160*100, 0)</f>
        <v>111</v>
      </c>
      <c r="P1160" s="8">
        <f>E1160/L1160</f>
        <v>23.796213592233013</v>
      </c>
      <c r="Q1160" t="str">
        <f>LEFT(N1160, SEARCH("/", N1160, 1) - 1)</f>
        <v>photography</v>
      </c>
      <c r="R1160" t="str">
        <f>RIGHT(N1160, LEN(N1160)-SEARCH("/", N1160, 1))</f>
        <v>photobooks</v>
      </c>
      <c r="S1160" s="11">
        <f>(((J1160/60)/60)/24)+DATE(1970,1,1)</f>
        <v>42680.47555555556</v>
      </c>
      <c r="T1160" s="11">
        <f>(((I1160/60)/60)/24)+DATE(1970,1,1)</f>
        <v>42708</v>
      </c>
    </row>
    <row r="1161" spans="1:20" ht="45" x14ac:dyDescent="0.25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8276</v>
      </c>
      <c r="O1161" s="6">
        <f>ROUND(E1161/D1161*100, 0)</f>
        <v>212</v>
      </c>
      <c r="P1161" s="8">
        <f>E1161/L1161</f>
        <v>50.247311827956992</v>
      </c>
      <c r="Q1161" t="str">
        <f>LEFT(N1161, SEARCH("/", N1161, 1) - 1)</f>
        <v>music</v>
      </c>
      <c r="R1161" t="str">
        <f>RIGHT(N1161, LEN(N1161)-SEARCH("/", N1161, 1))</f>
        <v>rock</v>
      </c>
      <c r="S1161" s="11">
        <f>(((J1161/60)/60)/24)+DATE(1970,1,1)</f>
        <v>42707.074976851851</v>
      </c>
      <c r="T1161" s="11">
        <f>(((I1161/60)/60)/24)+DATE(1970,1,1)</f>
        <v>42727.074976851851</v>
      </c>
    </row>
    <row r="1162" spans="1:20" ht="45" x14ac:dyDescent="0.25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8279</v>
      </c>
      <c r="O1162" s="6">
        <f>ROUND(E1162/D1162*100, 0)</f>
        <v>107</v>
      </c>
      <c r="P1162" s="8">
        <f>E1162/L1162</f>
        <v>53.522727272727273</v>
      </c>
      <c r="Q1162" t="str">
        <f>LEFT(N1162, SEARCH("/", N1162, 1) - 1)</f>
        <v>music</v>
      </c>
      <c r="R1162" t="str">
        <f>RIGHT(N1162, LEN(N1162)-SEARCH("/", N1162, 1))</f>
        <v>indie rock</v>
      </c>
      <c r="S1162" s="11">
        <f>(((J1162/60)/60)/24)+DATE(1970,1,1)</f>
        <v>41270.21497685185</v>
      </c>
      <c r="T1162" s="11">
        <f>(((I1162/60)/60)/24)+DATE(1970,1,1)</f>
        <v>41300.21497685185</v>
      </c>
    </row>
    <row r="1163" spans="1:20" ht="30" x14ac:dyDescent="0.25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8297</v>
      </c>
      <c r="O1163" s="6">
        <f>ROUND(E1163/D1163*100, 0)</f>
        <v>147</v>
      </c>
      <c r="P1163" s="8">
        <f>E1163/L1163</f>
        <v>15.721951219512196</v>
      </c>
      <c r="Q1163" t="str">
        <f>LEFT(N1163, SEARCH("/", N1163, 1) - 1)</f>
        <v>games</v>
      </c>
      <c r="R1163" t="str">
        <f>RIGHT(N1163, LEN(N1163)-SEARCH("/", N1163, 1))</f>
        <v>tabletop games</v>
      </c>
      <c r="S1163" s="11">
        <f>(((J1163/60)/60)/24)+DATE(1970,1,1)</f>
        <v>42136.75100694444</v>
      </c>
      <c r="T1163" s="11">
        <f>(((I1163/60)/60)/24)+DATE(1970,1,1)</f>
        <v>42166.75100694444</v>
      </c>
    </row>
    <row r="1164" spans="1:20" ht="45" x14ac:dyDescent="0.25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8271</v>
      </c>
      <c r="O1164" s="6">
        <f>ROUND(E1164/D1164*100, 0)</f>
        <v>106</v>
      </c>
      <c r="P1164" s="8">
        <f>E1164/L1164</f>
        <v>34.791044776119406</v>
      </c>
      <c r="Q1164" t="str">
        <f>LEFT(N1164, SEARCH("/", N1164, 1) - 1)</f>
        <v>theater</v>
      </c>
      <c r="R1164" t="str">
        <f>RIGHT(N1164, LEN(N1164)-SEARCH("/", N1164, 1))</f>
        <v>plays</v>
      </c>
      <c r="S1164" s="11">
        <f>(((J1164/60)/60)/24)+DATE(1970,1,1)</f>
        <v>41550.867673611108</v>
      </c>
      <c r="T1164" s="11">
        <f>(((I1164/60)/60)/24)+DATE(1970,1,1)</f>
        <v>41580.867673611108</v>
      </c>
    </row>
    <row r="1165" spans="1:20" ht="45" x14ac:dyDescent="0.25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8271</v>
      </c>
      <c r="O1165" s="6">
        <f>ROUND(E1165/D1165*100, 0)</f>
        <v>100</v>
      </c>
      <c r="P1165" s="8">
        <f>E1165/L1165</f>
        <v>110.5</v>
      </c>
      <c r="Q1165" t="str">
        <f>LEFT(N1165, SEARCH("/", N1165, 1) - 1)</f>
        <v>theater</v>
      </c>
      <c r="R1165" t="str">
        <f>RIGHT(N1165, LEN(N1165)-SEARCH("/", N1165, 1))</f>
        <v>plays</v>
      </c>
      <c r="S1165" s="11">
        <f>(((J1165/60)/60)/24)+DATE(1970,1,1)</f>
        <v>41808.649583333332</v>
      </c>
      <c r="T1165" s="11">
        <f>(((I1165/60)/60)/24)+DATE(1970,1,1)</f>
        <v>41868.649583333332</v>
      </c>
    </row>
    <row r="1166" spans="1:20" ht="30" x14ac:dyDescent="0.25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6">
        <f>ROUND(E1166/D1166*100, 0)</f>
        <v>0</v>
      </c>
      <c r="P1166" s="8" t="e">
        <f>E1166/L1166</f>
        <v>#DIV/0!</v>
      </c>
      <c r="Q1166" t="str">
        <f>LEFT(N1166, SEARCH("/", N1166, 1) - 1)</f>
        <v>theater</v>
      </c>
      <c r="R1166" t="str">
        <f>RIGHT(N1166, LEN(N1166)-SEARCH("/", N1166, 1))</f>
        <v>plays</v>
      </c>
      <c r="S1166" s="11">
        <f>(((J1166/60)/60)/24)+DATE(1970,1,1)</f>
        <v>41793.710231481484</v>
      </c>
      <c r="T1166" s="11">
        <f>(((I1166/60)/60)/24)+DATE(1970,1,1)</f>
        <v>41823.710231481484</v>
      </c>
    </row>
    <row r="1167" spans="1:20" ht="45" x14ac:dyDescent="0.25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6">
        <f>ROUND(E1167/D1167*100, 0)</f>
        <v>179</v>
      </c>
      <c r="P1167" s="8">
        <f>E1167/L1167</f>
        <v>53.729729729729726</v>
      </c>
      <c r="Q1167" t="str">
        <f>LEFT(N1167, SEARCH("/", N1167, 1) - 1)</f>
        <v>publishing</v>
      </c>
      <c r="R1167" t="str">
        <f>RIGHT(N1167, LEN(N1167)-SEARCH("/", N1167, 1))</f>
        <v>nonfiction</v>
      </c>
      <c r="S1167" s="11">
        <f>(((J1167/60)/60)/24)+DATE(1970,1,1)</f>
        <v>41367.572280092594</v>
      </c>
      <c r="T1167" s="11">
        <f>(((I1167/60)/60)/24)+DATE(1970,1,1)</f>
        <v>41397.572280092594</v>
      </c>
    </row>
    <row r="1168" spans="1:20" ht="45" x14ac:dyDescent="0.25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6">
        <f>ROUND(E1168/D1168*100, 0)</f>
        <v>16</v>
      </c>
      <c r="P1168" s="8">
        <f>E1168/L1168</f>
        <v>29.166666666666668</v>
      </c>
      <c r="Q1168" t="str">
        <f>LEFT(N1168, SEARCH("/", N1168, 1) - 1)</f>
        <v>theater</v>
      </c>
      <c r="R1168" t="str">
        <f>RIGHT(N1168, LEN(N1168)-SEARCH("/", N1168, 1))</f>
        <v>plays</v>
      </c>
      <c r="S1168" s="11">
        <f>(((J1168/60)/60)/24)+DATE(1970,1,1)</f>
        <v>42041.581307870365</v>
      </c>
      <c r="T1168" s="11">
        <f>(((I1168/60)/60)/24)+DATE(1970,1,1)</f>
        <v>42071.539641203708</v>
      </c>
    </row>
    <row r="1169" spans="1:20" ht="45" x14ac:dyDescent="0.25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6">
        <f>ROUND(E1169/D1169*100, 0)</f>
        <v>0</v>
      </c>
      <c r="P1169" s="8">
        <f>E1169/L1169</f>
        <v>10</v>
      </c>
      <c r="Q1169" t="str">
        <f>LEFT(N1169, SEARCH("/", N1169, 1) - 1)</f>
        <v>photography</v>
      </c>
      <c r="R1169" t="str">
        <f>RIGHT(N1169, LEN(N1169)-SEARCH("/", N1169, 1))</f>
        <v>nature</v>
      </c>
      <c r="S1169" s="11">
        <f>(((J1169/60)/60)/24)+DATE(1970,1,1)</f>
        <v>41935.509652777779</v>
      </c>
      <c r="T1169" s="11">
        <f>(((I1169/60)/60)/24)+DATE(1970,1,1)</f>
        <v>41965.551319444443</v>
      </c>
    </row>
    <row r="1170" spans="1:20" ht="30" x14ac:dyDescent="0.25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6">
        <f>ROUND(E1170/D1170*100, 0)</f>
        <v>128</v>
      </c>
      <c r="P1170" s="8">
        <f>E1170/L1170</f>
        <v>57.52</v>
      </c>
      <c r="Q1170" t="str">
        <f>LEFT(N1170, SEARCH("/", N1170, 1) - 1)</f>
        <v>theater</v>
      </c>
      <c r="R1170" t="str">
        <f>RIGHT(N1170, LEN(N1170)-SEARCH("/", N1170, 1))</f>
        <v>plays</v>
      </c>
      <c r="S1170" s="11">
        <f>(((J1170/60)/60)/24)+DATE(1970,1,1)</f>
        <v>42590.472685185188</v>
      </c>
      <c r="T1170" s="11">
        <f>(((I1170/60)/60)/24)+DATE(1970,1,1)</f>
        <v>42620.472685185188</v>
      </c>
    </row>
    <row r="1171" spans="1:20" ht="45" x14ac:dyDescent="0.25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 s="6">
        <f>ROUND(E1171/D1171*100, 0)</f>
        <v>153</v>
      </c>
      <c r="P1171" s="8">
        <f>E1171/L1171</f>
        <v>57.540983606557376</v>
      </c>
      <c r="Q1171" t="str">
        <f>LEFT(N1171, SEARCH("/", N1171, 1) - 1)</f>
        <v>film &amp; video</v>
      </c>
      <c r="R1171" t="str">
        <f>RIGHT(N1171, LEN(N1171)-SEARCH("/", N1171, 1))</f>
        <v>documentary</v>
      </c>
      <c r="S1171" s="11">
        <f>(((J1171/60)/60)/24)+DATE(1970,1,1)</f>
        <v>40637.866550925923</v>
      </c>
      <c r="T1171" s="11">
        <f>(((I1171/60)/60)/24)+DATE(1970,1,1)</f>
        <v>40688.166666666664</v>
      </c>
    </row>
    <row r="1172" spans="1:20" ht="45" x14ac:dyDescent="0.25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 s="6">
        <f>ROUND(E1172/D1172*100, 0)</f>
        <v>123</v>
      </c>
      <c r="P1172" s="8">
        <f>E1172/L1172</f>
        <v>74.60526315789474</v>
      </c>
      <c r="Q1172" t="str">
        <f>LEFT(N1172, SEARCH("/", N1172, 1) - 1)</f>
        <v>music</v>
      </c>
      <c r="R1172" t="str">
        <f>RIGHT(N1172, LEN(N1172)-SEARCH("/", N1172, 1))</f>
        <v>rock</v>
      </c>
      <c r="S1172" s="11">
        <f>(((J1172/60)/60)/24)+DATE(1970,1,1)</f>
        <v>40665.949976851851</v>
      </c>
      <c r="T1172" s="11">
        <f>(((I1172/60)/60)/24)+DATE(1970,1,1)</f>
        <v>40692.041666666664</v>
      </c>
    </row>
    <row r="1173" spans="1:20" ht="45" x14ac:dyDescent="0.25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6">
        <f>ROUND(E1173/D1173*100, 0)</f>
        <v>125</v>
      </c>
      <c r="P1173" s="8">
        <f>E1173/L1173</f>
        <v>32.011111111111113</v>
      </c>
      <c r="Q1173" t="str">
        <f>LEFT(N1173, SEARCH("/", N1173, 1) - 1)</f>
        <v>music</v>
      </c>
      <c r="R1173" t="str">
        <f>RIGHT(N1173, LEN(N1173)-SEARCH("/", N1173, 1))</f>
        <v>pop</v>
      </c>
      <c r="S1173" s="11">
        <f>(((J1173/60)/60)/24)+DATE(1970,1,1)</f>
        <v>40592.704652777778</v>
      </c>
      <c r="T1173" s="11">
        <f>(((I1173/60)/60)/24)+DATE(1970,1,1)</f>
        <v>40622.662986111114</v>
      </c>
    </row>
    <row r="1174" spans="1:20" ht="45" x14ac:dyDescent="0.25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6">
        <f>ROUND(E1174/D1174*100, 0)</f>
        <v>171</v>
      </c>
      <c r="P1174" s="8">
        <f>E1174/L1174</f>
        <v>46.176470588235297</v>
      </c>
      <c r="Q1174" t="str">
        <f>LEFT(N1174, SEARCH("/", N1174, 1) - 1)</f>
        <v>music</v>
      </c>
      <c r="R1174" t="str">
        <f>RIGHT(N1174, LEN(N1174)-SEARCH("/", N1174, 1))</f>
        <v>indie rock</v>
      </c>
      <c r="S1174" s="11">
        <f>(((J1174/60)/60)/24)+DATE(1970,1,1)</f>
        <v>41605.868449074071</v>
      </c>
      <c r="T1174" s="11">
        <f>(((I1174/60)/60)/24)+DATE(1970,1,1)</f>
        <v>41639.291666666664</v>
      </c>
    </row>
    <row r="1175" spans="1:20" ht="45" x14ac:dyDescent="0.25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6">
        <f>ROUND(E1175/D1175*100, 0)</f>
        <v>176</v>
      </c>
      <c r="P1175" s="8">
        <f>E1175/L1175</f>
        <v>56.643835616438359</v>
      </c>
      <c r="Q1175" t="str">
        <f>LEFT(N1175, SEARCH("/", N1175, 1) - 1)</f>
        <v>photography</v>
      </c>
      <c r="R1175" t="str">
        <f>RIGHT(N1175, LEN(N1175)-SEARCH("/", N1175, 1))</f>
        <v>photobooks</v>
      </c>
      <c r="S1175" s="11">
        <f>(((J1175/60)/60)/24)+DATE(1970,1,1)</f>
        <v>41941.802384259259</v>
      </c>
      <c r="T1175" s="11">
        <f>(((I1175/60)/60)/24)+DATE(1970,1,1)</f>
        <v>41974.125</v>
      </c>
    </row>
    <row r="1176" spans="1:20" ht="30" x14ac:dyDescent="0.25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6">
        <f>ROUND(E1176/D1176*100, 0)</f>
        <v>0</v>
      </c>
      <c r="P1176" s="8" t="e">
        <f>E1176/L1176</f>
        <v>#DIV/0!</v>
      </c>
      <c r="Q1176" t="str">
        <f>LEFT(N1176, SEARCH("/", N1176, 1) - 1)</f>
        <v>publishing</v>
      </c>
      <c r="R1176" t="str">
        <f>RIGHT(N1176, LEN(N1176)-SEARCH("/", N1176, 1))</f>
        <v>fiction</v>
      </c>
      <c r="S1176" s="11">
        <f>(((J1176/60)/60)/24)+DATE(1970,1,1)</f>
        <v>41411.866608796299</v>
      </c>
      <c r="T1176" s="11">
        <f>(((I1176/60)/60)/24)+DATE(1970,1,1)</f>
        <v>41441.866608796299</v>
      </c>
    </row>
    <row r="1177" spans="1:20" x14ac:dyDescent="0.25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 s="6">
        <f>ROUND(E1177/D1177*100, 0)</f>
        <v>100</v>
      </c>
      <c r="P1177" s="8">
        <f>E1177/L1177</f>
        <v>171.42857142857142</v>
      </c>
      <c r="Q1177" t="str">
        <f>LEFT(N1177, SEARCH("/", N1177, 1) - 1)</f>
        <v>music</v>
      </c>
      <c r="R1177" t="str">
        <f>RIGHT(N1177, LEN(N1177)-SEARCH("/", N1177, 1))</f>
        <v>faith</v>
      </c>
      <c r="S1177" s="11">
        <f>(((J1177/60)/60)/24)+DATE(1970,1,1)</f>
        <v>42780.942476851851</v>
      </c>
      <c r="T1177" s="11">
        <f>(((I1177/60)/60)/24)+DATE(1970,1,1)</f>
        <v>42810.900810185187</v>
      </c>
    </row>
    <row r="1178" spans="1:20" ht="45" x14ac:dyDescent="0.25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6">
        <f>ROUND(E1178/D1178*100, 0)</f>
        <v>106</v>
      </c>
      <c r="P1178" s="8">
        <f>E1178/L1178</f>
        <v>45.214285714285715</v>
      </c>
      <c r="Q1178" t="str">
        <f>LEFT(N1178, SEARCH("/", N1178, 1) - 1)</f>
        <v>theater</v>
      </c>
      <c r="R1178" t="str">
        <f>RIGHT(N1178, LEN(N1178)-SEARCH("/", N1178, 1))</f>
        <v>spaces</v>
      </c>
      <c r="S1178" s="11">
        <f>(((J1178/60)/60)/24)+DATE(1970,1,1)</f>
        <v>42431.500069444446</v>
      </c>
      <c r="T1178" s="11">
        <f>(((I1178/60)/60)/24)+DATE(1970,1,1)</f>
        <v>42491.458402777775</v>
      </c>
    </row>
    <row r="1179" spans="1:20" ht="45" x14ac:dyDescent="0.25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6">
        <f>ROUND(E1179/D1179*100, 0)</f>
        <v>100</v>
      </c>
      <c r="P1179" s="8">
        <f>E1179/L1179</f>
        <v>171.42857142857142</v>
      </c>
      <c r="Q1179" t="str">
        <f>LEFT(N1179, SEARCH("/", N1179, 1) - 1)</f>
        <v>theater</v>
      </c>
      <c r="R1179" t="str">
        <f>RIGHT(N1179, LEN(N1179)-SEARCH("/", N1179, 1))</f>
        <v>plays</v>
      </c>
      <c r="S1179" s="11">
        <f>(((J1179/60)/60)/24)+DATE(1970,1,1)</f>
        <v>42661.442060185189</v>
      </c>
      <c r="T1179" s="11">
        <f>(((I1179/60)/60)/24)+DATE(1970,1,1)</f>
        <v>42691.483726851846</v>
      </c>
    </row>
    <row r="1180" spans="1:20" ht="30" x14ac:dyDescent="0.25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 s="6">
        <f>ROUND(E1180/D1180*100, 0)</f>
        <v>105</v>
      </c>
      <c r="P1180" s="8">
        <f>E1180/L1180</f>
        <v>70.027777777777771</v>
      </c>
      <c r="Q1180" t="str">
        <f>LEFT(N1180, SEARCH("/", N1180, 1) - 1)</f>
        <v>theater</v>
      </c>
      <c r="R1180" t="str">
        <f>RIGHT(N1180, LEN(N1180)-SEARCH("/", N1180, 1))</f>
        <v>musical</v>
      </c>
      <c r="S1180" s="11">
        <f>(((J1180/60)/60)/24)+DATE(1970,1,1)</f>
        <v>41989.819212962961</v>
      </c>
      <c r="T1180" s="11">
        <f>(((I1180/60)/60)/24)+DATE(1970,1,1)</f>
        <v>42049.819212962961</v>
      </c>
    </row>
    <row r="1181" spans="1:20" ht="45" x14ac:dyDescent="0.25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6">
        <f>ROUND(E1181/D1181*100, 0)</f>
        <v>27</v>
      </c>
      <c r="P1181" s="8">
        <f>E1181/L1181</f>
        <v>46.428571428571431</v>
      </c>
      <c r="Q1181" t="str">
        <f>LEFT(N1181, SEARCH("/", N1181, 1) - 1)</f>
        <v>theater</v>
      </c>
      <c r="R1181" t="str">
        <f>RIGHT(N1181, LEN(N1181)-SEARCH("/", N1181, 1))</f>
        <v>plays</v>
      </c>
      <c r="S1181" s="11">
        <f>(((J1181/60)/60)/24)+DATE(1970,1,1)</f>
        <v>41841.651597222226</v>
      </c>
      <c r="T1181" s="11">
        <f>(((I1181/60)/60)/24)+DATE(1970,1,1)</f>
        <v>41881.229166666664</v>
      </c>
    </row>
    <row r="1182" spans="1:20" ht="45" x14ac:dyDescent="0.25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6">
        <f>ROUND(E1182/D1182*100, 0)</f>
        <v>106</v>
      </c>
      <c r="P1182" s="8">
        <f>E1182/L1182</f>
        <v>54.083333333333336</v>
      </c>
      <c r="Q1182" t="str">
        <f>LEFT(N1182, SEARCH("/", N1182, 1) - 1)</f>
        <v>film &amp; video</v>
      </c>
      <c r="R1182" t="str">
        <f>RIGHT(N1182, LEN(N1182)-SEARCH("/", N1182, 1))</f>
        <v>documentary</v>
      </c>
      <c r="S1182" s="11">
        <f>(((J1182/60)/60)/24)+DATE(1970,1,1)</f>
        <v>42576.452731481477</v>
      </c>
      <c r="T1182" s="11">
        <f>(((I1182/60)/60)/24)+DATE(1970,1,1)</f>
        <v>42607.452731481477</v>
      </c>
    </row>
    <row r="1183" spans="1:20" ht="45" x14ac:dyDescent="0.25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6">
        <f>ROUND(E1183/D1183*100, 0)</f>
        <v>297</v>
      </c>
      <c r="P1183" s="8">
        <f>E1183/L1183</f>
        <v>7.1902649656526005</v>
      </c>
      <c r="Q1183" t="str">
        <f>LEFT(N1183, SEARCH("/", N1183, 1) - 1)</f>
        <v>technology</v>
      </c>
      <c r="R1183" t="str">
        <f>RIGHT(N1183, LEN(N1183)-SEARCH("/", N1183, 1))</f>
        <v>hardware</v>
      </c>
      <c r="S1183" s="11">
        <f>(((J1183/60)/60)/24)+DATE(1970,1,1)</f>
        <v>42199.32707175926</v>
      </c>
      <c r="T1183" s="11">
        <f>(((I1183/60)/60)/24)+DATE(1970,1,1)</f>
        <v>42231.32707175926</v>
      </c>
    </row>
    <row r="1184" spans="1:20" ht="45" x14ac:dyDescent="0.25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8265</v>
      </c>
      <c r="O1184" s="6">
        <f>ROUND(E1184/D1184*100, 0)</f>
        <v>110</v>
      </c>
      <c r="P1184" s="8">
        <f>E1184/L1184</f>
        <v>41.68181818181818</v>
      </c>
      <c r="Q1184" t="str">
        <f>LEFT(N1184, SEARCH("/", N1184, 1) - 1)</f>
        <v>film &amp; video</v>
      </c>
      <c r="R1184" t="str">
        <f>RIGHT(N1184, LEN(N1184)-SEARCH("/", N1184, 1))</f>
        <v>television</v>
      </c>
      <c r="S1184" s="11">
        <f>(((J1184/60)/60)/24)+DATE(1970,1,1)</f>
        <v>41375.057222222218</v>
      </c>
      <c r="T1184" s="11">
        <f>(((I1184/60)/60)/24)+DATE(1970,1,1)</f>
        <v>41405.057222222218</v>
      </c>
    </row>
    <row r="1185" spans="1:20" ht="45" x14ac:dyDescent="0.25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 s="6">
        <f>ROUND(E1185/D1185*100, 0)</f>
        <v>105</v>
      </c>
      <c r="P1185" s="8">
        <f>E1185/L1185</f>
        <v>104.6</v>
      </c>
      <c r="Q1185" t="str">
        <f>LEFT(N1185, SEARCH("/", N1185, 1) - 1)</f>
        <v>film &amp; video</v>
      </c>
      <c r="R1185" t="str">
        <f>RIGHT(N1185, LEN(N1185)-SEARCH("/", N1185, 1))</f>
        <v>shorts</v>
      </c>
      <c r="S1185" s="11">
        <f>(((J1185/60)/60)/24)+DATE(1970,1,1)</f>
        <v>40322.53938657407</v>
      </c>
      <c r="T1185" s="11">
        <f>(((I1185/60)/60)/24)+DATE(1970,1,1)</f>
        <v>40332.070138888892</v>
      </c>
    </row>
    <row r="1186" spans="1:20" ht="45" x14ac:dyDescent="0.25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8268</v>
      </c>
      <c r="O1186" s="6">
        <f>ROUND(E1186/D1186*100, 0)</f>
        <v>22</v>
      </c>
      <c r="P1186" s="8">
        <f>E1186/L1186</f>
        <v>56</v>
      </c>
      <c r="Q1186" t="str">
        <f>LEFT(N1186, SEARCH("/", N1186, 1) - 1)</f>
        <v>film &amp; video</v>
      </c>
      <c r="R1186" t="str">
        <f>RIGHT(N1186, LEN(N1186)-SEARCH("/", N1186, 1))</f>
        <v>drama</v>
      </c>
      <c r="S1186" s="11">
        <f>(((J1186/60)/60)/24)+DATE(1970,1,1)</f>
        <v>41900.505312499998</v>
      </c>
      <c r="T1186" s="11">
        <f>(((I1186/60)/60)/24)+DATE(1970,1,1)</f>
        <v>41930.505312499998</v>
      </c>
    </row>
    <row r="1187" spans="1:20" ht="45" x14ac:dyDescent="0.25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8268</v>
      </c>
      <c r="O1187" s="6">
        <f>ROUND(E1187/D1187*100, 0)</f>
        <v>0</v>
      </c>
      <c r="P1187" s="8">
        <f>E1187/L1187</f>
        <v>1</v>
      </c>
      <c r="Q1187" t="str">
        <f>LEFT(N1187, SEARCH("/", N1187, 1) - 1)</f>
        <v>film &amp; video</v>
      </c>
      <c r="R1187" t="str">
        <f>RIGHT(N1187, LEN(N1187)-SEARCH("/", N1187, 1))</f>
        <v>drama</v>
      </c>
      <c r="S1187" s="11">
        <f>(((J1187/60)/60)/24)+DATE(1970,1,1)</f>
        <v>42375.996886574074</v>
      </c>
      <c r="T1187" s="11">
        <f>(((I1187/60)/60)/24)+DATE(1970,1,1)</f>
        <v>42435.996886574074</v>
      </c>
    </row>
    <row r="1188" spans="1:20" ht="45" x14ac:dyDescent="0.25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8268</v>
      </c>
      <c r="O1188" s="6">
        <f>ROUND(E1188/D1188*100, 0)</f>
        <v>10</v>
      </c>
      <c r="P1188" s="8">
        <f>E1188/L1188</f>
        <v>32.75</v>
      </c>
      <c r="Q1188" t="str">
        <f>LEFT(N1188, SEARCH("/", N1188, 1) - 1)</f>
        <v>film &amp; video</v>
      </c>
      <c r="R1188" t="str">
        <f>RIGHT(N1188, LEN(N1188)-SEARCH("/", N1188, 1))</f>
        <v>drama</v>
      </c>
      <c r="S1188" s="11">
        <f>(((J1188/60)/60)/24)+DATE(1970,1,1)</f>
        <v>42741.848379629635</v>
      </c>
      <c r="T1188" s="11">
        <f>(((I1188/60)/60)/24)+DATE(1970,1,1)</f>
        <v>42783.875</v>
      </c>
    </row>
    <row r="1189" spans="1:20" ht="45" x14ac:dyDescent="0.25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8268</v>
      </c>
      <c r="O1189" s="6">
        <f>ROUND(E1189/D1189*100, 0)</f>
        <v>30</v>
      </c>
      <c r="P1189" s="8">
        <f>E1189/L1189</f>
        <v>93.25</v>
      </c>
      <c r="Q1189" t="str">
        <f>LEFT(N1189, SEARCH("/", N1189, 1) - 1)</f>
        <v>film &amp; video</v>
      </c>
      <c r="R1189" t="str">
        <f>RIGHT(N1189, LEN(N1189)-SEARCH("/", N1189, 1))</f>
        <v>drama</v>
      </c>
      <c r="S1189" s="11">
        <f>(((J1189/60)/60)/24)+DATE(1970,1,1)</f>
        <v>41973.847962962958</v>
      </c>
      <c r="T1189" s="11">
        <f>(((I1189/60)/60)/24)+DATE(1970,1,1)</f>
        <v>42033.847962962958</v>
      </c>
    </row>
    <row r="1190" spans="1:20" ht="30" x14ac:dyDescent="0.25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8269</v>
      </c>
      <c r="O1190" s="6">
        <f>ROUND(E1190/D1190*100, 0)</f>
        <v>240</v>
      </c>
      <c r="P1190" s="8">
        <f>E1190/L1190</f>
        <v>41.379310344827587</v>
      </c>
      <c r="Q1190" t="str">
        <f>LEFT(N1190, SEARCH("/", N1190, 1) - 1)</f>
        <v>film &amp; video</v>
      </c>
      <c r="R1190" t="str">
        <f>RIGHT(N1190, LEN(N1190)-SEARCH("/", N1190, 1))</f>
        <v>documentary</v>
      </c>
      <c r="S1190" s="11">
        <f>(((J1190/60)/60)/24)+DATE(1970,1,1)</f>
        <v>40555.24800925926</v>
      </c>
      <c r="T1190" s="11">
        <f>(((I1190/60)/60)/24)+DATE(1970,1,1)</f>
        <v>40600.24800925926</v>
      </c>
    </row>
    <row r="1191" spans="1:20" ht="45" x14ac:dyDescent="0.25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8269</v>
      </c>
      <c r="O1191" s="6">
        <f>ROUND(E1191/D1191*100, 0)</f>
        <v>127</v>
      </c>
      <c r="P1191" s="8">
        <f>E1191/L1191</f>
        <v>57.654545454545456</v>
      </c>
      <c r="Q1191" t="str">
        <f>LEFT(N1191, SEARCH("/", N1191, 1) - 1)</f>
        <v>film &amp; video</v>
      </c>
      <c r="R1191" t="str">
        <f>RIGHT(N1191, LEN(N1191)-SEARCH("/", N1191, 1))</f>
        <v>documentary</v>
      </c>
      <c r="S1191" s="11">
        <f>(((J1191/60)/60)/24)+DATE(1970,1,1)</f>
        <v>41099.742800925924</v>
      </c>
      <c r="T1191" s="11">
        <f>(((I1191/60)/60)/24)+DATE(1970,1,1)</f>
        <v>41115.742800925924</v>
      </c>
    </row>
    <row r="1192" spans="1:20" ht="45" x14ac:dyDescent="0.25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8270</v>
      </c>
      <c r="O1192" s="6">
        <f>ROUND(E1192/D1192*100, 0)</f>
        <v>5</v>
      </c>
      <c r="P1192" s="8">
        <f>E1192/L1192</f>
        <v>62.5</v>
      </c>
      <c r="Q1192" t="str">
        <f>LEFT(N1192, SEARCH("/", N1192, 1) - 1)</f>
        <v>film &amp; video</v>
      </c>
      <c r="R1192" t="str">
        <f>RIGHT(N1192, LEN(N1192)-SEARCH("/", N1192, 1))</f>
        <v>animation</v>
      </c>
      <c r="S1192" s="11">
        <f>(((J1192/60)/60)/24)+DATE(1970,1,1)</f>
        <v>41576.834513888891</v>
      </c>
      <c r="T1192" s="11">
        <f>(((I1192/60)/60)/24)+DATE(1970,1,1)</f>
        <v>41609.876180555555</v>
      </c>
    </row>
    <row r="1193" spans="1:20" ht="45" x14ac:dyDescent="0.25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8270</v>
      </c>
      <c r="O1193" s="6">
        <f>ROUND(E1193/D1193*100, 0)</f>
        <v>3</v>
      </c>
      <c r="P1193" s="8">
        <f>E1193/L1193</f>
        <v>20.502500000000001</v>
      </c>
      <c r="Q1193" t="str">
        <f>LEFT(N1193, SEARCH("/", N1193, 1) - 1)</f>
        <v>film &amp; video</v>
      </c>
      <c r="R1193" t="str">
        <f>RIGHT(N1193, LEN(N1193)-SEARCH("/", N1193, 1))</f>
        <v>animation</v>
      </c>
      <c r="S1193" s="11">
        <f>(((J1193/60)/60)/24)+DATE(1970,1,1)</f>
        <v>41753.758043981477</v>
      </c>
      <c r="T1193" s="11">
        <f>(((I1193/60)/60)/24)+DATE(1970,1,1)</f>
        <v>41773.758043981477</v>
      </c>
    </row>
    <row r="1194" spans="1:20" ht="45" x14ac:dyDescent="0.25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8272</v>
      </c>
      <c r="O1194" s="6">
        <f>ROUND(E1194/D1194*100, 0)</f>
        <v>3</v>
      </c>
      <c r="P1194" s="8">
        <f>E1194/L1194</f>
        <v>8.5</v>
      </c>
      <c r="Q1194" t="str">
        <f>LEFT(N1194, SEARCH("/", N1194, 1) - 1)</f>
        <v>technology</v>
      </c>
      <c r="R1194" t="str">
        <f>RIGHT(N1194, LEN(N1194)-SEARCH("/", N1194, 1))</f>
        <v>web</v>
      </c>
      <c r="S1194" s="11">
        <f>(((J1194/60)/60)/24)+DATE(1970,1,1)</f>
        <v>42163.636828703704</v>
      </c>
      <c r="T1194" s="11">
        <f>(((I1194/60)/60)/24)+DATE(1970,1,1)</f>
        <v>42193.636828703704</v>
      </c>
    </row>
    <row r="1195" spans="1:20" ht="45" x14ac:dyDescent="0.25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8272</v>
      </c>
      <c r="O1195" s="6">
        <f>ROUND(E1195/D1195*100, 0)</f>
        <v>1</v>
      </c>
      <c r="P1195" s="8">
        <f>E1195/L1195</f>
        <v>20</v>
      </c>
      <c r="Q1195" t="str">
        <f>LEFT(N1195, SEARCH("/", N1195, 1) - 1)</f>
        <v>technology</v>
      </c>
      <c r="R1195" t="str">
        <f>RIGHT(N1195, LEN(N1195)-SEARCH("/", N1195, 1))</f>
        <v>web</v>
      </c>
      <c r="S1195" s="11">
        <f>(((J1195/60)/60)/24)+DATE(1970,1,1)</f>
        <v>42340.847361111111</v>
      </c>
      <c r="T1195" s="11">
        <f>(((I1195/60)/60)/24)+DATE(1970,1,1)</f>
        <v>42370.847361111111</v>
      </c>
    </row>
    <row r="1196" spans="1:20" ht="45" x14ac:dyDescent="0.25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8272</v>
      </c>
      <c r="O1196" s="6">
        <f>ROUND(E1196/D1196*100, 0)</f>
        <v>0</v>
      </c>
      <c r="P1196" s="8" t="e">
        <f>E1196/L1196</f>
        <v>#DIV/0!</v>
      </c>
      <c r="Q1196" t="str">
        <f>LEFT(N1196, SEARCH("/", N1196, 1) - 1)</f>
        <v>technology</v>
      </c>
      <c r="R1196" t="str">
        <f>RIGHT(N1196, LEN(N1196)-SEARCH("/", N1196, 1))</f>
        <v>web</v>
      </c>
      <c r="S1196" s="11">
        <f>(((J1196/60)/60)/24)+DATE(1970,1,1)</f>
        <v>42282.71629629629</v>
      </c>
      <c r="T1196" s="11">
        <f>(((I1196/60)/60)/24)+DATE(1970,1,1)</f>
        <v>42312.757962962962</v>
      </c>
    </row>
    <row r="1197" spans="1:20" ht="30" x14ac:dyDescent="0.25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8272</v>
      </c>
      <c r="O1197" s="6">
        <f>ROUND(E1197/D1197*100, 0)</f>
        <v>34</v>
      </c>
      <c r="P1197" s="8">
        <f>E1197/L1197</f>
        <v>121.42857142857143</v>
      </c>
      <c r="Q1197" t="str">
        <f>LEFT(N1197, SEARCH("/", N1197, 1) - 1)</f>
        <v>technology</v>
      </c>
      <c r="R1197" t="str">
        <f>RIGHT(N1197, LEN(N1197)-SEARCH("/", N1197, 1))</f>
        <v>web</v>
      </c>
      <c r="S1197" s="11">
        <f>(((J1197/60)/60)/24)+DATE(1970,1,1)</f>
        <v>41948.00209490741</v>
      </c>
      <c r="T1197" s="11">
        <f>(((I1197/60)/60)/24)+DATE(1970,1,1)</f>
        <v>41978.00209490741</v>
      </c>
    </row>
    <row r="1198" spans="1:20" ht="45" x14ac:dyDescent="0.25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8273</v>
      </c>
      <c r="O1198" s="6">
        <f>ROUND(E1198/D1198*100, 0)</f>
        <v>140</v>
      </c>
      <c r="P1198" s="8">
        <f>E1198/L1198</f>
        <v>42.670731707317074</v>
      </c>
      <c r="Q1198" t="str">
        <f>LEFT(N1198, SEARCH("/", N1198, 1) - 1)</f>
        <v>technology</v>
      </c>
      <c r="R1198" t="str">
        <f>RIGHT(N1198, LEN(N1198)-SEARCH("/", N1198, 1))</f>
        <v>wearables</v>
      </c>
      <c r="S1198" s="11">
        <f>(((J1198/60)/60)/24)+DATE(1970,1,1)</f>
        <v>41877.912187499998</v>
      </c>
      <c r="T1198" s="11">
        <f>(((I1198/60)/60)/24)+DATE(1970,1,1)</f>
        <v>41898.912187499998</v>
      </c>
    </row>
    <row r="1199" spans="1:20" ht="45" x14ac:dyDescent="0.25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8273</v>
      </c>
      <c r="O1199" s="6">
        <f>ROUND(E1199/D1199*100, 0)</f>
        <v>0</v>
      </c>
      <c r="P1199" s="8">
        <f>E1199/L1199</f>
        <v>1</v>
      </c>
      <c r="Q1199" t="str">
        <f>LEFT(N1199, SEARCH("/", N1199, 1) - 1)</f>
        <v>technology</v>
      </c>
      <c r="R1199" t="str">
        <f>RIGHT(N1199, LEN(N1199)-SEARCH("/", N1199, 1))</f>
        <v>wearables</v>
      </c>
      <c r="S1199" s="11">
        <f>(((J1199/60)/60)/24)+DATE(1970,1,1)</f>
        <v>42639.805601851855</v>
      </c>
      <c r="T1199" s="11">
        <f>(((I1199/60)/60)/24)+DATE(1970,1,1)</f>
        <v>42669.805601851855</v>
      </c>
    </row>
    <row r="1200" spans="1:20" ht="45" x14ac:dyDescent="0.25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8274</v>
      </c>
      <c r="O1200" s="6">
        <f>ROUND(E1200/D1200*100, 0)</f>
        <v>101</v>
      </c>
      <c r="P1200" s="8">
        <f>E1200/L1200</f>
        <v>72.428571428571431</v>
      </c>
      <c r="Q1200" t="str">
        <f>LEFT(N1200, SEARCH("/", N1200, 1) - 1)</f>
        <v>publishing</v>
      </c>
      <c r="R1200" t="str">
        <f>RIGHT(N1200, LEN(N1200)-SEARCH("/", N1200, 1))</f>
        <v>nonfiction</v>
      </c>
      <c r="S1200" s="11">
        <f>(((J1200/60)/60)/24)+DATE(1970,1,1)</f>
        <v>41346.042673611111</v>
      </c>
      <c r="T1200" s="11">
        <f>(((I1200/60)/60)/24)+DATE(1970,1,1)</f>
        <v>41376.042673611111</v>
      </c>
    </row>
    <row r="1201" spans="1:20" ht="60" x14ac:dyDescent="0.25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8274</v>
      </c>
      <c r="O1201" s="6">
        <f>ROUND(E1201/D1201*100, 0)</f>
        <v>120</v>
      </c>
      <c r="P1201" s="8">
        <f>E1201/L1201</f>
        <v>17.822485207100591</v>
      </c>
      <c r="Q1201" t="str">
        <f>LEFT(N1201, SEARCH("/", N1201, 1) - 1)</f>
        <v>publishing</v>
      </c>
      <c r="R1201" t="str">
        <f>RIGHT(N1201, LEN(N1201)-SEARCH("/", N1201, 1))</f>
        <v>nonfiction</v>
      </c>
      <c r="S1201" s="11">
        <f>(((J1201/60)/60)/24)+DATE(1970,1,1)</f>
        <v>41598.420046296298</v>
      </c>
      <c r="T1201" s="11">
        <f>(((I1201/60)/60)/24)+DATE(1970,1,1)</f>
        <v>41628.420046296298</v>
      </c>
    </row>
    <row r="1202" spans="1:20" ht="45" x14ac:dyDescent="0.25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8274</v>
      </c>
      <c r="O1202" s="6">
        <f>ROUND(E1202/D1202*100, 0)</f>
        <v>102</v>
      </c>
      <c r="P1202" s="8">
        <f>E1202/L1202</f>
        <v>37.466029411764708</v>
      </c>
      <c r="Q1202" t="str">
        <f>LEFT(N1202, SEARCH("/", N1202, 1) - 1)</f>
        <v>publishing</v>
      </c>
      <c r="R1202" t="str">
        <f>RIGHT(N1202, LEN(N1202)-SEARCH("/", N1202, 1))</f>
        <v>nonfiction</v>
      </c>
      <c r="S1202" s="11">
        <f>(((J1202/60)/60)/24)+DATE(1970,1,1)</f>
        <v>41383.605057870373</v>
      </c>
      <c r="T1202" s="11">
        <f>(((I1202/60)/60)/24)+DATE(1970,1,1)</f>
        <v>41414.02847222222</v>
      </c>
    </row>
    <row r="1203" spans="1:20" ht="30" x14ac:dyDescent="0.25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8274</v>
      </c>
      <c r="O1203" s="6">
        <f>ROUND(E1203/D1203*100, 0)</f>
        <v>102</v>
      </c>
      <c r="P1203" s="8">
        <f>E1203/L1203</f>
        <v>134.21052631578948</v>
      </c>
      <c r="Q1203" t="str">
        <f>LEFT(N1203, SEARCH("/", N1203, 1) - 1)</f>
        <v>publishing</v>
      </c>
      <c r="R1203" t="str">
        <f>RIGHT(N1203, LEN(N1203)-SEARCH("/", N1203, 1))</f>
        <v>nonfiction</v>
      </c>
      <c r="S1203" s="11">
        <f>(((J1203/60)/60)/24)+DATE(1970,1,1)</f>
        <v>40429.836435185185</v>
      </c>
      <c r="T1203" s="11">
        <f>(((I1203/60)/60)/24)+DATE(1970,1,1)</f>
        <v>40459.836435185185</v>
      </c>
    </row>
    <row r="1204" spans="1:20" ht="45" x14ac:dyDescent="0.25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8275</v>
      </c>
      <c r="O1204" s="6">
        <f>ROUND(E1204/D1204*100, 0)</f>
        <v>0</v>
      </c>
      <c r="P1204" s="8" t="e">
        <f>E1204/L1204</f>
        <v>#DIV/0!</v>
      </c>
      <c r="Q1204" t="str">
        <f>LEFT(N1204, SEARCH("/", N1204, 1) - 1)</f>
        <v>publishing</v>
      </c>
      <c r="R1204" t="str">
        <f>RIGHT(N1204, LEN(N1204)-SEARCH("/", N1204, 1))</f>
        <v>fiction</v>
      </c>
      <c r="S1204" s="11">
        <f>(((J1204/60)/60)/24)+DATE(1970,1,1)</f>
        <v>41594.207060185188</v>
      </c>
      <c r="T1204" s="11">
        <f>(((I1204/60)/60)/24)+DATE(1970,1,1)</f>
        <v>41624.207060185188</v>
      </c>
    </row>
    <row r="1205" spans="1:20" ht="30" x14ac:dyDescent="0.25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8276</v>
      </c>
      <c r="O1205" s="6">
        <f>ROUND(E1205/D1205*100, 0)</f>
        <v>100</v>
      </c>
      <c r="P1205" s="8">
        <f>E1205/L1205</f>
        <v>41.851833333333339</v>
      </c>
      <c r="Q1205" t="str">
        <f>LEFT(N1205, SEARCH("/", N1205, 1) - 1)</f>
        <v>music</v>
      </c>
      <c r="R1205" t="str">
        <f>RIGHT(N1205, LEN(N1205)-SEARCH("/", N1205, 1))</f>
        <v>rock</v>
      </c>
      <c r="S1205" s="11">
        <f>(((J1205/60)/60)/24)+DATE(1970,1,1)</f>
        <v>41555.873645833337</v>
      </c>
      <c r="T1205" s="11">
        <f>(((I1205/60)/60)/24)+DATE(1970,1,1)</f>
        <v>41585.915312500001</v>
      </c>
    </row>
    <row r="1206" spans="1:20" ht="30" x14ac:dyDescent="0.25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8276</v>
      </c>
      <c r="O1206" s="6">
        <f>ROUND(E1206/D1206*100, 0)</f>
        <v>122</v>
      </c>
      <c r="P1206" s="8">
        <f>E1206/L1206</f>
        <v>49.112903225806448</v>
      </c>
      <c r="Q1206" t="str">
        <f>LEFT(N1206, SEARCH("/", N1206, 1) - 1)</f>
        <v>music</v>
      </c>
      <c r="R1206" t="str">
        <f>RIGHT(N1206, LEN(N1206)-SEARCH("/", N1206, 1))</f>
        <v>rock</v>
      </c>
      <c r="S1206" s="11">
        <f>(((J1206/60)/60)/24)+DATE(1970,1,1)</f>
        <v>41730.998402777775</v>
      </c>
      <c r="T1206" s="11">
        <f>(((I1206/60)/60)/24)+DATE(1970,1,1)</f>
        <v>41760.998402777775</v>
      </c>
    </row>
    <row r="1207" spans="1:20" ht="45" x14ac:dyDescent="0.25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8277</v>
      </c>
      <c r="O1207" s="6">
        <f>ROUND(E1207/D1207*100, 0)</f>
        <v>104</v>
      </c>
      <c r="P1207" s="8">
        <f>E1207/L1207</f>
        <v>66.871794871794876</v>
      </c>
      <c r="Q1207" t="str">
        <f>LEFT(N1207, SEARCH("/", N1207, 1) - 1)</f>
        <v>music</v>
      </c>
      <c r="R1207" t="str">
        <f>RIGHT(N1207, LEN(N1207)-SEARCH("/", N1207, 1))</f>
        <v>metal</v>
      </c>
      <c r="S1207" s="11">
        <f>(((J1207/60)/60)/24)+DATE(1970,1,1)</f>
        <v>41526.592395833337</v>
      </c>
      <c r="T1207" s="11">
        <f>(((I1207/60)/60)/24)+DATE(1970,1,1)</f>
        <v>41561.165972222225</v>
      </c>
    </row>
    <row r="1208" spans="1:20" ht="45" x14ac:dyDescent="0.25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 s="6">
        <f>ROUND(E1208/D1208*100, 0)</f>
        <v>3</v>
      </c>
      <c r="P1208" s="8">
        <f>E1208/L1208</f>
        <v>35</v>
      </c>
      <c r="Q1208" t="str">
        <f>LEFT(N1208, SEARCH("/", N1208, 1) - 1)</f>
        <v>music</v>
      </c>
      <c r="R1208" t="str">
        <f>RIGHT(N1208, LEN(N1208)-SEARCH("/", N1208, 1))</f>
        <v>indie rock</v>
      </c>
      <c r="S1208" s="11">
        <f>(((J1208/60)/60)/24)+DATE(1970,1,1)</f>
        <v>40878.758217592593</v>
      </c>
      <c r="T1208" s="11">
        <f>(((I1208/60)/60)/24)+DATE(1970,1,1)</f>
        <v>40923.758217592593</v>
      </c>
    </row>
    <row r="1209" spans="1:20" ht="45" x14ac:dyDescent="0.25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8278</v>
      </c>
      <c r="O1209" s="6">
        <f>ROUND(E1209/D1209*100, 0)</f>
        <v>0</v>
      </c>
      <c r="P1209" s="8" t="e">
        <f>E1209/L1209</f>
        <v>#DIV/0!</v>
      </c>
      <c r="Q1209" t="str">
        <f>LEFT(N1209, SEARCH("/", N1209, 1) - 1)</f>
        <v>music</v>
      </c>
      <c r="R1209" t="str">
        <f>RIGHT(N1209, LEN(N1209)-SEARCH("/", N1209, 1))</f>
        <v>jazz</v>
      </c>
      <c r="S1209" s="11">
        <f>(((J1209/60)/60)/24)+DATE(1970,1,1)</f>
        <v>40340.801562499997</v>
      </c>
      <c r="T1209" s="11">
        <f>(((I1209/60)/60)/24)+DATE(1970,1,1)</f>
        <v>40386.207638888889</v>
      </c>
    </row>
    <row r="1210" spans="1:20" ht="45" x14ac:dyDescent="0.25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8273</v>
      </c>
      <c r="O1210" s="6">
        <f>ROUND(E1210/D1210*100, 0)</f>
        <v>28</v>
      </c>
      <c r="P1210" s="8">
        <f>E1210/L1210</f>
        <v>19.243243243243242</v>
      </c>
      <c r="Q1210" t="str">
        <f>LEFT(N1210, SEARCH("/", N1210, 1) - 1)</f>
        <v>technology</v>
      </c>
      <c r="R1210" t="str">
        <f>RIGHT(N1210, LEN(N1210)-SEARCH("/", N1210, 1))</f>
        <v>wearables</v>
      </c>
      <c r="S1210" s="11">
        <f>(((J1210/60)/60)/24)+DATE(1970,1,1)</f>
        <v>42373.712418981479</v>
      </c>
      <c r="T1210" s="11">
        <f>(((I1210/60)/60)/24)+DATE(1970,1,1)</f>
        <v>42411.712418981479</v>
      </c>
    </row>
    <row r="1211" spans="1:20" ht="30" x14ac:dyDescent="0.25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8281</v>
      </c>
      <c r="O1211" s="6">
        <f>ROUND(E1211/D1211*100, 0)</f>
        <v>0</v>
      </c>
      <c r="P1211" s="8" t="e">
        <f>E1211/L1211</f>
        <v>#DIV/0!</v>
      </c>
      <c r="Q1211" t="str">
        <f>LEFT(N1211, SEARCH("/", N1211, 1) - 1)</f>
        <v>journalism</v>
      </c>
      <c r="R1211" t="str">
        <f>RIGHT(N1211, LEN(N1211)-SEARCH("/", N1211, 1))</f>
        <v>audio</v>
      </c>
      <c r="S1211" s="11">
        <f>(((J1211/60)/60)/24)+DATE(1970,1,1)</f>
        <v>42231.7971875</v>
      </c>
      <c r="T1211" s="11">
        <f>(((I1211/60)/60)/24)+DATE(1970,1,1)</f>
        <v>42261.7971875</v>
      </c>
    </row>
    <row r="1212" spans="1:20" ht="45" x14ac:dyDescent="0.25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8281</v>
      </c>
      <c r="O1212" s="6">
        <f>ROUND(E1212/D1212*100, 0)</f>
        <v>0</v>
      </c>
      <c r="P1212" s="8" t="e">
        <f>E1212/L1212</f>
        <v>#DIV/0!</v>
      </c>
      <c r="Q1212" t="str">
        <f>LEFT(N1212, SEARCH("/", N1212, 1) - 1)</f>
        <v>journalism</v>
      </c>
      <c r="R1212" t="str">
        <f>RIGHT(N1212, LEN(N1212)-SEARCH("/", N1212, 1))</f>
        <v>audio</v>
      </c>
      <c r="S1212" s="11">
        <f>(((J1212/60)/60)/24)+DATE(1970,1,1)</f>
        <v>41831.851840277777</v>
      </c>
      <c r="T1212" s="11">
        <f>(((I1212/60)/60)/24)+DATE(1970,1,1)</f>
        <v>41861.916666666664</v>
      </c>
    </row>
    <row r="1213" spans="1:20" ht="45" x14ac:dyDescent="0.25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8282</v>
      </c>
      <c r="O1213" s="6">
        <f>ROUND(E1213/D1213*100, 0)</f>
        <v>0</v>
      </c>
      <c r="P1213" s="8">
        <f>E1213/L1213</f>
        <v>1</v>
      </c>
      <c r="Q1213" t="str">
        <f>LEFT(N1213, SEARCH("/", N1213, 1) - 1)</f>
        <v>games</v>
      </c>
      <c r="R1213" t="str">
        <f>RIGHT(N1213, LEN(N1213)-SEARCH("/", N1213, 1))</f>
        <v>video games</v>
      </c>
      <c r="S1213" s="11">
        <f>(((J1213/60)/60)/24)+DATE(1970,1,1)</f>
        <v>42347.203587962969</v>
      </c>
      <c r="T1213" s="11">
        <f>(((I1213/60)/60)/24)+DATE(1970,1,1)</f>
        <v>42377.203587962969</v>
      </c>
    </row>
    <row r="1214" spans="1:20" ht="30" x14ac:dyDescent="0.25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8284</v>
      </c>
      <c r="O1214" s="6">
        <f>ROUND(E1214/D1214*100, 0)</f>
        <v>10</v>
      </c>
      <c r="P1214" s="8">
        <f>E1214/L1214</f>
        <v>42</v>
      </c>
      <c r="Q1214" t="str">
        <f>LEFT(N1214, SEARCH("/", N1214, 1) - 1)</f>
        <v>food</v>
      </c>
      <c r="R1214" t="str">
        <f>RIGHT(N1214, LEN(N1214)-SEARCH("/", N1214, 1))</f>
        <v>food trucks</v>
      </c>
      <c r="S1214" s="11">
        <f>(((J1214/60)/60)/24)+DATE(1970,1,1)</f>
        <v>42317.954571759255</v>
      </c>
      <c r="T1214" s="11">
        <f>(((I1214/60)/60)/24)+DATE(1970,1,1)</f>
        <v>42377.954571759255</v>
      </c>
    </row>
    <row r="1215" spans="1:20" ht="45" x14ac:dyDescent="0.25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8284</v>
      </c>
      <c r="O1215" s="6">
        <f>ROUND(E1215/D1215*100, 0)</f>
        <v>4</v>
      </c>
      <c r="P1215" s="8">
        <f>E1215/L1215</f>
        <v>33.333333333333336</v>
      </c>
      <c r="Q1215" t="str">
        <f>LEFT(N1215, SEARCH("/", N1215, 1) - 1)</f>
        <v>food</v>
      </c>
      <c r="R1215" t="str">
        <f>RIGHT(N1215, LEN(N1215)-SEARCH("/", N1215, 1))</f>
        <v>food trucks</v>
      </c>
      <c r="S1215" s="11">
        <f>(((J1215/60)/60)/24)+DATE(1970,1,1)</f>
        <v>42656.86137731481</v>
      </c>
      <c r="T1215" s="11">
        <f>(((I1215/60)/60)/24)+DATE(1970,1,1)</f>
        <v>42676.165972222225</v>
      </c>
    </row>
    <row r="1216" spans="1:20" ht="45" x14ac:dyDescent="0.25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8285</v>
      </c>
      <c r="O1216" s="6">
        <f>ROUND(E1216/D1216*100, 0)</f>
        <v>129</v>
      </c>
      <c r="P1216" s="8">
        <f>E1216/L1216</f>
        <v>38.867469879518069</v>
      </c>
      <c r="Q1216" t="str">
        <f>LEFT(N1216, SEARCH("/", N1216, 1) - 1)</f>
        <v>photography</v>
      </c>
      <c r="R1216" t="str">
        <f>RIGHT(N1216, LEN(N1216)-SEARCH("/", N1216, 1))</f>
        <v>photobooks</v>
      </c>
      <c r="S1216" s="11">
        <f>(((J1216/60)/60)/24)+DATE(1970,1,1)</f>
        <v>42318.950173611112</v>
      </c>
      <c r="T1216" s="11">
        <f>(((I1216/60)/60)/24)+DATE(1970,1,1)</f>
        <v>42335.041666666672</v>
      </c>
    </row>
    <row r="1217" spans="1:20" x14ac:dyDescent="0.25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8286</v>
      </c>
      <c r="O1217" s="6">
        <f>ROUND(E1217/D1217*100, 0)</f>
        <v>0</v>
      </c>
      <c r="P1217" s="8" t="e">
        <f>E1217/L1217</f>
        <v>#DIV/0!</v>
      </c>
      <c r="Q1217" t="str">
        <f>LEFT(N1217, SEARCH("/", N1217, 1) - 1)</f>
        <v>music</v>
      </c>
      <c r="R1217" t="str">
        <f>RIGHT(N1217, LEN(N1217)-SEARCH("/", N1217, 1))</f>
        <v>world music</v>
      </c>
      <c r="S1217" s="11">
        <f>(((J1217/60)/60)/24)+DATE(1970,1,1)</f>
        <v>41110.680138888885</v>
      </c>
      <c r="T1217" s="11">
        <f>(((I1217/60)/60)/24)+DATE(1970,1,1)</f>
        <v>41118.666666666664</v>
      </c>
    </row>
    <row r="1218" spans="1:20" ht="30" x14ac:dyDescent="0.25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8286</v>
      </c>
      <c r="O1218" s="6">
        <f>ROUND(E1218/D1218*100, 0)</f>
        <v>0</v>
      </c>
      <c r="P1218" s="8" t="e">
        <f>E1218/L1218</f>
        <v>#DIV/0!</v>
      </c>
      <c r="Q1218" t="str">
        <f>LEFT(N1218, SEARCH("/", N1218, 1) - 1)</f>
        <v>music</v>
      </c>
      <c r="R1218" t="str">
        <f>RIGHT(N1218, LEN(N1218)-SEARCH("/", N1218, 1))</f>
        <v>world music</v>
      </c>
      <c r="S1218" s="11">
        <f>(((J1218/60)/60)/24)+DATE(1970,1,1)</f>
        <v>40883.962581018517</v>
      </c>
      <c r="T1218" s="11">
        <f>(((I1218/60)/60)/24)+DATE(1970,1,1)</f>
        <v>40913.962581018517</v>
      </c>
    </row>
    <row r="1219" spans="1:20" ht="30" x14ac:dyDescent="0.25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8276</v>
      </c>
      <c r="O1219" s="6">
        <f>ROUND(E1219/D1219*100, 0)</f>
        <v>152</v>
      </c>
      <c r="P1219" s="8">
        <f>E1219/L1219</f>
        <v>64.254237288135599</v>
      </c>
      <c r="Q1219" t="str">
        <f>LEFT(N1219, SEARCH("/", N1219, 1) - 1)</f>
        <v>music</v>
      </c>
      <c r="R1219" t="str">
        <f>RIGHT(N1219, LEN(N1219)-SEARCH("/", N1219, 1))</f>
        <v>rock</v>
      </c>
      <c r="S1219" s="11">
        <f>(((J1219/60)/60)/24)+DATE(1970,1,1)</f>
        <v>41767.656863425924</v>
      </c>
      <c r="T1219" s="11">
        <f>(((I1219/60)/60)/24)+DATE(1970,1,1)</f>
        <v>41803.290972222225</v>
      </c>
    </row>
    <row r="1220" spans="1:20" ht="30" x14ac:dyDescent="0.25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8276</v>
      </c>
      <c r="O1220" s="6">
        <f>ROUND(E1220/D1220*100, 0)</f>
        <v>104</v>
      </c>
      <c r="P1220" s="8">
        <f>E1220/L1220</f>
        <v>27.145833333333332</v>
      </c>
      <c r="Q1220" t="str">
        <f>LEFT(N1220, SEARCH("/", N1220, 1) - 1)</f>
        <v>music</v>
      </c>
      <c r="R1220" t="str">
        <f>RIGHT(N1220, LEN(N1220)-SEARCH("/", N1220, 1))</f>
        <v>rock</v>
      </c>
      <c r="S1220" s="11">
        <f>(((J1220/60)/60)/24)+DATE(1970,1,1)</f>
        <v>41766.970648148148</v>
      </c>
      <c r="T1220" s="11">
        <f>(((I1220/60)/60)/24)+DATE(1970,1,1)</f>
        <v>41799.165972222225</v>
      </c>
    </row>
    <row r="1221" spans="1:20" ht="45" x14ac:dyDescent="0.25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8271</v>
      </c>
      <c r="O1221" s="6">
        <f>ROUND(E1221/D1221*100, 0)</f>
        <v>102</v>
      </c>
      <c r="P1221" s="8">
        <f>E1221/L1221</f>
        <v>39.828125</v>
      </c>
      <c r="Q1221" t="str">
        <f>LEFT(N1221, SEARCH("/", N1221, 1) - 1)</f>
        <v>theater</v>
      </c>
      <c r="R1221" t="str">
        <f>RIGHT(N1221, LEN(N1221)-SEARCH("/", N1221, 1))</f>
        <v>plays</v>
      </c>
      <c r="S1221" s="11">
        <f>(((J1221/60)/60)/24)+DATE(1970,1,1)</f>
        <v>42184.572881944448</v>
      </c>
      <c r="T1221" s="11">
        <f>(((I1221/60)/60)/24)+DATE(1970,1,1)</f>
        <v>42214.708333333328</v>
      </c>
    </row>
    <row r="1222" spans="1:20" ht="45" x14ac:dyDescent="0.25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8271</v>
      </c>
      <c r="O1222" s="6">
        <f>ROUND(E1222/D1222*100, 0)</f>
        <v>100</v>
      </c>
      <c r="P1222" s="8">
        <f>E1222/L1222</f>
        <v>50</v>
      </c>
      <c r="Q1222" t="str">
        <f>LEFT(N1222, SEARCH("/", N1222, 1) - 1)</f>
        <v>theater</v>
      </c>
      <c r="R1222" t="str">
        <f>RIGHT(N1222, LEN(N1222)-SEARCH("/", N1222, 1))</f>
        <v>plays</v>
      </c>
      <c r="S1222" s="11">
        <f>(((J1222/60)/60)/24)+DATE(1970,1,1)</f>
        <v>42675.057997685188</v>
      </c>
      <c r="T1222" s="11">
        <f>(((I1222/60)/60)/24)+DATE(1970,1,1)</f>
        <v>42705.099664351852</v>
      </c>
    </row>
    <row r="1223" spans="1:20" ht="45" x14ac:dyDescent="0.25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8273</v>
      </c>
      <c r="O1223" s="6">
        <f>ROUND(E1223/D1223*100, 0)</f>
        <v>0</v>
      </c>
      <c r="P1223" s="8" t="e">
        <f>E1223/L1223</f>
        <v>#DIV/0!</v>
      </c>
      <c r="Q1223" t="str">
        <f>LEFT(N1223, SEARCH("/", N1223, 1) - 1)</f>
        <v>technology</v>
      </c>
      <c r="R1223" t="str">
        <f>RIGHT(N1223, LEN(N1223)-SEARCH("/", N1223, 1))</f>
        <v>wearables</v>
      </c>
      <c r="S1223" s="11">
        <f>(((J1223/60)/60)/24)+DATE(1970,1,1)</f>
        <v>41806.106770833336</v>
      </c>
      <c r="T1223" s="11">
        <f>(((I1223/60)/60)/24)+DATE(1970,1,1)</f>
        <v>41836.106770833336</v>
      </c>
    </row>
    <row r="1224" spans="1:20" ht="45" x14ac:dyDescent="0.25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8274</v>
      </c>
      <c r="O1224" s="6">
        <f>ROUND(E1224/D1224*100, 0)</f>
        <v>102</v>
      </c>
      <c r="P1224" s="8">
        <f>E1224/L1224</f>
        <v>82.41935483870968</v>
      </c>
      <c r="Q1224" t="str">
        <f>LEFT(N1224, SEARCH("/", N1224, 1) - 1)</f>
        <v>publishing</v>
      </c>
      <c r="R1224" t="str">
        <f>RIGHT(N1224, LEN(N1224)-SEARCH("/", N1224, 1))</f>
        <v>nonfiction</v>
      </c>
      <c r="S1224" s="11">
        <f>(((J1224/60)/60)/24)+DATE(1970,1,1)</f>
        <v>42040.638020833328</v>
      </c>
      <c r="T1224" s="11">
        <f>(((I1224/60)/60)/24)+DATE(1970,1,1)</f>
        <v>42070.638020833328</v>
      </c>
    </row>
    <row r="1225" spans="1:20" ht="45" x14ac:dyDescent="0.25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8274</v>
      </c>
      <c r="O1225" s="6">
        <f>ROUND(E1225/D1225*100, 0)</f>
        <v>123</v>
      </c>
      <c r="P1225" s="8">
        <f>E1225/L1225</f>
        <v>25.347107438016529</v>
      </c>
      <c r="Q1225" t="str">
        <f>LEFT(N1225, SEARCH("/", N1225, 1) - 1)</f>
        <v>publishing</v>
      </c>
      <c r="R1225" t="str">
        <f>RIGHT(N1225, LEN(N1225)-SEARCH("/", N1225, 1))</f>
        <v>nonfiction</v>
      </c>
      <c r="S1225" s="11">
        <f>(((J1225/60)/60)/24)+DATE(1970,1,1)</f>
        <v>41213.254687499997</v>
      </c>
      <c r="T1225" s="11">
        <f>(((I1225/60)/60)/24)+DATE(1970,1,1)</f>
        <v>41243.416666666664</v>
      </c>
    </row>
    <row r="1226" spans="1:20" ht="45" x14ac:dyDescent="0.25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8276</v>
      </c>
      <c r="O1226" s="6">
        <f>ROUND(E1226/D1226*100, 0)</f>
        <v>114</v>
      </c>
      <c r="P1226" s="8">
        <f>E1226/L1226</f>
        <v>27.317307692307693</v>
      </c>
      <c r="Q1226" t="str">
        <f>LEFT(N1226, SEARCH("/", N1226, 1) - 1)</f>
        <v>music</v>
      </c>
      <c r="R1226" t="str">
        <f>RIGHT(N1226, LEN(N1226)-SEARCH("/", N1226, 1))</f>
        <v>rock</v>
      </c>
      <c r="S1226" s="11">
        <f>(((J1226/60)/60)/24)+DATE(1970,1,1)</f>
        <v>42401.154930555553</v>
      </c>
      <c r="T1226" s="11">
        <f>(((I1226/60)/60)/24)+DATE(1970,1,1)</f>
        <v>42432.154930555553</v>
      </c>
    </row>
    <row r="1227" spans="1:20" ht="60" x14ac:dyDescent="0.25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8276</v>
      </c>
      <c r="O1227" s="6">
        <f>ROUND(E1227/D1227*100, 0)</f>
        <v>497</v>
      </c>
      <c r="P1227" s="8">
        <f>E1227/L1227</f>
        <v>51.720833333333331</v>
      </c>
      <c r="Q1227" t="str">
        <f>LEFT(N1227, SEARCH("/", N1227, 1) - 1)</f>
        <v>music</v>
      </c>
      <c r="R1227" t="str">
        <f>RIGHT(N1227, LEN(N1227)-SEARCH("/", N1227, 1))</f>
        <v>rock</v>
      </c>
      <c r="S1227" s="11">
        <f>(((J1227/60)/60)/24)+DATE(1970,1,1)</f>
        <v>41399.99622685185</v>
      </c>
      <c r="T1227" s="11">
        <f>(((I1227/60)/60)/24)+DATE(1970,1,1)</f>
        <v>41420.99622685185</v>
      </c>
    </row>
    <row r="1228" spans="1:20" ht="45" x14ac:dyDescent="0.25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 s="6">
        <f>ROUND(E1228/D1228*100, 0)</f>
        <v>109</v>
      </c>
      <c r="P1228" s="8">
        <f>E1228/L1228</f>
        <v>24.150442477876105</v>
      </c>
      <c r="Q1228" t="str">
        <f>LEFT(N1228, SEARCH("/", N1228, 1) - 1)</f>
        <v>music</v>
      </c>
      <c r="R1228" t="str">
        <f>RIGHT(N1228, LEN(N1228)-SEARCH("/", N1228, 1))</f>
        <v>rock</v>
      </c>
      <c r="S1228" s="11">
        <f>(((J1228/60)/60)/24)+DATE(1970,1,1)</f>
        <v>42065.053368055553</v>
      </c>
      <c r="T1228" s="11">
        <f>(((I1228/60)/60)/24)+DATE(1970,1,1)</f>
        <v>42125.011701388896</v>
      </c>
    </row>
    <row r="1229" spans="1:20" ht="45" x14ac:dyDescent="0.25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8289</v>
      </c>
      <c r="O1229" s="6">
        <f>ROUND(E1229/D1229*100, 0)</f>
        <v>4</v>
      </c>
      <c r="P1229" s="8">
        <f>E1229/L1229</f>
        <v>100</v>
      </c>
      <c r="Q1229" t="str">
        <f>LEFT(N1229, SEARCH("/", N1229, 1) - 1)</f>
        <v>photography</v>
      </c>
      <c r="R1229" t="str">
        <f>RIGHT(N1229, LEN(N1229)-SEARCH("/", N1229, 1))</f>
        <v>nature</v>
      </c>
      <c r="S1229" s="11">
        <f>(((J1229/60)/60)/24)+DATE(1970,1,1)</f>
        <v>41871.65315972222</v>
      </c>
      <c r="T1229" s="11">
        <f>(((I1229/60)/60)/24)+DATE(1970,1,1)</f>
        <v>41902.65315972222</v>
      </c>
    </row>
    <row r="1230" spans="1:20" ht="45" x14ac:dyDescent="0.25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8289</v>
      </c>
      <c r="O1230" s="6">
        <f>ROUND(E1230/D1230*100, 0)</f>
        <v>4</v>
      </c>
      <c r="P1230" s="8">
        <f>E1230/L1230</f>
        <v>23.5</v>
      </c>
      <c r="Q1230" t="str">
        <f>LEFT(N1230, SEARCH("/", N1230, 1) - 1)</f>
        <v>photography</v>
      </c>
      <c r="R1230" t="str">
        <f>RIGHT(N1230, LEN(N1230)-SEARCH("/", N1230, 1))</f>
        <v>nature</v>
      </c>
      <c r="S1230" s="11">
        <f>(((J1230/60)/60)/24)+DATE(1970,1,1)</f>
        <v>41936.020752314813</v>
      </c>
      <c r="T1230" s="11">
        <f>(((I1230/60)/60)/24)+DATE(1970,1,1)</f>
        <v>41956.062418981484</v>
      </c>
    </row>
    <row r="1231" spans="1:20" ht="45" x14ac:dyDescent="0.25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8290</v>
      </c>
      <c r="O1231" s="6">
        <f>ROUND(E1231/D1231*100, 0)</f>
        <v>5</v>
      </c>
      <c r="P1231" s="8">
        <f>E1231/L1231</f>
        <v>41.666666666666664</v>
      </c>
      <c r="Q1231" t="str">
        <f>LEFT(N1231, SEARCH("/", N1231, 1) - 1)</f>
        <v>publishing</v>
      </c>
      <c r="R1231" t="str">
        <f>RIGHT(N1231, LEN(N1231)-SEARCH("/", N1231, 1))</f>
        <v>art books</v>
      </c>
      <c r="S1231" s="11">
        <f>(((J1231/60)/60)/24)+DATE(1970,1,1)</f>
        <v>42404.033090277779</v>
      </c>
      <c r="T1231" s="11">
        <f>(((I1231/60)/60)/24)+DATE(1970,1,1)</f>
        <v>42428.999305555553</v>
      </c>
    </row>
    <row r="1232" spans="1:20" ht="45" x14ac:dyDescent="0.25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8276</v>
      </c>
      <c r="O1232" s="6">
        <f>ROUND(E1232/D1232*100, 0)</f>
        <v>108</v>
      </c>
      <c r="P1232" s="8">
        <f>E1232/L1232</f>
        <v>48.325535714285714</v>
      </c>
      <c r="Q1232" t="str">
        <f>LEFT(N1232, SEARCH("/", N1232, 1) - 1)</f>
        <v>music</v>
      </c>
      <c r="R1232" t="str">
        <f>RIGHT(N1232, LEN(N1232)-SEARCH("/", N1232, 1))</f>
        <v>rock</v>
      </c>
      <c r="S1232" s="11">
        <f>(((J1232/60)/60)/24)+DATE(1970,1,1)</f>
        <v>40638.092974537038</v>
      </c>
      <c r="T1232" s="11">
        <f>(((I1232/60)/60)/24)+DATE(1970,1,1)</f>
        <v>40668.092974537038</v>
      </c>
    </row>
    <row r="1233" spans="1:20" ht="30" x14ac:dyDescent="0.25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8292</v>
      </c>
      <c r="O1233" s="6">
        <f>ROUND(E1233/D1233*100, 0)</f>
        <v>101</v>
      </c>
      <c r="P1233" s="8">
        <f>E1233/L1233</f>
        <v>97.5</v>
      </c>
      <c r="Q1233" t="str">
        <f>LEFT(N1233, SEARCH("/", N1233, 1) - 1)</f>
        <v>music</v>
      </c>
      <c r="R1233" t="str">
        <f>RIGHT(N1233, LEN(N1233)-SEARCH("/", N1233, 1))</f>
        <v>pop</v>
      </c>
      <c r="S1233" s="11">
        <f>(((J1233/60)/60)/24)+DATE(1970,1,1)</f>
        <v>41962.596574074079</v>
      </c>
      <c r="T1233" s="11">
        <f>(((I1233/60)/60)/24)+DATE(1970,1,1)</f>
        <v>41992.596574074079</v>
      </c>
    </row>
    <row r="1234" spans="1:20" ht="45" x14ac:dyDescent="0.25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8292</v>
      </c>
      <c r="O1234" s="6">
        <f>ROUND(E1234/D1234*100, 0)</f>
        <v>122</v>
      </c>
      <c r="P1234" s="8">
        <f>E1234/L1234</f>
        <v>34.384494382022467</v>
      </c>
      <c r="Q1234" t="str">
        <f>LEFT(N1234, SEARCH("/", N1234, 1) - 1)</f>
        <v>music</v>
      </c>
      <c r="R1234" t="str">
        <f>RIGHT(N1234, LEN(N1234)-SEARCH("/", N1234, 1))</f>
        <v>pop</v>
      </c>
      <c r="S1234" s="11">
        <f>(((J1234/60)/60)/24)+DATE(1970,1,1)</f>
        <v>40939.761782407404</v>
      </c>
      <c r="T1234" s="11">
        <f>(((I1234/60)/60)/24)+DATE(1970,1,1)</f>
        <v>40984.165972222225</v>
      </c>
    </row>
    <row r="1235" spans="1:20" ht="45" x14ac:dyDescent="0.25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8292</v>
      </c>
      <c r="O1235" s="6">
        <f>ROUND(E1235/D1235*100, 0)</f>
        <v>161</v>
      </c>
      <c r="P1235" s="8">
        <f>E1235/L1235</f>
        <v>41.04081632653061</v>
      </c>
      <c r="Q1235" t="str">
        <f>LEFT(N1235, SEARCH("/", N1235, 1) - 1)</f>
        <v>music</v>
      </c>
      <c r="R1235" t="str">
        <f>RIGHT(N1235, LEN(N1235)-SEARCH("/", N1235, 1))</f>
        <v>pop</v>
      </c>
      <c r="S1235" s="11">
        <f>(((J1235/60)/60)/24)+DATE(1970,1,1)</f>
        <v>41331.253159722226</v>
      </c>
      <c r="T1235" s="11">
        <f>(((I1235/60)/60)/24)+DATE(1970,1,1)</f>
        <v>41361.211493055554</v>
      </c>
    </row>
    <row r="1236" spans="1:20" ht="45" x14ac:dyDescent="0.25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8293</v>
      </c>
      <c r="O1236" s="6">
        <f>ROUND(E1236/D1236*100, 0)</f>
        <v>25</v>
      </c>
      <c r="P1236" s="8">
        <f>E1236/L1236</f>
        <v>57.727272727272727</v>
      </c>
      <c r="Q1236" t="str">
        <f>LEFT(N1236, SEARCH("/", N1236, 1) - 1)</f>
        <v>music</v>
      </c>
      <c r="R1236" t="str">
        <f>RIGHT(N1236, LEN(N1236)-SEARCH("/", N1236, 1))</f>
        <v>faith</v>
      </c>
      <c r="S1236" s="11">
        <f>(((J1236/60)/60)/24)+DATE(1970,1,1)</f>
        <v>42801.43104166667</v>
      </c>
      <c r="T1236" s="11">
        <f>(((I1236/60)/60)/24)+DATE(1970,1,1)</f>
        <v>42831.389374999999</v>
      </c>
    </row>
    <row r="1237" spans="1:20" ht="45" x14ac:dyDescent="0.25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 s="6">
        <f>ROUND(E1237/D1237*100, 0)</f>
        <v>46</v>
      </c>
      <c r="P1237" s="8">
        <f>E1237/L1237</f>
        <v>88.307692307692307</v>
      </c>
      <c r="Q1237" t="str">
        <f>LEFT(N1237, SEARCH("/", N1237, 1) - 1)</f>
        <v>photography</v>
      </c>
      <c r="R1237" t="str">
        <f>RIGHT(N1237, LEN(N1237)-SEARCH("/", N1237, 1))</f>
        <v>photobooks</v>
      </c>
      <c r="S1237" s="11">
        <f>(((J1237/60)/60)/24)+DATE(1970,1,1)</f>
        <v>41930.218657407408</v>
      </c>
      <c r="T1237" s="11">
        <f>(((I1237/60)/60)/24)+DATE(1970,1,1)</f>
        <v>41972.624305555553</v>
      </c>
    </row>
    <row r="1238" spans="1:20" ht="45" x14ac:dyDescent="0.25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8276</v>
      </c>
      <c r="O1238" s="6">
        <f>ROUND(E1238/D1238*100, 0)</f>
        <v>135</v>
      </c>
      <c r="P1238" s="8">
        <f>E1238/L1238</f>
        <v>59.162280701754383</v>
      </c>
      <c r="Q1238" t="str">
        <f>LEFT(N1238, SEARCH("/", N1238, 1) - 1)</f>
        <v>music</v>
      </c>
      <c r="R1238" t="str">
        <f>RIGHT(N1238, LEN(N1238)-SEARCH("/", N1238, 1))</f>
        <v>rock</v>
      </c>
      <c r="S1238" s="11">
        <f>(((J1238/60)/60)/24)+DATE(1970,1,1)</f>
        <v>40926.319062499999</v>
      </c>
      <c r="T1238" s="11">
        <f>(((I1238/60)/60)/24)+DATE(1970,1,1)</f>
        <v>40971.319062499999</v>
      </c>
    </row>
    <row r="1239" spans="1:20" ht="45" x14ac:dyDescent="0.25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8276</v>
      </c>
      <c r="O1239" s="6">
        <f>ROUND(E1239/D1239*100, 0)</f>
        <v>121</v>
      </c>
      <c r="P1239" s="8">
        <f>E1239/L1239</f>
        <v>79.526315789473685</v>
      </c>
      <c r="Q1239" t="str">
        <f>LEFT(N1239, SEARCH("/", N1239, 1) - 1)</f>
        <v>music</v>
      </c>
      <c r="R1239" t="str">
        <f>RIGHT(N1239, LEN(N1239)-SEARCH("/", N1239, 1))</f>
        <v>rock</v>
      </c>
      <c r="S1239" s="11">
        <f>(((J1239/60)/60)/24)+DATE(1970,1,1)</f>
        <v>42094.236481481479</v>
      </c>
      <c r="T1239" s="11">
        <f>(((I1239/60)/60)/24)+DATE(1970,1,1)</f>
        <v>42115.236481481479</v>
      </c>
    </row>
    <row r="1240" spans="1:20" ht="45" x14ac:dyDescent="0.25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8283</v>
      </c>
      <c r="O1240" s="6">
        <f>ROUND(E1240/D1240*100, 0)</f>
        <v>0</v>
      </c>
      <c r="P1240" s="8">
        <f>E1240/L1240</f>
        <v>5</v>
      </c>
      <c r="Q1240" t="str">
        <f>LEFT(N1240, SEARCH("/", N1240, 1) - 1)</f>
        <v>games</v>
      </c>
      <c r="R1240" t="str">
        <f>RIGHT(N1240, LEN(N1240)-SEARCH("/", N1240, 1))</f>
        <v>mobile games</v>
      </c>
      <c r="S1240" s="11">
        <f>(((J1240/60)/60)/24)+DATE(1970,1,1)</f>
        <v>41772.797280092593</v>
      </c>
      <c r="T1240" s="11">
        <f>(((I1240/60)/60)/24)+DATE(1970,1,1)</f>
        <v>41802.797280092593</v>
      </c>
    </row>
    <row r="1241" spans="1:20" ht="45" x14ac:dyDescent="0.25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8279</v>
      </c>
      <c r="O1241" s="6">
        <f>ROUND(E1241/D1241*100, 0)</f>
        <v>166</v>
      </c>
      <c r="P1241" s="8">
        <f>E1241/L1241</f>
        <v>46.651685393258425</v>
      </c>
      <c r="Q1241" t="str">
        <f>LEFT(N1241, SEARCH("/", N1241, 1) - 1)</f>
        <v>music</v>
      </c>
      <c r="R1241" t="str">
        <f>RIGHT(N1241, LEN(N1241)-SEARCH("/", N1241, 1))</f>
        <v>indie rock</v>
      </c>
      <c r="S1241" s="11">
        <f>(((J1241/60)/60)/24)+DATE(1970,1,1)</f>
        <v>40299.239953703705</v>
      </c>
      <c r="T1241" s="11">
        <f>(((I1241/60)/60)/24)+DATE(1970,1,1)</f>
        <v>40330.207638888889</v>
      </c>
    </row>
    <row r="1242" spans="1:20" ht="45" x14ac:dyDescent="0.25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8279</v>
      </c>
      <c r="O1242" s="6">
        <f>ROUND(E1242/D1242*100, 0)</f>
        <v>104</v>
      </c>
      <c r="P1242" s="8">
        <f>E1242/L1242</f>
        <v>57.777777777777779</v>
      </c>
      <c r="Q1242" t="str">
        <f>LEFT(N1242, SEARCH("/", N1242, 1) - 1)</f>
        <v>music</v>
      </c>
      <c r="R1242" t="str">
        <f>RIGHT(N1242, LEN(N1242)-SEARCH("/", N1242, 1))</f>
        <v>indie rock</v>
      </c>
      <c r="S1242" s="11">
        <f>(((J1242/60)/60)/24)+DATE(1970,1,1)</f>
        <v>40632.94195601852</v>
      </c>
      <c r="T1242" s="11">
        <f>(((I1242/60)/60)/24)+DATE(1970,1,1)</f>
        <v>40649.165972222225</v>
      </c>
    </row>
    <row r="1243" spans="1:20" ht="45" x14ac:dyDescent="0.25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8279</v>
      </c>
      <c r="O1243" s="6">
        <f>ROUND(E1243/D1243*100, 0)</f>
        <v>109</v>
      </c>
      <c r="P1243" s="8">
        <f>E1243/L1243</f>
        <v>50.631666666666668</v>
      </c>
      <c r="Q1243" t="str">
        <f>LEFT(N1243, SEARCH("/", N1243, 1) - 1)</f>
        <v>music</v>
      </c>
      <c r="R1243" t="str">
        <f>RIGHT(N1243, LEN(N1243)-SEARCH("/", N1243, 1))</f>
        <v>indie rock</v>
      </c>
      <c r="S1243" s="11">
        <f>(((J1243/60)/60)/24)+DATE(1970,1,1)</f>
        <v>41160.871886574074</v>
      </c>
      <c r="T1243" s="11">
        <f>(((I1243/60)/60)/24)+DATE(1970,1,1)</f>
        <v>41188.415972222225</v>
      </c>
    </row>
    <row r="1244" spans="1:20" ht="45" x14ac:dyDescent="0.25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8279</v>
      </c>
      <c r="O1244" s="6">
        <f>ROUND(E1244/D1244*100, 0)</f>
        <v>108</v>
      </c>
      <c r="P1244" s="8">
        <f>E1244/L1244</f>
        <v>54.2</v>
      </c>
      <c r="Q1244" t="str">
        <f>LEFT(N1244, SEARCH("/", N1244, 1) - 1)</f>
        <v>music</v>
      </c>
      <c r="R1244" t="str">
        <f>RIGHT(N1244, LEN(N1244)-SEARCH("/", N1244, 1))</f>
        <v>indie rock</v>
      </c>
      <c r="S1244" s="11">
        <f>(((J1244/60)/60)/24)+DATE(1970,1,1)</f>
        <v>41773.932534722226</v>
      </c>
      <c r="T1244" s="11">
        <f>(((I1244/60)/60)/24)+DATE(1970,1,1)</f>
        <v>41811.207638888889</v>
      </c>
    </row>
    <row r="1245" spans="1:20" ht="45" x14ac:dyDescent="0.25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8295</v>
      </c>
      <c r="O1245" s="6">
        <f>ROUND(E1245/D1245*100, 0)</f>
        <v>674</v>
      </c>
      <c r="P1245" s="8">
        <f>E1245/L1245</f>
        <v>70.848739495798313</v>
      </c>
      <c r="Q1245" t="str">
        <f>LEFT(N1245, SEARCH("/", N1245, 1) - 1)</f>
        <v>technology</v>
      </c>
      <c r="R1245" t="str">
        <f>RIGHT(N1245, LEN(N1245)-SEARCH("/", N1245, 1))</f>
        <v>hardware</v>
      </c>
      <c r="S1245" s="11">
        <f>(((J1245/60)/60)/24)+DATE(1970,1,1)</f>
        <v>41201.012083333335</v>
      </c>
      <c r="T1245" s="11">
        <f>(((I1245/60)/60)/24)+DATE(1970,1,1)</f>
        <v>41231.053749999999</v>
      </c>
    </row>
    <row r="1246" spans="1:20" ht="45" x14ac:dyDescent="0.25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8296</v>
      </c>
      <c r="O1246" s="6">
        <f>ROUND(E1246/D1246*100, 0)</f>
        <v>26</v>
      </c>
      <c r="P1246" s="8">
        <f>E1246/L1246</f>
        <v>218.33333333333334</v>
      </c>
      <c r="Q1246" t="str">
        <f>LEFT(N1246, SEARCH("/", N1246, 1) - 1)</f>
        <v>photography</v>
      </c>
      <c r="R1246" t="str">
        <f>RIGHT(N1246, LEN(N1246)-SEARCH("/", N1246, 1))</f>
        <v>people</v>
      </c>
      <c r="S1246" s="11">
        <f>(((J1246/60)/60)/24)+DATE(1970,1,1)</f>
        <v>41807.118495370371</v>
      </c>
      <c r="T1246" s="11">
        <f>(((I1246/60)/60)/24)+DATE(1970,1,1)</f>
        <v>41852.118495370371</v>
      </c>
    </row>
    <row r="1247" spans="1:20" ht="45" x14ac:dyDescent="0.25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8295</v>
      </c>
      <c r="O1247" s="6">
        <f>ROUND(E1247/D1247*100, 0)</f>
        <v>361</v>
      </c>
      <c r="P1247" s="8">
        <f>E1247/L1247</f>
        <v>96.063829787234042</v>
      </c>
      <c r="Q1247" t="str">
        <f>LEFT(N1247, SEARCH("/", N1247, 1) - 1)</f>
        <v>technology</v>
      </c>
      <c r="R1247" t="str">
        <f>RIGHT(N1247, LEN(N1247)-SEARCH("/", N1247, 1))</f>
        <v>hardware</v>
      </c>
      <c r="S1247" s="11">
        <f>(((J1247/60)/60)/24)+DATE(1970,1,1)</f>
        <v>41848.021770833337</v>
      </c>
      <c r="T1247" s="11">
        <f>(((I1247/60)/60)/24)+DATE(1970,1,1)</f>
        <v>41878.021770833337</v>
      </c>
    </row>
    <row r="1248" spans="1:20" ht="30" x14ac:dyDescent="0.25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8279</v>
      </c>
      <c r="O1248" s="6">
        <f>ROUND(E1248/D1248*100, 0)</f>
        <v>120</v>
      </c>
      <c r="P1248" s="8">
        <f>E1248/L1248</f>
        <v>48.54854838709678</v>
      </c>
      <c r="Q1248" t="str">
        <f>LEFT(N1248, SEARCH("/", N1248, 1) - 1)</f>
        <v>music</v>
      </c>
      <c r="R1248" t="str">
        <f>RIGHT(N1248, LEN(N1248)-SEARCH("/", N1248, 1))</f>
        <v>indie rock</v>
      </c>
      <c r="S1248" s="11">
        <f>(((J1248/60)/60)/24)+DATE(1970,1,1)</f>
        <v>41453.076319444444</v>
      </c>
      <c r="T1248" s="11">
        <f>(((I1248/60)/60)/24)+DATE(1970,1,1)</f>
        <v>41488.076319444444</v>
      </c>
    </row>
    <row r="1249" spans="1:20" ht="45" x14ac:dyDescent="0.25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8279</v>
      </c>
      <c r="O1249" s="6">
        <f>ROUND(E1249/D1249*100, 0)</f>
        <v>100</v>
      </c>
      <c r="P1249" s="8">
        <f>E1249/L1249</f>
        <v>113.63636363636364</v>
      </c>
      <c r="Q1249" t="str">
        <f>LEFT(N1249, SEARCH("/", N1249, 1) - 1)</f>
        <v>music</v>
      </c>
      <c r="R1249" t="str">
        <f>RIGHT(N1249, LEN(N1249)-SEARCH("/", N1249, 1))</f>
        <v>indie rock</v>
      </c>
      <c r="S1249" s="11">
        <f>(((J1249/60)/60)/24)+DATE(1970,1,1)</f>
        <v>40758.733483796292</v>
      </c>
      <c r="T1249" s="11">
        <f>(((I1249/60)/60)/24)+DATE(1970,1,1)</f>
        <v>40818.733483796292</v>
      </c>
    </row>
    <row r="1250" spans="1:20" ht="45" x14ac:dyDescent="0.25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8276</v>
      </c>
      <c r="O1250" s="6">
        <f>ROUND(E1250/D1250*100, 0)</f>
        <v>132</v>
      </c>
      <c r="P1250" s="8">
        <f>E1250/L1250</f>
        <v>75.11363636363636</v>
      </c>
      <c r="Q1250" t="str">
        <f>LEFT(N1250, SEARCH("/", N1250, 1) - 1)</f>
        <v>music</v>
      </c>
      <c r="R1250" t="str">
        <f>RIGHT(N1250, LEN(N1250)-SEARCH("/", N1250, 1))</f>
        <v>rock</v>
      </c>
      <c r="S1250" s="11">
        <f>(((J1250/60)/60)/24)+DATE(1970,1,1)</f>
        <v>42111.899537037039</v>
      </c>
      <c r="T1250" s="11">
        <f>(((I1250/60)/60)/24)+DATE(1970,1,1)</f>
        <v>42163.159722222219</v>
      </c>
    </row>
    <row r="1251" spans="1:20" ht="45" x14ac:dyDescent="0.25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8276</v>
      </c>
      <c r="O1251" s="6">
        <f>ROUND(E1251/D1251*100, 0)</f>
        <v>139</v>
      </c>
      <c r="P1251" s="8">
        <f>E1251/L1251</f>
        <v>29.623931623931625</v>
      </c>
      <c r="Q1251" t="str">
        <f>LEFT(N1251, SEARCH("/", N1251, 1) - 1)</f>
        <v>music</v>
      </c>
      <c r="R1251" t="str">
        <f>RIGHT(N1251, LEN(N1251)-SEARCH("/", N1251, 1))</f>
        <v>rock</v>
      </c>
      <c r="S1251" s="11">
        <f>(((J1251/60)/60)/24)+DATE(1970,1,1)</f>
        <v>42438.667071759264</v>
      </c>
      <c r="T1251" s="11">
        <f>(((I1251/60)/60)/24)+DATE(1970,1,1)</f>
        <v>42468.625405092593</v>
      </c>
    </row>
    <row r="1252" spans="1:20" ht="60" x14ac:dyDescent="0.25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8276</v>
      </c>
      <c r="O1252" s="6">
        <f>ROUND(E1252/D1252*100, 0)</f>
        <v>100</v>
      </c>
      <c r="P1252" s="8">
        <f>E1252/L1252</f>
        <v>65.868421052631575</v>
      </c>
      <c r="Q1252" t="str">
        <f>LEFT(N1252, SEARCH("/", N1252, 1) - 1)</f>
        <v>music</v>
      </c>
      <c r="R1252" t="str">
        <f>RIGHT(N1252, LEN(N1252)-SEARCH("/", N1252, 1))</f>
        <v>rock</v>
      </c>
      <c r="S1252" s="11">
        <f>(((J1252/60)/60)/24)+DATE(1970,1,1)</f>
        <v>42502.250775462962</v>
      </c>
      <c r="T1252" s="11">
        <f>(((I1252/60)/60)/24)+DATE(1970,1,1)</f>
        <v>42527.250775462962</v>
      </c>
    </row>
    <row r="1253" spans="1:20" ht="45" x14ac:dyDescent="0.25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8280</v>
      </c>
      <c r="O1253" s="6">
        <f>ROUND(E1253/D1253*100, 0)</f>
        <v>196</v>
      </c>
      <c r="P1253" s="8">
        <f>E1253/L1253</f>
        <v>40.75</v>
      </c>
      <c r="Q1253" t="str">
        <f>LEFT(N1253, SEARCH("/", N1253, 1) - 1)</f>
        <v>music</v>
      </c>
      <c r="R1253" t="str">
        <f>RIGHT(N1253, LEN(N1253)-SEARCH("/", N1253, 1))</f>
        <v>electronic music</v>
      </c>
      <c r="S1253" s="11">
        <f>(((J1253/60)/60)/24)+DATE(1970,1,1)</f>
        <v>41716.785011574073</v>
      </c>
      <c r="T1253" s="11">
        <f>(((I1253/60)/60)/24)+DATE(1970,1,1)</f>
        <v>41739.290972222225</v>
      </c>
    </row>
    <row r="1254" spans="1:20" ht="45" x14ac:dyDescent="0.25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8297</v>
      </c>
      <c r="O1254" s="6">
        <f>ROUND(E1254/D1254*100, 0)</f>
        <v>1212</v>
      </c>
      <c r="P1254" s="8">
        <f>E1254/L1254</f>
        <v>27.226630727762803</v>
      </c>
      <c r="Q1254" t="str">
        <f>LEFT(N1254, SEARCH("/", N1254, 1) - 1)</f>
        <v>games</v>
      </c>
      <c r="R1254" t="str">
        <f>RIGHT(N1254, LEN(N1254)-SEARCH("/", N1254, 1))</f>
        <v>tabletop games</v>
      </c>
      <c r="S1254" s="11">
        <f>(((J1254/60)/60)/24)+DATE(1970,1,1)</f>
        <v>41423.910891203705</v>
      </c>
      <c r="T1254" s="11">
        <f>(((I1254/60)/60)/24)+DATE(1970,1,1)</f>
        <v>41450.208333333336</v>
      </c>
    </row>
    <row r="1255" spans="1:20" ht="45" x14ac:dyDescent="0.25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8297</v>
      </c>
      <c r="O1255" s="6">
        <f>ROUND(E1255/D1255*100, 0)</f>
        <v>332</v>
      </c>
      <c r="P1255" s="8">
        <f>E1255/L1255</f>
        <v>21.230179028132991</v>
      </c>
      <c r="Q1255" t="str">
        <f>LEFT(N1255, SEARCH("/", N1255, 1) - 1)</f>
        <v>games</v>
      </c>
      <c r="R1255" t="str">
        <f>RIGHT(N1255, LEN(N1255)-SEARCH("/", N1255, 1))</f>
        <v>tabletop games</v>
      </c>
      <c r="S1255" s="11">
        <f>(((J1255/60)/60)/24)+DATE(1970,1,1)</f>
        <v>42331.378923611104</v>
      </c>
      <c r="T1255" s="11">
        <f>(((I1255/60)/60)/24)+DATE(1970,1,1)</f>
        <v>42352</v>
      </c>
    </row>
    <row r="1256" spans="1:20" ht="45" x14ac:dyDescent="0.25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8297</v>
      </c>
      <c r="O1256" s="6">
        <f>ROUND(E1256/D1256*100, 0)</f>
        <v>100</v>
      </c>
      <c r="P1256" s="8">
        <f>E1256/L1256</f>
        <v>43.912280701754383</v>
      </c>
      <c r="Q1256" t="str">
        <f>LEFT(N1256, SEARCH("/", N1256, 1) - 1)</f>
        <v>games</v>
      </c>
      <c r="R1256" t="str">
        <f>RIGHT(N1256, LEN(N1256)-SEARCH("/", N1256, 1))</f>
        <v>tabletop games</v>
      </c>
      <c r="S1256" s="11">
        <f>(((J1256/60)/60)/24)+DATE(1970,1,1)</f>
        <v>42221.79178240741</v>
      </c>
      <c r="T1256" s="11">
        <f>(((I1256/60)/60)/24)+DATE(1970,1,1)</f>
        <v>42251.79178240741</v>
      </c>
    </row>
    <row r="1257" spans="1:20" ht="45" x14ac:dyDescent="0.25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8297</v>
      </c>
      <c r="O1257" s="6">
        <f>ROUND(E1257/D1257*100, 0)</f>
        <v>636</v>
      </c>
      <c r="P1257" s="8">
        <f>E1257/L1257</f>
        <v>94.103550295857985</v>
      </c>
      <c r="Q1257" t="str">
        <f>LEFT(N1257, SEARCH("/", N1257, 1) - 1)</f>
        <v>games</v>
      </c>
      <c r="R1257" t="str">
        <f>RIGHT(N1257, LEN(N1257)-SEARCH("/", N1257, 1))</f>
        <v>tabletop games</v>
      </c>
      <c r="S1257" s="11">
        <f>(((J1257/60)/60)/24)+DATE(1970,1,1)</f>
        <v>42505.936678240745</v>
      </c>
      <c r="T1257" s="11">
        <f>(((I1257/60)/60)/24)+DATE(1970,1,1)</f>
        <v>42540.958333333328</v>
      </c>
    </row>
    <row r="1258" spans="1:20" ht="45" x14ac:dyDescent="0.25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8297</v>
      </c>
      <c r="O1258" s="6">
        <f>ROUND(E1258/D1258*100, 0)</f>
        <v>327</v>
      </c>
      <c r="P1258" s="8">
        <f>E1258/L1258</f>
        <v>97.297619047619051</v>
      </c>
      <c r="Q1258" t="str">
        <f>LEFT(N1258, SEARCH("/", N1258, 1) - 1)</f>
        <v>games</v>
      </c>
      <c r="R1258" t="str">
        <f>RIGHT(N1258, LEN(N1258)-SEARCH("/", N1258, 1))</f>
        <v>tabletop games</v>
      </c>
      <c r="S1258" s="11">
        <f>(((J1258/60)/60)/24)+DATE(1970,1,1)</f>
        <v>41695.016782407409</v>
      </c>
      <c r="T1258" s="11">
        <f>(((I1258/60)/60)/24)+DATE(1970,1,1)</f>
        <v>41724.975115740745</v>
      </c>
    </row>
    <row r="1259" spans="1:20" ht="45" x14ac:dyDescent="0.25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8297</v>
      </c>
      <c r="O1259" s="6">
        <f>ROUND(E1259/D1259*100, 0)</f>
        <v>1802</v>
      </c>
      <c r="P1259" s="8">
        <f>E1259/L1259</f>
        <v>49.934589800443462</v>
      </c>
      <c r="Q1259" t="str">
        <f>LEFT(N1259, SEARCH("/", N1259, 1) - 1)</f>
        <v>games</v>
      </c>
      <c r="R1259" t="str">
        <f>RIGHT(N1259, LEN(N1259)-SEARCH("/", N1259, 1))</f>
        <v>tabletop games</v>
      </c>
      <c r="S1259" s="11">
        <f>(((J1259/60)/60)/24)+DATE(1970,1,1)</f>
        <v>42776.704432870371</v>
      </c>
      <c r="T1259" s="11">
        <f>(((I1259/60)/60)/24)+DATE(1970,1,1)</f>
        <v>42801.208333333328</v>
      </c>
    </row>
    <row r="1260" spans="1:20" ht="45" x14ac:dyDescent="0.25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8297</v>
      </c>
      <c r="O1260" s="6">
        <f>ROUND(E1260/D1260*100, 0)</f>
        <v>220</v>
      </c>
      <c r="P1260" s="8">
        <f>E1260/L1260</f>
        <v>37.476190476190474</v>
      </c>
      <c r="Q1260" t="str">
        <f>LEFT(N1260, SEARCH("/", N1260, 1) - 1)</f>
        <v>games</v>
      </c>
      <c r="R1260" t="str">
        <f>RIGHT(N1260, LEN(N1260)-SEARCH("/", N1260, 1))</f>
        <v>tabletop games</v>
      </c>
      <c r="S1260" s="11">
        <f>(((J1260/60)/60)/24)+DATE(1970,1,1)</f>
        <v>42781.549097222218</v>
      </c>
      <c r="T1260" s="11">
        <f>(((I1260/60)/60)/24)+DATE(1970,1,1)</f>
        <v>42806.507430555561</v>
      </c>
    </row>
    <row r="1261" spans="1:20" ht="60" x14ac:dyDescent="0.25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8297</v>
      </c>
      <c r="O1261" s="6">
        <f>ROUND(E1261/D1261*100, 0)</f>
        <v>120</v>
      </c>
      <c r="P1261" s="8">
        <f>E1261/L1261</f>
        <v>30.202020202020201</v>
      </c>
      <c r="Q1261" t="str">
        <f>LEFT(N1261, SEARCH("/", N1261, 1) - 1)</f>
        <v>games</v>
      </c>
      <c r="R1261" t="str">
        <f>RIGHT(N1261, LEN(N1261)-SEARCH("/", N1261, 1))</f>
        <v>tabletop games</v>
      </c>
      <c r="S1261" s="11">
        <f>(((J1261/60)/60)/24)+DATE(1970,1,1)</f>
        <v>41663.500659722224</v>
      </c>
      <c r="T1261" s="11">
        <f>(((I1261/60)/60)/24)+DATE(1970,1,1)</f>
        <v>41693.500659722224</v>
      </c>
    </row>
    <row r="1262" spans="1:20" ht="45" x14ac:dyDescent="0.25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8276</v>
      </c>
      <c r="O1262" s="6">
        <f>ROUND(E1262/D1262*100, 0)</f>
        <v>173</v>
      </c>
      <c r="P1262" s="8">
        <f>E1262/L1262</f>
        <v>100.46511627906976</v>
      </c>
      <c r="Q1262" t="str">
        <f>LEFT(N1262, SEARCH("/", N1262, 1) - 1)</f>
        <v>music</v>
      </c>
      <c r="R1262" t="str">
        <f>RIGHT(N1262, LEN(N1262)-SEARCH("/", N1262, 1))</f>
        <v>rock</v>
      </c>
      <c r="S1262" s="11">
        <f>(((J1262/60)/60)/24)+DATE(1970,1,1)</f>
        <v>40987.977060185185</v>
      </c>
      <c r="T1262" s="11">
        <f>(((I1262/60)/60)/24)+DATE(1970,1,1)</f>
        <v>41022.166666666664</v>
      </c>
    </row>
    <row r="1263" spans="1:20" ht="45" x14ac:dyDescent="0.25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8279</v>
      </c>
      <c r="O1263" s="6">
        <f>ROUND(E1263/D1263*100, 0)</f>
        <v>103</v>
      </c>
      <c r="P1263" s="8">
        <f>E1263/L1263</f>
        <v>40.078125</v>
      </c>
      <c r="Q1263" t="str">
        <f>LEFT(N1263, SEARCH("/", N1263, 1) - 1)</f>
        <v>music</v>
      </c>
      <c r="R1263" t="str">
        <f>RIGHT(N1263, LEN(N1263)-SEARCH("/", N1263, 1))</f>
        <v>indie rock</v>
      </c>
      <c r="S1263" s="11">
        <f>(((J1263/60)/60)/24)+DATE(1970,1,1)</f>
        <v>41004.72619212963</v>
      </c>
      <c r="T1263" s="11">
        <f>(((I1263/60)/60)/24)+DATE(1970,1,1)</f>
        <v>41034.72619212963</v>
      </c>
    </row>
    <row r="1264" spans="1:20" ht="45" x14ac:dyDescent="0.25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8272</v>
      </c>
      <c r="O1264" s="6">
        <f>ROUND(E1264/D1264*100, 0)</f>
        <v>0</v>
      </c>
      <c r="P1264" s="8" t="e">
        <f>E1264/L1264</f>
        <v>#DIV/0!</v>
      </c>
      <c r="Q1264" t="str">
        <f>LEFT(N1264, SEARCH("/", N1264, 1) - 1)</f>
        <v>technology</v>
      </c>
      <c r="R1264" t="str">
        <f>RIGHT(N1264, LEN(N1264)-SEARCH("/", N1264, 1))</f>
        <v>web</v>
      </c>
      <c r="S1264" s="11">
        <f>(((J1264/60)/60)/24)+DATE(1970,1,1)</f>
        <v>42669.870173611111</v>
      </c>
      <c r="T1264" s="11">
        <f>(((I1264/60)/60)/24)+DATE(1970,1,1)</f>
        <v>42699.911840277782</v>
      </c>
    </row>
    <row r="1265" spans="1:20" ht="45" x14ac:dyDescent="0.25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8298</v>
      </c>
      <c r="O1265" s="6">
        <f>ROUND(E1265/D1265*100, 0)</f>
        <v>427</v>
      </c>
      <c r="P1265" s="8">
        <f>E1265/L1265</f>
        <v>31.691394658753708</v>
      </c>
      <c r="Q1265" t="str">
        <f>LEFT(N1265, SEARCH("/", N1265, 1) - 1)</f>
        <v>food</v>
      </c>
      <c r="R1265" t="str">
        <f>RIGHT(N1265, LEN(N1265)-SEARCH("/", N1265, 1))</f>
        <v>small batch</v>
      </c>
      <c r="S1265" s="11">
        <f>(((J1265/60)/60)/24)+DATE(1970,1,1)</f>
        <v>42654.469826388886</v>
      </c>
      <c r="T1265" s="11">
        <f>(((I1265/60)/60)/24)+DATE(1970,1,1)</f>
        <v>42686.166666666672</v>
      </c>
    </row>
    <row r="1266" spans="1:20" ht="45" x14ac:dyDescent="0.25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8279</v>
      </c>
      <c r="O1266" s="6">
        <f>ROUND(E1266/D1266*100, 0)</f>
        <v>100</v>
      </c>
      <c r="P1266" s="8">
        <f>E1266/L1266</f>
        <v>48.07692307692308</v>
      </c>
      <c r="Q1266" t="str">
        <f>LEFT(N1266, SEARCH("/", N1266, 1) - 1)</f>
        <v>music</v>
      </c>
      <c r="R1266" t="str">
        <f>RIGHT(N1266, LEN(N1266)-SEARCH("/", N1266, 1))</f>
        <v>indie rock</v>
      </c>
      <c r="S1266" s="11">
        <f>(((J1266/60)/60)/24)+DATE(1970,1,1)</f>
        <v>41373.102465277778</v>
      </c>
      <c r="T1266" s="11">
        <f>(((I1266/60)/60)/24)+DATE(1970,1,1)</f>
        <v>41403.102465277778</v>
      </c>
    </row>
    <row r="1267" spans="1:20" ht="30" x14ac:dyDescent="0.25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8279</v>
      </c>
      <c r="O1267" s="6">
        <f>ROUND(E1267/D1267*100, 0)</f>
        <v>105</v>
      </c>
      <c r="P1267" s="8">
        <f>E1267/L1267</f>
        <v>32.320987654320987</v>
      </c>
      <c r="Q1267" t="str">
        <f>LEFT(N1267, SEARCH("/", N1267, 1) - 1)</f>
        <v>music</v>
      </c>
      <c r="R1267" t="str">
        <f>RIGHT(N1267, LEN(N1267)-SEARCH("/", N1267, 1))</f>
        <v>indie rock</v>
      </c>
      <c r="S1267" s="11">
        <f>(((J1267/60)/60)/24)+DATE(1970,1,1)</f>
        <v>40310.287673611114</v>
      </c>
      <c r="T1267" s="11">
        <f>(((I1267/60)/60)/24)+DATE(1970,1,1)</f>
        <v>40369.916666666664</v>
      </c>
    </row>
    <row r="1268" spans="1:20" ht="45" x14ac:dyDescent="0.25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8300</v>
      </c>
      <c r="O1268" s="6">
        <f>ROUND(E1268/D1268*100, 0)</f>
        <v>103</v>
      </c>
      <c r="P1268" s="8">
        <f>E1268/L1268</f>
        <v>95.740740740740748</v>
      </c>
      <c r="Q1268" t="str">
        <f>LEFT(N1268, SEARCH("/", N1268, 1) - 1)</f>
        <v>music</v>
      </c>
      <c r="R1268" t="str">
        <f>RIGHT(N1268, LEN(N1268)-SEARCH("/", N1268, 1))</f>
        <v>classical music</v>
      </c>
      <c r="S1268" s="11">
        <f>(((J1268/60)/60)/24)+DATE(1970,1,1)</f>
        <v>40785.675011574072</v>
      </c>
      <c r="T1268" s="11">
        <f>(((I1268/60)/60)/24)+DATE(1970,1,1)</f>
        <v>40845.675011574072</v>
      </c>
    </row>
    <row r="1269" spans="1:20" ht="45" x14ac:dyDescent="0.25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8301</v>
      </c>
      <c r="O1269" s="6">
        <f>ROUND(E1269/D1269*100, 0)</f>
        <v>112</v>
      </c>
      <c r="P1269" s="8">
        <f>E1269/L1269</f>
        <v>56</v>
      </c>
      <c r="Q1269" t="str">
        <f>LEFT(N1269, SEARCH("/", N1269, 1) - 1)</f>
        <v>technology</v>
      </c>
      <c r="R1269" t="str">
        <f>RIGHT(N1269, LEN(N1269)-SEARCH("/", N1269, 1))</f>
        <v>space exploration</v>
      </c>
      <c r="S1269" s="11">
        <f>(((J1269/60)/60)/24)+DATE(1970,1,1)</f>
        <v>42128.628113425926</v>
      </c>
      <c r="T1269" s="11">
        <f>(((I1269/60)/60)/24)+DATE(1970,1,1)</f>
        <v>42158.628113425926</v>
      </c>
    </row>
    <row r="1270" spans="1:20" ht="45" x14ac:dyDescent="0.25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8301</v>
      </c>
      <c r="O1270" s="6">
        <f>ROUND(E1270/D1270*100, 0)</f>
        <v>1</v>
      </c>
      <c r="P1270" s="8">
        <f>E1270/L1270</f>
        <v>12</v>
      </c>
      <c r="Q1270" t="str">
        <f>LEFT(N1270, SEARCH("/", N1270, 1) - 1)</f>
        <v>technology</v>
      </c>
      <c r="R1270" t="str">
        <f>RIGHT(N1270, LEN(N1270)-SEARCH("/", N1270, 1))</f>
        <v>space exploration</v>
      </c>
      <c r="S1270" s="11">
        <f>(((J1270/60)/60)/24)+DATE(1970,1,1)</f>
        <v>42200.261793981481</v>
      </c>
      <c r="T1270" s="11">
        <f>(((I1270/60)/60)/24)+DATE(1970,1,1)</f>
        <v>42230.261793981481</v>
      </c>
    </row>
    <row r="1271" spans="1:20" ht="45" x14ac:dyDescent="0.25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8304</v>
      </c>
      <c r="O1271" s="6">
        <f>ROUND(E1271/D1271*100, 0)</f>
        <v>29</v>
      </c>
      <c r="P1271" s="8">
        <f>E1271/L1271</f>
        <v>40.611111111111114</v>
      </c>
      <c r="Q1271" t="str">
        <f>LEFT(N1271, SEARCH("/", N1271, 1) - 1)</f>
        <v>publishing</v>
      </c>
      <c r="R1271" t="str">
        <f>RIGHT(N1271, LEN(N1271)-SEARCH("/", N1271, 1))</f>
        <v>children's books</v>
      </c>
      <c r="S1271" s="11">
        <f>(((J1271/60)/60)/24)+DATE(1970,1,1)</f>
        <v>41030.719756944447</v>
      </c>
      <c r="T1271" s="11">
        <f>(((I1271/60)/60)/24)+DATE(1970,1,1)</f>
        <v>41044.719756944447</v>
      </c>
    </row>
    <row r="1272" spans="1:20" ht="45" x14ac:dyDescent="0.25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 s="6">
        <f>ROUND(E1272/D1272*100, 0)</f>
        <v>2</v>
      </c>
      <c r="P1272" s="8">
        <f>E1272/L1272</f>
        <v>53</v>
      </c>
      <c r="Q1272" t="str">
        <f>LEFT(N1272, SEARCH("/", N1272, 1) - 1)</f>
        <v>publishing</v>
      </c>
      <c r="R1272" t="str">
        <f>RIGHT(N1272, LEN(N1272)-SEARCH("/", N1272, 1))</f>
        <v>children's books</v>
      </c>
      <c r="S1272" s="11">
        <f>(((J1272/60)/60)/24)+DATE(1970,1,1)</f>
        <v>42300.585891203707</v>
      </c>
      <c r="T1272" s="11">
        <f>(((I1272/60)/60)/24)+DATE(1970,1,1)</f>
        <v>42330.627557870372</v>
      </c>
    </row>
    <row r="1273" spans="1:20" ht="30" x14ac:dyDescent="0.25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8271</v>
      </c>
      <c r="O1273" s="6">
        <f>ROUND(E1273/D1273*100, 0)</f>
        <v>118</v>
      </c>
      <c r="P1273" s="8">
        <f>E1273/L1273</f>
        <v>39.810810810810814</v>
      </c>
      <c r="Q1273" t="str">
        <f>LEFT(N1273, SEARCH("/", N1273, 1) - 1)</f>
        <v>theater</v>
      </c>
      <c r="R1273" t="str">
        <f>RIGHT(N1273, LEN(N1273)-SEARCH("/", N1273, 1))</f>
        <v>plays</v>
      </c>
      <c r="S1273" s="11">
        <f>(((J1273/60)/60)/24)+DATE(1970,1,1)</f>
        <v>41815.569212962961</v>
      </c>
      <c r="T1273" s="11">
        <f>(((I1273/60)/60)/24)+DATE(1970,1,1)</f>
        <v>41829.569212962961</v>
      </c>
    </row>
    <row r="1274" spans="1:20" ht="45" x14ac:dyDescent="0.25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8271</v>
      </c>
      <c r="O1274" s="6">
        <f>ROUND(E1274/D1274*100, 0)</f>
        <v>102</v>
      </c>
      <c r="P1274" s="8">
        <f>E1274/L1274</f>
        <v>121.9047619047619</v>
      </c>
      <c r="Q1274" t="str">
        <f>LEFT(N1274, SEARCH("/", N1274, 1) - 1)</f>
        <v>theater</v>
      </c>
      <c r="R1274" t="str">
        <f>RIGHT(N1274, LEN(N1274)-SEARCH("/", N1274, 1))</f>
        <v>plays</v>
      </c>
      <c r="S1274" s="11">
        <f>(((J1274/60)/60)/24)+DATE(1970,1,1)</f>
        <v>42451.496817129635</v>
      </c>
      <c r="T1274" s="11">
        <f>(((I1274/60)/60)/24)+DATE(1970,1,1)</f>
        <v>42459.610416666663</v>
      </c>
    </row>
    <row r="1275" spans="1:20" ht="45" x14ac:dyDescent="0.25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 s="6">
        <f>ROUND(E1275/D1275*100, 0)</f>
        <v>108</v>
      </c>
      <c r="P1275" s="8">
        <f>E1275/L1275</f>
        <v>47.456140350877192</v>
      </c>
      <c r="Q1275" t="str">
        <f>LEFT(N1275, SEARCH("/", N1275, 1) - 1)</f>
        <v>theater</v>
      </c>
      <c r="R1275" t="str">
        <f>RIGHT(N1275, LEN(N1275)-SEARCH("/", N1275, 1))</f>
        <v>plays</v>
      </c>
      <c r="S1275" s="11">
        <f>(((J1275/60)/60)/24)+DATE(1970,1,1)</f>
        <v>41759.13962962963</v>
      </c>
      <c r="T1275" s="11">
        <f>(((I1275/60)/60)/24)+DATE(1970,1,1)</f>
        <v>41791.165972222225</v>
      </c>
    </row>
    <row r="1276" spans="1:20" ht="45" x14ac:dyDescent="0.25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8271</v>
      </c>
      <c r="O1276" s="6">
        <f>ROUND(E1276/D1276*100, 0)</f>
        <v>107</v>
      </c>
      <c r="P1276" s="8">
        <f>E1276/L1276</f>
        <v>35.039473684210527</v>
      </c>
      <c r="Q1276" t="str">
        <f>LEFT(N1276, SEARCH("/", N1276, 1) - 1)</f>
        <v>theater</v>
      </c>
      <c r="R1276" t="str">
        <f>RIGHT(N1276, LEN(N1276)-SEARCH("/", N1276, 1))</f>
        <v>plays</v>
      </c>
      <c r="S1276" s="11">
        <f>(((J1276/60)/60)/24)+DATE(1970,1,1)</f>
        <v>42495.434236111112</v>
      </c>
      <c r="T1276" s="11">
        <f>(((I1276/60)/60)/24)+DATE(1970,1,1)</f>
        <v>42523.434236111112</v>
      </c>
    </row>
    <row r="1277" spans="1:20" ht="45" x14ac:dyDescent="0.25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8271</v>
      </c>
      <c r="O1277" s="6">
        <f>ROUND(E1277/D1277*100, 0)</f>
        <v>115</v>
      </c>
      <c r="P1277" s="8">
        <f>E1277/L1277</f>
        <v>30.189368421052631</v>
      </c>
      <c r="Q1277" t="str">
        <f>LEFT(N1277, SEARCH("/", N1277, 1) - 1)</f>
        <v>theater</v>
      </c>
      <c r="R1277" t="str">
        <f>RIGHT(N1277, LEN(N1277)-SEARCH("/", N1277, 1))</f>
        <v>plays</v>
      </c>
      <c r="S1277" s="11">
        <f>(((J1277/60)/60)/24)+DATE(1970,1,1)</f>
        <v>41938.709421296298</v>
      </c>
      <c r="T1277" s="11">
        <f>(((I1277/60)/60)/24)+DATE(1970,1,1)</f>
        <v>41966.916666666672</v>
      </c>
    </row>
    <row r="1278" spans="1:20" ht="60" x14ac:dyDescent="0.25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8271</v>
      </c>
      <c r="O1278" s="6">
        <f>ROUND(E1278/D1278*100, 0)</f>
        <v>104</v>
      </c>
      <c r="P1278" s="8">
        <f>E1278/L1278</f>
        <v>19.696969696969695</v>
      </c>
      <c r="Q1278" t="str">
        <f>LEFT(N1278, SEARCH("/", N1278, 1) - 1)</f>
        <v>theater</v>
      </c>
      <c r="R1278" t="str">
        <f>RIGHT(N1278, LEN(N1278)-SEARCH("/", N1278, 1))</f>
        <v>plays</v>
      </c>
      <c r="S1278" s="11">
        <f>(((J1278/60)/60)/24)+DATE(1970,1,1)</f>
        <v>42060.035636574074</v>
      </c>
      <c r="T1278" s="11">
        <f>(((I1278/60)/60)/24)+DATE(1970,1,1)</f>
        <v>42081.708333333328</v>
      </c>
    </row>
    <row r="1279" spans="1:20" x14ac:dyDescent="0.25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8271</v>
      </c>
      <c r="O1279" s="6">
        <f>ROUND(E1279/D1279*100, 0)</f>
        <v>2</v>
      </c>
      <c r="P1279" s="8">
        <f>E1279/L1279</f>
        <v>13.333333333333334</v>
      </c>
      <c r="Q1279" t="str">
        <f>LEFT(N1279, SEARCH("/", N1279, 1) - 1)</f>
        <v>theater</v>
      </c>
      <c r="R1279" t="str">
        <f>RIGHT(N1279, LEN(N1279)-SEARCH("/", N1279, 1))</f>
        <v>plays</v>
      </c>
      <c r="S1279" s="11">
        <f>(((J1279/60)/60)/24)+DATE(1970,1,1)</f>
        <v>42172.613506944443</v>
      </c>
      <c r="T1279" s="11">
        <f>(((I1279/60)/60)/24)+DATE(1970,1,1)</f>
        <v>42202.554166666669</v>
      </c>
    </row>
    <row r="1280" spans="1:20" ht="45" x14ac:dyDescent="0.25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8271</v>
      </c>
      <c r="O1280" s="6">
        <f>ROUND(E1280/D1280*100, 0)</f>
        <v>20</v>
      </c>
      <c r="P1280" s="8">
        <f>E1280/L1280</f>
        <v>50.4</v>
      </c>
      <c r="Q1280" t="str">
        <f>LEFT(N1280, SEARCH("/", N1280, 1) - 1)</f>
        <v>theater</v>
      </c>
      <c r="R1280" t="str">
        <f>RIGHT(N1280, LEN(N1280)-SEARCH("/", N1280, 1))</f>
        <v>plays</v>
      </c>
      <c r="S1280" s="11">
        <f>(((J1280/60)/60)/24)+DATE(1970,1,1)</f>
        <v>42531.195277777777</v>
      </c>
      <c r="T1280" s="11">
        <f>(((I1280/60)/60)/24)+DATE(1970,1,1)</f>
        <v>42555.166666666672</v>
      </c>
    </row>
    <row r="1281" spans="1:20" ht="45" x14ac:dyDescent="0.25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8271</v>
      </c>
      <c r="O1281" s="6">
        <f>ROUND(E1281/D1281*100, 0)</f>
        <v>38</v>
      </c>
      <c r="P1281" s="8">
        <f>E1281/L1281</f>
        <v>119.125</v>
      </c>
      <c r="Q1281" t="str">
        <f>LEFT(N1281, SEARCH("/", N1281, 1) - 1)</f>
        <v>theater</v>
      </c>
      <c r="R1281" t="str">
        <f>RIGHT(N1281, LEN(N1281)-SEARCH("/", N1281, 1))</f>
        <v>plays</v>
      </c>
      <c r="S1281" s="11">
        <f>(((J1281/60)/60)/24)+DATE(1970,1,1)</f>
        <v>42002.817488425921</v>
      </c>
      <c r="T1281" s="11">
        <f>(((I1281/60)/60)/24)+DATE(1970,1,1)</f>
        <v>42032.817488425921</v>
      </c>
    </row>
    <row r="1282" spans="1:20" ht="45" x14ac:dyDescent="0.25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8271</v>
      </c>
      <c r="O1282" s="6">
        <f>ROUND(E1282/D1282*100, 0)</f>
        <v>0</v>
      </c>
      <c r="P1282" s="8">
        <f>E1282/L1282</f>
        <v>1</v>
      </c>
      <c r="Q1282" t="str">
        <f>LEFT(N1282, SEARCH("/", N1282, 1) - 1)</f>
        <v>theater</v>
      </c>
      <c r="R1282" t="str">
        <f>RIGHT(N1282, LEN(N1282)-SEARCH("/", N1282, 1))</f>
        <v>plays</v>
      </c>
      <c r="S1282" s="11">
        <f>(((J1282/60)/60)/24)+DATE(1970,1,1)</f>
        <v>42444.877743055549</v>
      </c>
      <c r="T1282" s="11">
        <f>(((I1282/60)/60)/24)+DATE(1970,1,1)</f>
        <v>42504.877743055549</v>
      </c>
    </row>
    <row r="1283" spans="1:20" ht="45" x14ac:dyDescent="0.25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8271</v>
      </c>
      <c r="O1283" s="6">
        <f>ROUND(E1283/D1283*100, 0)</f>
        <v>27</v>
      </c>
      <c r="P1283" s="8">
        <f>E1283/L1283</f>
        <v>51.615384615384613</v>
      </c>
      <c r="Q1283" t="str">
        <f>LEFT(N1283, SEARCH("/", N1283, 1) - 1)</f>
        <v>theater</v>
      </c>
      <c r="R1283" t="str">
        <f>RIGHT(N1283, LEN(N1283)-SEARCH("/", N1283, 1))</f>
        <v>plays</v>
      </c>
      <c r="S1283" s="11">
        <f>(((J1283/60)/60)/24)+DATE(1970,1,1)</f>
        <v>42058.792476851857</v>
      </c>
      <c r="T1283" s="11">
        <f>(((I1283/60)/60)/24)+DATE(1970,1,1)</f>
        <v>42088.750810185185</v>
      </c>
    </row>
    <row r="1284" spans="1:20" ht="45" x14ac:dyDescent="0.25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 s="6">
        <f>ROUND(E1284/D1284*100, 0)</f>
        <v>103</v>
      </c>
      <c r="P1284" s="8">
        <f>E1284/L1284</f>
        <v>47.574074074074076</v>
      </c>
      <c r="Q1284" t="str">
        <f>LEFT(N1284, SEARCH("/", N1284, 1) - 1)</f>
        <v>theater</v>
      </c>
      <c r="R1284" t="str">
        <f>RIGHT(N1284, LEN(N1284)-SEARCH("/", N1284, 1))</f>
        <v>musical</v>
      </c>
      <c r="S1284" s="11">
        <f>(((J1284/60)/60)/24)+DATE(1970,1,1)</f>
        <v>42495.956631944442</v>
      </c>
      <c r="T1284" s="11">
        <f>(((I1284/60)/60)/24)+DATE(1970,1,1)</f>
        <v>42525.956631944442</v>
      </c>
    </row>
    <row r="1285" spans="1:20" ht="45" x14ac:dyDescent="0.25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 s="6">
        <f>ROUND(E1285/D1285*100, 0)</f>
        <v>108</v>
      </c>
      <c r="P1285" s="8">
        <f>E1285/L1285</f>
        <v>72.972972972972968</v>
      </c>
      <c r="Q1285" t="str">
        <f>LEFT(N1285, SEARCH("/", N1285, 1) - 1)</f>
        <v>theater</v>
      </c>
      <c r="R1285" t="str">
        <f>RIGHT(N1285, LEN(N1285)-SEARCH("/", N1285, 1))</f>
        <v>musical</v>
      </c>
      <c r="S1285" s="11">
        <f>(((J1285/60)/60)/24)+DATE(1970,1,1)</f>
        <v>41775.636157407411</v>
      </c>
      <c r="T1285" s="11">
        <f>(((I1285/60)/60)/24)+DATE(1970,1,1)</f>
        <v>41805.636157407411</v>
      </c>
    </row>
    <row r="1286" spans="1:20" ht="45" x14ac:dyDescent="0.25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8305</v>
      </c>
      <c r="O1286" s="6">
        <f>ROUND(E1286/D1286*100, 0)</f>
        <v>107</v>
      </c>
      <c r="P1286" s="8">
        <f>E1286/L1286</f>
        <v>81.242424242424249</v>
      </c>
      <c r="Q1286" t="str">
        <f>LEFT(N1286, SEARCH("/", N1286, 1) - 1)</f>
        <v>theater</v>
      </c>
      <c r="R1286" t="str">
        <f>RIGHT(N1286, LEN(N1286)-SEARCH("/", N1286, 1))</f>
        <v>musical</v>
      </c>
      <c r="S1286" s="11">
        <f>(((J1286/60)/60)/24)+DATE(1970,1,1)</f>
        <v>41982.773356481484</v>
      </c>
      <c r="T1286" s="11">
        <f>(((I1286/60)/60)/24)+DATE(1970,1,1)</f>
        <v>42022.773356481484</v>
      </c>
    </row>
    <row r="1287" spans="1:20" ht="45" x14ac:dyDescent="0.25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8303</v>
      </c>
      <c r="O1287" s="6">
        <f>ROUND(E1287/D1287*100, 0)</f>
        <v>302</v>
      </c>
      <c r="P1287" s="8">
        <f>E1287/L1287</f>
        <v>52.103448275862071</v>
      </c>
      <c r="Q1287" t="str">
        <f>LEFT(N1287, SEARCH("/", N1287, 1) - 1)</f>
        <v>theater</v>
      </c>
      <c r="R1287" t="str">
        <f>RIGHT(N1287, LEN(N1287)-SEARCH("/", N1287, 1))</f>
        <v>spaces</v>
      </c>
      <c r="S1287" s="11">
        <f>(((J1287/60)/60)/24)+DATE(1970,1,1)</f>
        <v>41761.509409722225</v>
      </c>
      <c r="T1287" s="11">
        <f>(((I1287/60)/60)/24)+DATE(1970,1,1)</f>
        <v>41789.666666666664</v>
      </c>
    </row>
    <row r="1288" spans="1:20" ht="60" x14ac:dyDescent="0.25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8303</v>
      </c>
      <c r="O1288" s="6">
        <f>ROUND(E1288/D1288*100, 0)</f>
        <v>12</v>
      </c>
      <c r="P1288" s="8">
        <f>E1288/L1288</f>
        <v>25</v>
      </c>
      <c r="Q1288" t="str">
        <f>LEFT(N1288, SEARCH("/", N1288, 1) - 1)</f>
        <v>theater</v>
      </c>
      <c r="R1288" t="str">
        <f>RIGHT(N1288, LEN(N1288)-SEARCH("/", N1288, 1))</f>
        <v>spaces</v>
      </c>
      <c r="S1288" s="11">
        <f>(((J1288/60)/60)/24)+DATE(1970,1,1)</f>
        <v>42171.383530092593</v>
      </c>
      <c r="T1288" s="11">
        <f>(((I1288/60)/60)/24)+DATE(1970,1,1)</f>
        <v>42201.330555555556</v>
      </c>
    </row>
    <row r="1289" spans="1:20" ht="45" x14ac:dyDescent="0.25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8271</v>
      </c>
      <c r="O1289" s="6">
        <f>ROUND(E1289/D1289*100, 0)</f>
        <v>107</v>
      </c>
      <c r="P1289" s="8">
        <f>E1289/L1289</f>
        <v>37.591549295774648</v>
      </c>
      <c r="Q1289" t="str">
        <f>LEFT(N1289, SEARCH("/", N1289, 1) - 1)</f>
        <v>theater</v>
      </c>
      <c r="R1289" t="str">
        <f>RIGHT(N1289, LEN(N1289)-SEARCH("/", N1289, 1))</f>
        <v>plays</v>
      </c>
      <c r="S1289" s="11">
        <f>(((J1289/60)/60)/24)+DATE(1970,1,1)</f>
        <v>41766.80572916667</v>
      </c>
      <c r="T1289" s="11">
        <f>(((I1289/60)/60)/24)+DATE(1970,1,1)</f>
        <v>41799.80572916667</v>
      </c>
    </row>
    <row r="1290" spans="1:20" ht="45" x14ac:dyDescent="0.25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 s="6">
        <f>ROUND(E1290/D1290*100, 0)</f>
        <v>124</v>
      </c>
      <c r="P1290" s="8">
        <f>E1290/L1290</f>
        <v>50.901639344262293</v>
      </c>
      <c r="Q1290" t="str">
        <f>LEFT(N1290, SEARCH("/", N1290, 1) - 1)</f>
        <v>theater</v>
      </c>
      <c r="R1290" t="str">
        <f>RIGHT(N1290, LEN(N1290)-SEARCH("/", N1290, 1))</f>
        <v>plays</v>
      </c>
      <c r="S1290" s="11">
        <f>(((J1290/60)/60)/24)+DATE(1970,1,1)</f>
        <v>41772.105937500004</v>
      </c>
      <c r="T1290" s="11">
        <f>(((I1290/60)/60)/24)+DATE(1970,1,1)</f>
        <v>41803.916666666664</v>
      </c>
    </row>
    <row r="1291" spans="1:20" ht="45" x14ac:dyDescent="0.25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8271</v>
      </c>
      <c r="O1291" s="6">
        <f>ROUND(E1291/D1291*100, 0)</f>
        <v>117</v>
      </c>
      <c r="P1291" s="8">
        <f>E1291/L1291</f>
        <v>57.549019607843135</v>
      </c>
      <c r="Q1291" t="str">
        <f>LEFT(N1291, SEARCH("/", N1291, 1) - 1)</f>
        <v>theater</v>
      </c>
      <c r="R1291" t="str">
        <f>RIGHT(N1291, LEN(N1291)-SEARCH("/", N1291, 1))</f>
        <v>plays</v>
      </c>
      <c r="S1291" s="11">
        <f>(((J1291/60)/60)/24)+DATE(1970,1,1)</f>
        <v>41781.666770833333</v>
      </c>
      <c r="T1291" s="11">
        <f>(((I1291/60)/60)/24)+DATE(1970,1,1)</f>
        <v>41811.666770833333</v>
      </c>
    </row>
    <row r="1292" spans="1:20" ht="45" x14ac:dyDescent="0.25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8271</v>
      </c>
      <c r="O1292" s="6">
        <f>ROUND(E1292/D1292*100, 0)</f>
        <v>109</v>
      </c>
      <c r="P1292" s="8">
        <f>E1292/L1292</f>
        <v>40.073529411764703</v>
      </c>
      <c r="Q1292" t="str">
        <f>LEFT(N1292, SEARCH("/", N1292, 1) - 1)</f>
        <v>theater</v>
      </c>
      <c r="R1292" t="str">
        <f>RIGHT(N1292, LEN(N1292)-SEARCH("/", N1292, 1))</f>
        <v>plays</v>
      </c>
      <c r="S1292" s="11">
        <f>(((J1292/60)/60)/24)+DATE(1970,1,1)</f>
        <v>41491.79478009259</v>
      </c>
      <c r="T1292" s="11">
        <f>(((I1292/60)/60)/24)+DATE(1970,1,1)</f>
        <v>41509.79478009259</v>
      </c>
    </row>
    <row r="1293" spans="1:20" ht="45" x14ac:dyDescent="0.25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8271</v>
      </c>
      <c r="O1293" s="6">
        <f>ROUND(E1293/D1293*100, 0)</f>
        <v>125</v>
      </c>
      <c r="P1293" s="8">
        <f>E1293/L1293</f>
        <v>37.142857142857146</v>
      </c>
      <c r="Q1293" t="str">
        <f>LEFT(N1293, SEARCH("/", N1293, 1) - 1)</f>
        <v>theater</v>
      </c>
      <c r="R1293" t="str">
        <f>RIGHT(N1293, LEN(N1293)-SEARCH("/", N1293, 1))</f>
        <v>plays</v>
      </c>
      <c r="S1293" s="11">
        <f>(((J1293/60)/60)/24)+DATE(1970,1,1)</f>
        <v>42270.582141203704</v>
      </c>
      <c r="T1293" s="11">
        <f>(((I1293/60)/60)/24)+DATE(1970,1,1)</f>
        <v>42301.895138888889</v>
      </c>
    </row>
    <row r="1294" spans="1:20" ht="45" x14ac:dyDescent="0.25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8271</v>
      </c>
      <c r="O1294" s="6">
        <f>ROUND(E1294/D1294*100, 0)</f>
        <v>106</v>
      </c>
      <c r="P1294" s="8">
        <f>E1294/L1294</f>
        <v>46.429824561403507</v>
      </c>
      <c r="Q1294" t="str">
        <f>LEFT(N1294, SEARCH("/", N1294, 1) - 1)</f>
        <v>theater</v>
      </c>
      <c r="R1294" t="str">
        <f>RIGHT(N1294, LEN(N1294)-SEARCH("/", N1294, 1))</f>
        <v>plays</v>
      </c>
      <c r="S1294" s="11">
        <f>(((J1294/60)/60)/24)+DATE(1970,1,1)</f>
        <v>42167.434166666666</v>
      </c>
      <c r="T1294" s="11">
        <f>(((I1294/60)/60)/24)+DATE(1970,1,1)</f>
        <v>42197.434166666666</v>
      </c>
    </row>
    <row r="1295" spans="1:20" ht="30" x14ac:dyDescent="0.25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 s="6">
        <f>ROUND(E1295/D1295*100, 0)</f>
        <v>112</v>
      </c>
      <c r="P1295" s="8">
        <f>E1295/L1295</f>
        <v>41.237647058823526</v>
      </c>
      <c r="Q1295" t="str">
        <f>LEFT(N1295, SEARCH("/", N1295, 1) - 1)</f>
        <v>theater</v>
      </c>
      <c r="R1295" t="str">
        <f>RIGHT(N1295, LEN(N1295)-SEARCH("/", N1295, 1))</f>
        <v>plays</v>
      </c>
      <c r="S1295" s="11">
        <f>(((J1295/60)/60)/24)+DATE(1970,1,1)</f>
        <v>42284.516064814816</v>
      </c>
      <c r="T1295" s="11">
        <f>(((I1295/60)/60)/24)+DATE(1970,1,1)</f>
        <v>42307.875</v>
      </c>
    </row>
    <row r="1296" spans="1:20" ht="30" x14ac:dyDescent="0.25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8271</v>
      </c>
      <c r="O1296" s="6">
        <f>ROUND(E1296/D1296*100, 0)</f>
        <v>103</v>
      </c>
      <c r="P1296" s="8">
        <f>E1296/L1296</f>
        <v>52.551020408163268</v>
      </c>
      <c r="Q1296" t="str">
        <f>LEFT(N1296, SEARCH("/", N1296, 1) - 1)</f>
        <v>theater</v>
      </c>
      <c r="R1296" t="str">
        <f>RIGHT(N1296, LEN(N1296)-SEARCH("/", N1296, 1))</f>
        <v>plays</v>
      </c>
      <c r="S1296" s="11">
        <f>(((J1296/60)/60)/24)+DATE(1970,1,1)</f>
        <v>42016.800208333334</v>
      </c>
      <c r="T1296" s="11">
        <f>(((I1296/60)/60)/24)+DATE(1970,1,1)</f>
        <v>42032.916666666672</v>
      </c>
    </row>
    <row r="1297" spans="1:20" ht="45" x14ac:dyDescent="0.25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8271</v>
      </c>
      <c r="O1297" s="6">
        <f>ROUND(E1297/D1297*100, 0)</f>
        <v>103</v>
      </c>
      <c r="P1297" s="8">
        <f>E1297/L1297</f>
        <v>76.029411764705884</v>
      </c>
      <c r="Q1297" t="str">
        <f>LEFT(N1297, SEARCH("/", N1297, 1) - 1)</f>
        <v>theater</v>
      </c>
      <c r="R1297" t="str">
        <f>RIGHT(N1297, LEN(N1297)-SEARCH("/", N1297, 1))</f>
        <v>plays</v>
      </c>
      <c r="S1297" s="11">
        <f>(((J1297/60)/60)/24)+DATE(1970,1,1)</f>
        <v>42124.848414351851</v>
      </c>
      <c r="T1297" s="11">
        <f>(((I1297/60)/60)/24)+DATE(1970,1,1)</f>
        <v>42154.848414351851</v>
      </c>
    </row>
    <row r="1298" spans="1:20" ht="30" x14ac:dyDescent="0.25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8271</v>
      </c>
      <c r="O1298" s="6">
        <f>ROUND(E1298/D1298*100, 0)</f>
        <v>100</v>
      </c>
      <c r="P1298" s="8">
        <f>E1298/L1298</f>
        <v>73.529411764705884</v>
      </c>
      <c r="Q1298" t="str">
        <f>LEFT(N1298, SEARCH("/", N1298, 1) - 1)</f>
        <v>theater</v>
      </c>
      <c r="R1298" t="str">
        <f>RIGHT(N1298, LEN(N1298)-SEARCH("/", N1298, 1))</f>
        <v>plays</v>
      </c>
      <c r="S1298" s="11">
        <f>(((J1298/60)/60)/24)+DATE(1970,1,1)</f>
        <v>42311.750324074077</v>
      </c>
      <c r="T1298" s="11">
        <f>(((I1298/60)/60)/24)+DATE(1970,1,1)</f>
        <v>42336.750324074077</v>
      </c>
    </row>
    <row r="1299" spans="1:20" ht="45" x14ac:dyDescent="0.25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8271</v>
      </c>
      <c r="O1299" s="6">
        <f>ROUND(E1299/D1299*100, 0)</f>
        <v>110</v>
      </c>
      <c r="P1299" s="8">
        <f>E1299/L1299</f>
        <v>61.022222222222226</v>
      </c>
      <c r="Q1299" t="str">
        <f>LEFT(N1299, SEARCH("/", N1299, 1) - 1)</f>
        <v>theater</v>
      </c>
      <c r="R1299" t="str">
        <f>RIGHT(N1299, LEN(N1299)-SEARCH("/", N1299, 1))</f>
        <v>plays</v>
      </c>
      <c r="S1299" s="11">
        <f>(((J1299/60)/60)/24)+DATE(1970,1,1)</f>
        <v>42264.29178240741</v>
      </c>
      <c r="T1299" s="11">
        <f>(((I1299/60)/60)/24)+DATE(1970,1,1)</f>
        <v>42294.29178240741</v>
      </c>
    </row>
    <row r="1300" spans="1:20" ht="45" x14ac:dyDescent="0.25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8271</v>
      </c>
      <c r="O1300" s="6">
        <f>ROUND(E1300/D1300*100, 0)</f>
        <v>100</v>
      </c>
      <c r="P1300" s="8">
        <f>E1300/L1300</f>
        <v>61</v>
      </c>
      <c r="Q1300" t="str">
        <f>LEFT(N1300, SEARCH("/", N1300, 1) - 1)</f>
        <v>theater</v>
      </c>
      <c r="R1300" t="str">
        <f>RIGHT(N1300, LEN(N1300)-SEARCH("/", N1300, 1))</f>
        <v>plays</v>
      </c>
      <c r="S1300" s="11">
        <f>(((J1300/60)/60)/24)+DATE(1970,1,1)</f>
        <v>42664.809560185182</v>
      </c>
      <c r="T1300" s="11">
        <f>(((I1300/60)/60)/24)+DATE(1970,1,1)</f>
        <v>42685.916666666672</v>
      </c>
    </row>
    <row r="1301" spans="1:20" ht="45" x14ac:dyDescent="0.25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8271</v>
      </c>
      <c r="O1301" s="6">
        <f>ROUND(E1301/D1301*100, 0)</f>
        <v>101</v>
      </c>
      <c r="P1301" s="8">
        <f>E1301/L1301</f>
        <v>66.44736842105263</v>
      </c>
      <c r="Q1301" t="str">
        <f>LEFT(N1301, SEARCH("/", N1301, 1) - 1)</f>
        <v>theater</v>
      </c>
      <c r="R1301" t="str">
        <f>RIGHT(N1301, LEN(N1301)-SEARCH("/", N1301, 1))</f>
        <v>plays</v>
      </c>
      <c r="S1301" s="11">
        <f>(((J1301/60)/60)/24)+DATE(1970,1,1)</f>
        <v>42513.045798611114</v>
      </c>
      <c r="T1301" s="11">
        <f>(((I1301/60)/60)/24)+DATE(1970,1,1)</f>
        <v>42543.045798611114</v>
      </c>
    </row>
    <row r="1302" spans="1:20" ht="45" x14ac:dyDescent="0.25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8271</v>
      </c>
      <c r="O1302" s="6">
        <f>ROUND(E1302/D1302*100, 0)</f>
        <v>110</v>
      </c>
      <c r="P1302" s="8">
        <f>E1302/L1302</f>
        <v>81.029411764705884</v>
      </c>
      <c r="Q1302" t="str">
        <f>LEFT(N1302, SEARCH("/", N1302, 1) - 1)</f>
        <v>theater</v>
      </c>
      <c r="R1302" t="str">
        <f>RIGHT(N1302, LEN(N1302)-SEARCH("/", N1302, 1))</f>
        <v>plays</v>
      </c>
      <c r="S1302" s="11">
        <f>(((J1302/60)/60)/24)+DATE(1970,1,1)</f>
        <v>41901.282025462962</v>
      </c>
      <c r="T1302" s="11">
        <f>(((I1302/60)/60)/24)+DATE(1970,1,1)</f>
        <v>41922.875</v>
      </c>
    </row>
    <row r="1303" spans="1:20" ht="45" x14ac:dyDescent="0.25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8271</v>
      </c>
      <c r="O1303" s="6">
        <f>ROUND(E1303/D1303*100, 0)</f>
        <v>104</v>
      </c>
      <c r="P1303" s="8">
        <f>E1303/L1303</f>
        <v>866.66666666666663</v>
      </c>
      <c r="Q1303" t="str">
        <f>LEFT(N1303, SEARCH("/", N1303, 1) - 1)</f>
        <v>theater</v>
      </c>
      <c r="R1303" t="str">
        <f>RIGHT(N1303, LEN(N1303)-SEARCH("/", N1303, 1))</f>
        <v>plays</v>
      </c>
      <c r="S1303" s="11">
        <f>(((J1303/60)/60)/24)+DATE(1970,1,1)</f>
        <v>42321.101759259262</v>
      </c>
      <c r="T1303" s="11">
        <f>(((I1303/60)/60)/24)+DATE(1970,1,1)</f>
        <v>42351.101759259262</v>
      </c>
    </row>
    <row r="1304" spans="1:20" ht="45" x14ac:dyDescent="0.25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8271</v>
      </c>
      <c r="O1304" s="6">
        <f>ROUND(E1304/D1304*100, 0)</f>
        <v>104</v>
      </c>
      <c r="P1304" s="8">
        <f>E1304/L1304</f>
        <v>186.07142857142858</v>
      </c>
      <c r="Q1304" t="str">
        <f>LEFT(N1304, SEARCH("/", N1304, 1) - 1)</f>
        <v>theater</v>
      </c>
      <c r="R1304" t="str">
        <f>RIGHT(N1304, LEN(N1304)-SEARCH("/", N1304, 1))</f>
        <v>plays</v>
      </c>
      <c r="S1304" s="11">
        <f>(((J1304/60)/60)/24)+DATE(1970,1,1)</f>
        <v>42100.927858796291</v>
      </c>
      <c r="T1304" s="11">
        <f>(((I1304/60)/60)/24)+DATE(1970,1,1)</f>
        <v>42126.875</v>
      </c>
    </row>
    <row r="1305" spans="1:20" ht="45" x14ac:dyDescent="0.25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8271</v>
      </c>
      <c r="O1305" s="6">
        <f>ROUND(E1305/D1305*100, 0)</f>
        <v>103</v>
      </c>
      <c r="P1305" s="8">
        <f>E1305/L1305</f>
        <v>59.651162790697676</v>
      </c>
      <c r="Q1305" t="str">
        <f>LEFT(N1305, SEARCH("/", N1305, 1) - 1)</f>
        <v>theater</v>
      </c>
      <c r="R1305" t="str">
        <f>RIGHT(N1305, LEN(N1305)-SEARCH("/", N1305, 1))</f>
        <v>plays</v>
      </c>
      <c r="S1305" s="11">
        <f>(((J1305/60)/60)/24)+DATE(1970,1,1)</f>
        <v>42294.429641203707</v>
      </c>
      <c r="T1305" s="11">
        <f>(((I1305/60)/60)/24)+DATE(1970,1,1)</f>
        <v>42321.845138888893</v>
      </c>
    </row>
    <row r="1306" spans="1:20" ht="45" x14ac:dyDescent="0.25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8271</v>
      </c>
      <c r="O1306" s="6">
        <f>ROUND(E1306/D1306*100, 0)</f>
        <v>114</v>
      </c>
      <c r="P1306" s="8">
        <f>E1306/L1306</f>
        <v>64.909090909090907</v>
      </c>
      <c r="Q1306" t="str">
        <f>LEFT(N1306, SEARCH("/", N1306, 1) - 1)</f>
        <v>theater</v>
      </c>
      <c r="R1306" t="str">
        <f>RIGHT(N1306, LEN(N1306)-SEARCH("/", N1306, 1))</f>
        <v>plays</v>
      </c>
      <c r="S1306" s="11">
        <f>(((J1306/60)/60)/24)+DATE(1970,1,1)</f>
        <v>42506.760405092587</v>
      </c>
      <c r="T1306" s="11">
        <f>(((I1306/60)/60)/24)+DATE(1970,1,1)</f>
        <v>42536.760405092587</v>
      </c>
    </row>
    <row r="1307" spans="1:20" ht="45" x14ac:dyDescent="0.25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8271</v>
      </c>
      <c r="O1307" s="6">
        <f>ROUND(E1307/D1307*100, 0)</f>
        <v>108</v>
      </c>
      <c r="P1307" s="8">
        <f>E1307/L1307</f>
        <v>70.763157894736835</v>
      </c>
      <c r="Q1307" t="str">
        <f>LEFT(N1307, SEARCH("/", N1307, 1) - 1)</f>
        <v>theater</v>
      </c>
      <c r="R1307" t="str">
        <f>RIGHT(N1307, LEN(N1307)-SEARCH("/", N1307, 1))</f>
        <v>plays</v>
      </c>
      <c r="S1307" s="11">
        <f>(((J1307/60)/60)/24)+DATE(1970,1,1)</f>
        <v>42545.478333333333</v>
      </c>
      <c r="T1307" s="11">
        <f>(((I1307/60)/60)/24)+DATE(1970,1,1)</f>
        <v>42575.478333333333</v>
      </c>
    </row>
    <row r="1308" spans="1:20" ht="90" x14ac:dyDescent="0.25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8271</v>
      </c>
      <c r="O1308" s="6">
        <f>ROUND(E1308/D1308*100, 0)</f>
        <v>104</v>
      </c>
      <c r="P1308" s="8">
        <f>E1308/L1308</f>
        <v>66.512820512820511</v>
      </c>
      <c r="Q1308" t="str">
        <f>LEFT(N1308, SEARCH("/", N1308, 1) - 1)</f>
        <v>theater</v>
      </c>
      <c r="R1308" t="str">
        <f>RIGHT(N1308, LEN(N1308)-SEARCH("/", N1308, 1))</f>
        <v>plays</v>
      </c>
      <c r="S1308" s="11">
        <f>(((J1308/60)/60)/24)+DATE(1970,1,1)</f>
        <v>41760.935706018521</v>
      </c>
      <c r="T1308" s="11">
        <f>(((I1308/60)/60)/24)+DATE(1970,1,1)</f>
        <v>41772.166666666664</v>
      </c>
    </row>
    <row r="1309" spans="1:20" ht="45" x14ac:dyDescent="0.25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8271</v>
      </c>
      <c r="O1309" s="6">
        <f>ROUND(E1309/D1309*100, 0)</f>
        <v>100</v>
      </c>
      <c r="P1309" s="8">
        <f>E1309/L1309</f>
        <v>227.27272727272728</v>
      </c>
      <c r="Q1309" t="str">
        <f>LEFT(N1309, SEARCH("/", N1309, 1) - 1)</f>
        <v>theater</v>
      </c>
      <c r="R1309" t="str">
        <f>RIGHT(N1309, LEN(N1309)-SEARCH("/", N1309, 1))</f>
        <v>plays</v>
      </c>
      <c r="S1309" s="11">
        <f>(((J1309/60)/60)/24)+DATE(1970,1,1)</f>
        <v>41856.010069444441</v>
      </c>
      <c r="T1309" s="11">
        <f>(((I1309/60)/60)/24)+DATE(1970,1,1)</f>
        <v>41890.125</v>
      </c>
    </row>
    <row r="1310" spans="1:20" ht="30" x14ac:dyDescent="0.25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8271</v>
      </c>
      <c r="O1310" s="6">
        <f>ROUND(E1310/D1310*100, 0)</f>
        <v>100</v>
      </c>
      <c r="P1310" s="8">
        <f>E1310/L1310</f>
        <v>104.16666666666667</v>
      </c>
      <c r="Q1310" t="str">
        <f>LEFT(N1310, SEARCH("/", N1310, 1) - 1)</f>
        <v>theater</v>
      </c>
      <c r="R1310" t="str">
        <f>RIGHT(N1310, LEN(N1310)-SEARCH("/", N1310, 1))</f>
        <v>plays</v>
      </c>
      <c r="S1310" s="11">
        <f>(((J1310/60)/60)/24)+DATE(1970,1,1)</f>
        <v>42040.831678240742</v>
      </c>
      <c r="T1310" s="11">
        <f>(((I1310/60)/60)/24)+DATE(1970,1,1)</f>
        <v>42070.831678240742</v>
      </c>
    </row>
    <row r="1311" spans="1:20" ht="45" x14ac:dyDescent="0.25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8271</v>
      </c>
      <c r="O1311" s="6">
        <f>ROUND(E1311/D1311*100, 0)</f>
        <v>105</v>
      </c>
      <c r="P1311" s="8">
        <f>E1311/L1311</f>
        <v>40.9375</v>
      </c>
      <c r="Q1311" t="str">
        <f>LEFT(N1311, SEARCH("/", N1311, 1) - 1)</f>
        <v>theater</v>
      </c>
      <c r="R1311" t="str">
        <f>RIGHT(N1311, LEN(N1311)-SEARCH("/", N1311, 1))</f>
        <v>plays</v>
      </c>
      <c r="S1311" s="11">
        <f>(((J1311/60)/60)/24)+DATE(1970,1,1)</f>
        <v>42462.893495370372</v>
      </c>
      <c r="T1311" s="11">
        <f>(((I1311/60)/60)/24)+DATE(1970,1,1)</f>
        <v>42492.893495370372</v>
      </c>
    </row>
    <row r="1312" spans="1:20" ht="105" x14ac:dyDescent="0.25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8271</v>
      </c>
      <c r="O1312" s="6">
        <f>ROUND(E1312/D1312*100, 0)</f>
        <v>102</v>
      </c>
      <c r="P1312" s="8">
        <f>E1312/L1312</f>
        <v>47.407407407407405</v>
      </c>
      <c r="Q1312" t="str">
        <f>LEFT(N1312, SEARCH("/", N1312, 1) - 1)</f>
        <v>theater</v>
      </c>
      <c r="R1312" t="str">
        <f>RIGHT(N1312, LEN(N1312)-SEARCH("/", N1312, 1))</f>
        <v>plays</v>
      </c>
      <c r="S1312" s="11">
        <f>(((J1312/60)/60)/24)+DATE(1970,1,1)</f>
        <v>42203.680300925931</v>
      </c>
      <c r="T1312" s="11">
        <f>(((I1312/60)/60)/24)+DATE(1970,1,1)</f>
        <v>42221.774999999994</v>
      </c>
    </row>
    <row r="1313" spans="1:20" ht="30" x14ac:dyDescent="0.25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8271</v>
      </c>
      <c r="O1313" s="6">
        <f>ROUND(E1313/D1313*100, 0)</f>
        <v>103</v>
      </c>
      <c r="P1313" s="8">
        <f>E1313/L1313</f>
        <v>77.727272727272734</v>
      </c>
      <c r="Q1313" t="str">
        <f>LEFT(N1313, SEARCH("/", N1313, 1) - 1)</f>
        <v>theater</v>
      </c>
      <c r="R1313" t="str">
        <f>RIGHT(N1313, LEN(N1313)-SEARCH("/", N1313, 1))</f>
        <v>plays</v>
      </c>
      <c r="S1313" s="11">
        <f>(((J1313/60)/60)/24)+DATE(1970,1,1)</f>
        <v>42417.585532407407</v>
      </c>
      <c r="T1313" s="11">
        <f>(((I1313/60)/60)/24)+DATE(1970,1,1)</f>
        <v>42432.249305555553</v>
      </c>
    </row>
    <row r="1314" spans="1:20" ht="45" x14ac:dyDescent="0.25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8271</v>
      </c>
      <c r="O1314" s="6">
        <f>ROUND(E1314/D1314*100, 0)</f>
        <v>136</v>
      </c>
      <c r="P1314" s="8">
        <f>E1314/L1314</f>
        <v>66.666666666666671</v>
      </c>
      <c r="Q1314" t="str">
        <f>LEFT(N1314, SEARCH("/", N1314, 1) - 1)</f>
        <v>theater</v>
      </c>
      <c r="R1314" t="str">
        <f>RIGHT(N1314, LEN(N1314)-SEARCH("/", N1314, 1))</f>
        <v>plays</v>
      </c>
      <c r="S1314" s="11">
        <f>(((J1314/60)/60)/24)+DATE(1970,1,1)</f>
        <v>42072.370381944449</v>
      </c>
      <c r="T1314" s="11">
        <f>(((I1314/60)/60)/24)+DATE(1970,1,1)</f>
        <v>42102.370381944449</v>
      </c>
    </row>
    <row r="1315" spans="1:20" ht="45" x14ac:dyDescent="0.25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8271</v>
      </c>
      <c r="O1315" s="6">
        <f>ROUND(E1315/D1315*100, 0)</f>
        <v>101</v>
      </c>
      <c r="P1315" s="8">
        <f>E1315/L1315</f>
        <v>35.492957746478872</v>
      </c>
      <c r="Q1315" t="str">
        <f>LEFT(N1315, SEARCH("/", N1315, 1) - 1)</f>
        <v>theater</v>
      </c>
      <c r="R1315" t="str">
        <f>RIGHT(N1315, LEN(N1315)-SEARCH("/", N1315, 1))</f>
        <v>plays</v>
      </c>
      <c r="S1315" s="11">
        <f>(((J1315/60)/60)/24)+DATE(1970,1,1)</f>
        <v>42144.041851851856</v>
      </c>
      <c r="T1315" s="11">
        <f>(((I1315/60)/60)/24)+DATE(1970,1,1)</f>
        <v>42174.041851851856</v>
      </c>
    </row>
    <row r="1316" spans="1:20" ht="45" x14ac:dyDescent="0.25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8271</v>
      </c>
      <c r="O1316" s="6">
        <f>ROUND(E1316/D1316*100, 0)</f>
        <v>107</v>
      </c>
      <c r="P1316" s="8">
        <f>E1316/L1316</f>
        <v>37.083333333333336</v>
      </c>
      <c r="Q1316" t="str">
        <f>LEFT(N1316, SEARCH("/", N1316, 1) - 1)</f>
        <v>theater</v>
      </c>
      <c r="R1316" t="str">
        <f>RIGHT(N1316, LEN(N1316)-SEARCH("/", N1316, 1))</f>
        <v>plays</v>
      </c>
      <c r="S1316" s="11">
        <f>(((J1316/60)/60)/24)+DATE(1970,1,1)</f>
        <v>42318.593703703707</v>
      </c>
      <c r="T1316" s="11">
        <f>(((I1316/60)/60)/24)+DATE(1970,1,1)</f>
        <v>42348.593703703707</v>
      </c>
    </row>
    <row r="1317" spans="1:20" ht="45" x14ac:dyDescent="0.25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8271</v>
      </c>
      <c r="O1317" s="6">
        <f>ROUND(E1317/D1317*100, 0)</f>
        <v>125</v>
      </c>
      <c r="P1317" s="8">
        <f>E1317/L1317</f>
        <v>69.333333333333329</v>
      </c>
      <c r="Q1317" t="str">
        <f>LEFT(N1317, SEARCH("/", N1317, 1) - 1)</f>
        <v>theater</v>
      </c>
      <c r="R1317" t="str">
        <f>RIGHT(N1317, LEN(N1317)-SEARCH("/", N1317, 1))</f>
        <v>plays</v>
      </c>
      <c r="S1317" s="11">
        <f>(((J1317/60)/60)/24)+DATE(1970,1,1)</f>
        <v>42052.949814814812</v>
      </c>
      <c r="T1317" s="11">
        <f>(((I1317/60)/60)/24)+DATE(1970,1,1)</f>
        <v>42082.908148148148</v>
      </c>
    </row>
    <row r="1318" spans="1:20" ht="30" x14ac:dyDescent="0.25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8271</v>
      </c>
      <c r="O1318" s="6">
        <f>ROUND(E1318/D1318*100, 0)</f>
        <v>120</v>
      </c>
      <c r="P1318" s="8">
        <f>E1318/L1318</f>
        <v>88.235294117647058</v>
      </c>
      <c r="Q1318" t="str">
        <f>LEFT(N1318, SEARCH("/", N1318, 1) - 1)</f>
        <v>theater</v>
      </c>
      <c r="R1318" t="str">
        <f>RIGHT(N1318, LEN(N1318)-SEARCH("/", N1318, 1))</f>
        <v>plays</v>
      </c>
      <c r="S1318" s="11">
        <f>(((J1318/60)/60)/24)+DATE(1970,1,1)</f>
        <v>41828.736921296295</v>
      </c>
      <c r="T1318" s="11">
        <f>(((I1318/60)/60)/24)+DATE(1970,1,1)</f>
        <v>41846.291666666664</v>
      </c>
    </row>
    <row r="1319" spans="1:20" ht="45" x14ac:dyDescent="0.25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8271</v>
      </c>
      <c r="O1319" s="6">
        <f>ROUND(E1319/D1319*100, 0)</f>
        <v>101</v>
      </c>
      <c r="P1319" s="8">
        <f>E1319/L1319</f>
        <v>63</v>
      </c>
      <c r="Q1319" t="str">
        <f>LEFT(N1319, SEARCH("/", N1319, 1) - 1)</f>
        <v>theater</v>
      </c>
      <c r="R1319" t="str">
        <f>RIGHT(N1319, LEN(N1319)-SEARCH("/", N1319, 1))</f>
        <v>plays</v>
      </c>
      <c r="S1319" s="11">
        <f>(((J1319/60)/60)/24)+DATE(1970,1,1)</f>
        <v>41897.602037037039</v>
      </c>
      <c r="T1319" s="11">
        <f>(((I1319/60)/60)/24)+DATE(1970,1,1)</f>
        <v>41927.602037037039</v>
      </c>
    </row>
    <row r="1320" spans="1:20" ht="30" x14ac:dyDescent="0.25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8271</v>
      </c>
      <c r="O1320" s="6">
        <f>ROUND(E1320/D1320*100, 0)</f>
        <v>1</v>
      </c>
      <c r="P1320" s="8">
        <f>E1320/L1320</f>
        <v>25</v>
      </c>
      <c r="Q1320" t="str">
        <f>LEFT(N1320, SEARCH("/", N1320, 1) - 1)</f>
        <v>theater</v>
      </c>
      <c r="R1320" t="str">
        <f>RIGHT(N1320, LEN(N1320)-SEARCH("/", N1320, 1))</f>
        <v>plays</v>
      </c>
      <c r="S1320" s="11">
        <f>(((J1320/60)/60)/24)+DATE(1970,1,1)</f>
        <v>42164.299722222218</v>
      </c>
      <c r="T1320" s="11">
        <f>(((I1320/60)/60)/24)+DATE(1970,1,1)</f>
        <v>42190.957638888889</v>
      </c>
    </row>
    <row r="1321" spans="1:20" ht="45" x14ac:dyDescent="0.25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8305</v>
      </c>
      <c r="O1321" s="6">
        <f>ROUND(E1321/D1321*100, 0)</f>
        <v>120</v>
      </c>
      <c r="P1321" s="8">
        <f>E1321/L1321</f>
        <v>111.11111111111111</v>
      </c>
      <c r="Q1321" t="str">
        <f>LEFT(N1321, SEARCH("/", N1321, 1) - 1)</f>
        <v>theater</v>
      </c>
      <c r="R1321" t="str">
        <f>RIGHT(N1321, LEN(N1321)-SEARCH("/", N1321, 1))</f>
        <v>musical</v>
      </c>
      <c r="S1321" s="11">
        <f>(((J1321/60)/60)/24)+DATE(1970,1,1)</f>
        <v>41808.881215277775</v>
      </c>
      <c r="T1321" s="11">
        <f>(((I1321/60)/60)/24)+DATE(1970,1,1)</f>
        <v>41846.207638888889</v>
      </c>
    </row>
    <row r="1322" spans="1:20" ht="45" x14ac:dyDescent="0.25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8305</v>
      </c>
      <c r="O1322" s="6">
        <f>ROUND(E1322/D1322*100, 0)</f>
        <v>100</v>
      </c>
      <c r="P1322" s="8">
        <f>E1322/L1322</f>
        <v>100</v>
      </c>
      <c r="Q1322" t="str">
        <f>LEFT(N1322, SEARCH("/", N1322, 1) - 1)</f>
        <v>theater</v>
      </c>
      <c r="R1322" t="str">
        <f>RIGHT(N1322, LEN(N1322)-SEARCH("/", N1322, 1))</f>
        <v>musical</v>
      </c>
      <c r="S1322" s="11">
        <f>(((J1322/60)/60)/24)+DATE(1970,1,1)</f>
        <v>42087.792303240742</v>
      </c>
      <c r="T1322" s="11">
        <f>(((I1322/60)/60)/24)+DATE(1970,1,1)</f>
        <v>42103.792303240742</v>
      </c>
    </row>
    <row r="1323" spans="1:20" ht="45" x14ac:dyDescent="0.25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8305</v>
      </c>
      <c r="O1323" s="6">
        <f>ROUND(E1323/D1323*100, 0)</f>
        <v>120</v>
      </c>
      <c r="P1323" s="8">
        <f>E1323/L1323</f>
        <v>100</v>
      </c>
      <c r="Q1323" t="str">
        <f>LEFT(N1323, SEARCH("/", N1323, 1) - 1)</f>
        <v>theater</v>
      </c>
      <c r="R1323" t="str">
        <f>RIGHT(N1323, LEN(N1323)-SEARCH("/", N1323, 1))</f>
        <v>musical</v>
      </c>
      <c r="S1323" s="11">
        <f>(((J1323/60)/60)/24)+DATE(1970,1,1)</f>
        <v>42166.219733796301</v>
      </c>
      <c r="T1323" s="11">
        <f>(((I1323/60)/60)/24)+DATE(1970,1,1)</f>
        <v>42198.837499999994</v>
      </c>
    </row>
    <row r="1324" spans="1:20" ht="45" x14ac:dyDescent="0.25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8271</v>
      </c>
      <c r="O1324" s="6">
        <f>ROUND(E1324/D1324*100, 0)</f>
        <v>106</v>
      </c>
      <c r="P1324" s="8">
        <f>E1324/L1324</f>
        <v>64.634146341463421</v>
      </c>
      <c r="Q1324" t="str">
        <f>LEFT(N1324, SEARCH("/", N1324, 1) - 1)</f>
        <v>theater</v>
      </c>
      <c r="R1324" t="str">
        <f>RIGHT(N1324, LEN(N1324)-SEARCH("/", N1324, 1))</f>
        <v>plays</v>
      </c>
      <c r="S1324" s="11">
        <f>(((J1324/60)/60)/24)+DATE(1970,1,1)</f>
        <v>42170.910231481481</v>
      </c>
      <c r="T1324" s="11">
        <f>(((I1324/60)/60)/24)+DATE(1970,1,1)</f>
        <v>42205.165972222225</v>
      </c>
    </row>
    <row r="1325" spans="1:20" ht="45" x14ac:dyDescent="0.25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8271</v>
      </c>
      <c r="O1325" s="6">
        <f>ROUND(E1325/D1325*100, 0)</f>
        <v>34</v>
      </c>
      <c r="P1325" s="8">
        <f>E1325/L1325</f>
        <v>35.5</v>
      </c>
      <c r="Q1325" t="str">
        <f>LEFT(N1325, SEARCH("/", N1325, 1) - 1)</f>
        <v>theater</v>
      </c>
      <c r="R1325" t="str">
        <f>RIGHT(N1325, LEN(N1325)-SEARCH("/", N1325, 1))</f>
        <v>plays</v>
      </c>
      <c r="S1325" s="11">
        <f>(((J1325/60)/60)/24)+DATE(1970,1,1)</f>
        <v>42172.439571759256</v>
      </c>
      <c r="T1325" s="11">
        <f>(((I1325/60)/60)/24)+DATE(1970,1,1)</f>
        <v>42202.439571759256</v>
      </c>
    </row>
    <row r="1326" spans="1:20" ht="45" x14ac:dyDescent="0.25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8271</v>
      </c>
      <c r="O1326" s="6">
        <f>ROUND(E1326/D1326*100, 0)</f>
        <v>0</v>
      </c>
      <c r="P1326" s="8">
        <f>E1326/L1326</f>
        <v>1</v>
      </c>
      <c r="Q1326" t="str">
        <f>LEFT(N1326, SEARCH("/", N1326, 1) - 1)</f>
        <v>theater</v>
      </c>
      <c r="R1326" t="str">
        <f>RIGHT(N1326, LEN(N1326)-SEARCH("/", N1326, 1))</f>
        <v>plays</v>
      </c>
      <c r="S1326" s="11">
        <f>(((J1326/60)/60)/24)+DATE(1970,1,1)</f>
        <v>41789.893599537041</v>
      </c>
      <c r="T1326" s="11">
        <f>(((I1326/60)/60)/24)+DATE(1970,1,1)</f>
        <v>41815.875</v>
      </c>
    </row>
    <row r="1327" spans="1:20" ht="45" x14ac:dyDescent="0.25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 s="6">
        <f>ROUND(E1327/D1327*100, 0)</f>
        <v>18</v>
      </c>
      <c r="P1327" s="8">
        <f>E1327/L1327</f>
        <v>44</v>
      </c>
      <c r="Q1327" t="str">
        <f>LEFT(N1327, SEARCH("/", N1327, 1) - 1)</f>
        <v>theater</v>
      </c>
      <c r="R1327" t="str">
        <f>RIGHT(N1327, LEN(N1327)-SEARCH("/", N1327, 1))</f>
        <v>plays</v>
      </c>
      <c r="S1327" s="11">
        <f>(((J1327/60)/60)/24)+DATE(1970,1,1)</f>
        <v>41982.87364583333</v>
      </c>
      <c r="T1327" s="11">
        <f>(((I1327/60)/60)/24)+DATE(1970,1,1)</f>
        <v>42012.87364583333</v>
      </c>
    </row>
    <row r="1328" spans="1:20" ht="60" x14ac:dyDescent="0.25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8271</v>
      </c>
      <c r="O1328" s="6">
        <f>ROUND(E1328/D1328*100, 0)</f>
        <v>33</v>
      </c>
      <c r="P1328" s="8">
        <f>E1328/L1328</f>
        <v>50.875</v>
      </c>
      <c r="Q1328" t="str">
        <f>LEFT(N1328, SEARCH("/", N1328, 1) - 1)</f>
        <v>theater</v>
      </c>
      <c r="R1328" t="str">
        <f>RIGHT(N1328, LEN(N1328)-SEARCH("/", N1328, 1))</f>
        <v>plays</v>
      </c>
      <c r="S1328" s="11">
        <f>(((J1328/60)/60)/24)+DATE(1970,1,1)</f>
        <v>42193.482291666667</v>
      </c>
      <c r="T1328" s="11">
        <f>(((I1328/60)/60)/24)+DATE(1970,1,1)</f>
        <v>42233.666666666672</v>
      </c>
    </row>
    <row r="1329" spans="1:20" ht="30" x14ac:dyDescent="0.25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8271</v>
      </c>
      <c r="O1329" s="6">
        <f>ROUND(E1329/D1329*100, 0)</f>
        <v>5</v>
      </c>
      <c r="P1329" s="8">
        <f>E1329/L1329</f>
        <v>27</v>
      </c>
      <c r="Q1329" t="str">
        <f>LEFT(N1329, SEARCH("/", N1329, 1) - 1)</f>
        <v>theater</v>
      </c>
      <c r="R1329" t="str">
        <f>RIGHT(N1329, LEN(N1329)-SEARCH("/", N1329, 1))</f>
        <v>plays</v>
      </c>
      <c r="S1329" s="11">
        <f>(((J1329/60)/60)/24)+DATE(1970,1,1)</f>
        <v>42136.092488425929</v>
      </c>
      <c r="T1329" s="11">
        <f>(((I1329/60)/60)/24)+DATE(1970,1,1)</f>
        <v>42166.092488425929</v>
      </c>
    </row>
    <row r="1330" spans="1:20" ht="45" x14ac:dyDescent="0.25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8271</v>
      </c>
      <c r="O1330" s="6">
        <f>ROUND(E1330/D1330*100, 0)</f>
        <v>36</v>
      </c>
      <c r="P1330" s="8">
        <f>E1330/L1330</f>
        <v>33.666666666666664</v>
      </c>
      <c r="Q1330" t="str">
        <f>LEFT(N1330, SEARCH("/", N1330, 1) - 1)</f>
        <v>theater</v>
      </c>
      <c r="R1330" t="str">
        <f>RIGHT(N1330, LEN(N1330)-SEARCH("/", N1330, 1))</f>
        <v>plays</v>
      </c>
      <c r="S1330" s="11">
        <f>(((J1330/60)/60)/24)+DATE(1970,1,1)</f>
        <v>42114.818935185183</v>
      </c>
      <c r="T1330" s="11">
        <f>(((I1330/60)/60)/24)+DATE(1970,1,1)</f>
        <v>42134.957638888889</v>
      </c>
    </row>
    <row r="1331" spans="1:20" ht="45" x14ac:dyDescent="0.25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8271</v>
      </c>
      <c r="O1331" s="6">
        <f>ROUND(E1331/D1331*100, 0)</f>
        <v>5</v>
      </c>
      <c r="P1331" s="8">
        <f>E1331/L1331</f>
        <v>45</v>
      </c>
      <c r="Q1331" t="str">
        <f>LEFT(N1331, SEARCH("/", N1331, 1) - 1)</f>
        <v>theater</v>
      </c>
      <c r="R1331" t="str">
        <f>RIGHT(N1331, LEN(N1331)-SEARCH("/", N1331, 1))</f>
        <v>plays</v>
      </c>
      <c r="S1331" s="11">
        <f>(((J1331/60)/60)/24)+DATE(1970,1,1)</f>
        <v>42657.38726851852</v>
      </c>
      <c r="T1331" s="11">
        <f>(((I1331/60)/60)/24)+DATE(1970,1,1)</f>
        <v>42687.428935185191</v>
      </c>
    </row>
    <row r="1332" spans="1:20" ht="45" x14ac:dyDescent="0.25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8271</v>
      </c>
      <c r="O1332" s="6">
        <f>ROUND(E1332/D1332*100, 0)</f>
        <v>1</v>
      </c>
      <c r="P1332" s="8">
        <f>E1332/L1332</f>
        <v>12.5</v>
      </c>
      <c r="Q1332" t="str">
        <f>LEFT(N1332, SEARCH("/", N1332, 1) - 1)</f>
        <v>theater</v>
      </c>
      <c r="R1332" t="str">
        <f>RIGHT(N1332, LEN(N1332)-SEARCH("/", N1332, 1))</f>
        <v>plays</v>
      </c>
      <c r="S1332" s="11">
        <f>(((J1332/60)/60)/24)+DATE(1970,1,1)</f>
        <v>41830.267407407409</v>
      </c>
      <c r="T1332" s="11">
        <f>(((I1332/60)/60)/24)+DATE(1970,1,1)</f>
        <v>41860.267407407409</v>
      </c>
    </row>
    <row r="1333" spans="1:20" ht="45" x14ac:dyDescent="0.25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8271</v>
      </c>
      <c r="O1333" s="6">
        <f>ROUND(E1333/D1333*100, 0)</f>
        <v>18</v>
      </c>
      <c r="P1333" s="8">
        <f>E1333/L1333</f>
        <v>64.285714285714292</v>
      </c>
      <c r="Q1333" t="str">
        <f>LEFT(N1333, SEARCH("/", N1333, 1) - 1)</f>
        <v>theater</v>
      </c>
      <c r="R1333" t="str">
        <f>RIGHT(N1333, LEN(N1333)-SEARCH("/", N1333, 1))</f>
        <v>plays</v>
      </c>
      <c r="S1333" s="11">
        <f>(((J1333/60)/60)/24)+DATE(1970,1,1)</f>
        <v>41795.598923611113</v>
      </c>
      <c r="T1333" s="11">
        <f>(((I1333/60)/60)/24)+DATE(1970,1,1)</f>
        <v>41825.598923611113</v>
      </c>
    </row>
    <row r="1334" spans="1:20" ht="45" x14ac:dyDescent="0.25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8271</v>
      </c>
      <c r="O1334" s="6">
        <f>ROUND(E1334/D1334*100, 0)</f>
        <v>16</v>
      </c>
      <c r="P1334" s="8">
        <f>E1334/L1334</f>
        <v>66.666666666666671</v>
      </c>
      <c r="Q1334" t="str">
        <f>LEFT(N1334, SEARCH("/", N1334, 1) - 1)</f>
        <v>theater</v>
      </c>
      <c r="R1334" t="str">
        <f>RIGHT(N1334, LEN(N1334)-SEARCH("/", N1334, 1))</f>
        <v>plays</v>
      </c>
      <c r="S1334" s="11">
        <f>(((J1334/60)/60)/24)+DATE(1970,1,1)</f>
        <v>42374.655081018514</v>
      </c>
      <c r="T1334" s="11">
        <f>(((I1334/60)/60)/24)+DATE(1970,1,1)</f>
        <v>42403.784027777772</v>
      </c>
    </row>
    <row r="1335" spans="1:20" ht="45" x14ac:dyDescent="0.25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8271</v>
      </c>
      <c r="O1335" s="6">
        <f>ROUND(E1335/D1335*100, 0)</f>
        <v>12</v>
      </c>
      <c r="P1335" s="8">
        <f>E1335/L1335</f>
        <v>75.25</v>
      </c>
      <c r="Q1335" t="str">
        <f>LEFT(N1335, SEARCH("/", N1335, 1) - 1)</f>
        <v>theater</v>
      </c>
      <c r="R1335" t="str">
        <f>RIGHT(N1335, LEN(N1335)-SEARCH("/", N1335, 1))</f>
        <v>plays</v>
      </c>
      <c r="S1335" s="11">
        <f>(((J1335/60)/60)/24)+DATE(1970,1,1)</f>
        <v>41869.798726851855</v>
      </c>
      <c r="T1335" s="11">
        <f>(((I1335/60)/60)/24)+DATE(1970,1,1)</f>
        <v>41929.798726851855</v>
      </c>
    </row>
    <row r="1336" spans="1:20" ht="45" x14ac:dyDescent="0.25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8271</v>
      </c>
      <c r="O1336" s="6">
        <f>ROUND(E1336/D1336*100, 0)</f>
        <v>2</v>
      </c>
      <c r="P1336" s="8">
        <f>E1336/L1336</f>
        <v>15</v>
      </c>
      <c r="Q1336" t="str">
        <f>LEFT(N1336, SEARCH("/", N1336, 1) - 1)</f>
        <v>theater</v>
      </c>
      <c r="R1336" t="str">
        <f>RIGHT(N1336, LEN(N1336)-SEARCH("/", N1336, 1))</f>
        <v>plays</v>
      </c>
      <c r="S1336" s="11">
        <f>(((J1336/60)/60)/24)+DATE(1970,1,1)</f>
        <v>42178.815891203703</v>
      </c>
      <c r="T1336" s="11">
        <f>(((I1336/60)/60)/24)+DATE(1970,1,1)</f>
        <v>42238.815891203703</v>
      </c>
    </row>
    <row r="1337" spans="1:20" ht="45" x14ac:dyDescent="0.25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8271</v>
      </c>
      <c r="O1337" s="6">
        <f>ROUND(E1337/D1337*100, 0)</f>
        <v>0</v>
      </c>
      <c r="P1337" s="8">
        <f>E1337/L1337</f>
        <v>1</v>
      </c>
      <c r="Q1337" t="str">
        <f>LEFT(N1337, SEARCH("/", N1337, 1) - 1)</f>
        <v>theater</v>
      </c>
      <c r="R1337" t="str">
        <f>RIGHT(N1337, LEN(N1337)-SEARCH("/", N1337, 1))</f>
        <v>plays</v>
      </c>
      <c r="S1337" s="11">
        <f>(((J1337/60)/60)/24)+DATE(1970,1,1)</f>
        <v>42400.946597222224</v>
      </c>
      <c r="T1337" s="11">
        <f>(((I1337/60)/60)/24)+DATE(1970,1,1)</f>
        <v>42428</v>
      </c>
    </row>
    <row r="1338" spans="1:20" ht="30" x14ac:dyDescent="0.25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6">
        <f>ROUND(E1338/D1338*100, 0)</f>
        <v>103</v>
      </c>
      <c r="P1338" s="8">
        <f>E1338/L1338</f>
        <v>77.352941176470594</v>
      </c>
      <c r="Q1338" t="str">
        <f>LEFT(N1338, SEARCH("/", N1338, 1) - 1)</f>
        <v>music</v>
      </c>
      <c r="R1338" t="str">
        <f>RIGHT(N1338, LEN(N1338)-SEARCH("/", N1338, 1))</f>
        <v>indie rock</v>
      </c>
      <c r="S1338" s="11">
        <f>(((J1338/60)/60)/24)+DATE(1970,1,1)</f>
        <v>41371.648078703707</v>
      </c>
      <c r="T1338" s="11">
        <f>(((I1338/60)/60)/24)+DATE(1970,1,1)</f>
        <v>41401.648078703707</v>
      </c>
    </row>
    <row r="1339" spans="1:20" ht="30" x14ac:dyDescent="0.25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6">
        <f>ROUND(E1339/D1339*100, 0)</f>
        <v>168</v>
      </c>
      <c r="P1339" s="8">
        <f>E1339/L1339</f>
        <v>10.507317073170732</v>
      </c>
      <c r="Q1339" t="str">
        <f>LEFT(N1339, SEARCH("/", N1339, 1) - 1)</f>
        <v>technology</v>
      </c>
      <c r="R1339" t="str">
        <f>RIGHT(N1339, LEN(N1339)-SEARCH("/", N1339, 1))</f>
        <v>hardware</v>
      </c>
      <c r="S1339" s="11">
        <f>(((J1339/60)/60)/24)+DATE(1970,1,1)</f>
        <v>42026.370717592596</v>
      </c>
      <c r="T1339" s="11">
        <f>(((I1339/60)/60)/24)+DATE(1970,1,1)</f>
        <v>42065.833333333328</v>
      </c>
    </row>
    <row r="1340" spans="1:20" ht="45" x14ac:dyDescent="0.25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 s="6">
        <f>ROUND(E1340/D1340*100, 0)</f>
        <v>130</v>
      </c>
      <c r="P1340" s="8">
        <f>E1340/L1340</f>
        <v>49.882352941176471</v>
      </c>
      <c r="Q1340" t="str">
        <f>LEFT(N1340, SEARCH("/", N1340, 1) - 1)</f>
        <v>film &amp; video</v>
      </c>
      <c r="R1340" t="str">
        <f>RIGHT(N1340, LEN(N1340)-SEARCH("/", N1340, 1))</f>
        <v>television</v>
      </c>
      <c r="S1340" s="11">
        <f>(((J1340/60)/60)/24)+DATE(1970,1,1)</f>
        <v>41841.321770833332</v>
      </c>
      <c r="T1340" s="11">
        <f>(((I1340/60)/60)/24)+DATE(1970,1,1)</f>
        <v>41856.321770833332</v>
      </c>
    </row>
    <row r="1341" spans="1:20" ht="45" x14ac:dyDescent="0.25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 s="6">
        <f>ROUND(E1341/D1341*100, 0)</f>
        <v>174</v>
      </c>
      <c r="P1341" s="8">
        <f>E1341/L1341</f>
        <v>32.315357142857138</v>
      </c>
      <c r="Q1341" t="str">
        <f>LEFT(N1341, SEARCH("/", N1341, 1) - 1)</f>
        <v>photography</v>
      </c>
      <c r="R1341" t="str">
        <f>RIGHT(N1341, LEN(N1341)-SEARCH("/", N1341, 1))</f>
        <v>photobooks</v>
      </c>
      <c r="S1341" s="11">
        <f>(((J1341/60)/60)/24)+DATE(1970,1,1)</f>
        <v>42570.702986111108</v>
      </c>
      <c r="T1341" s="11">
        <f>(((I1341/60)/60)/24)+DATE(1970,1,1)</f>
        <v>42600.702986111108</v>
      </c>
    </row>
    <row r="1342" spans="1:20" ht="45" x14ac:dyDescent="0.25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 s="6">
        <f>ROUND(E1342/D1342*100, 0)</f>
        <v>110</v>
      </c>
      <c r="P1342" s="8">
        <f>E1342/L1342</f>
        <v>77.21621621621621</v>
      </c>
      <c r="Q1342" t="str">
        <f>LEFT(N1342, SEARCH("/", N1342, 1) - 1)</f>
        <v>theater</v>
      </c>
      <c r="R1342" t="str">
        <f>RIGHT(N1342, LEN(N1342)-SEARCH("/", N1342, 1))</f>
        <v>plays</v>
      </c>
      <c r="S1342" s="11">
        <f>(((J1342/60)/60)/24)+DATE(1970,1,1)</f>
        <v>41898.168125000004</v>
      </c>
      <c r="T1342" s="11">
        <f>(((I1342/60)/60)/24)+DATE(1970,1,1)</f>
        <v>41913.165972222225</v>
      </c>
    </row>
    <row r="1343" spans="1:20" ht="30" x14ac:dyDescent="0.25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 s="6">
        <f>ROUND(E1343/D1343*100, 0)</f>
        <v>119</v>
      </c>
      <c r="P1343" s="8">
        <f>E1343/L1343</f>
        <v>49.693548387096776</v>
      </c>
      <c r="Q1343" t="str">
        <f>LEFT(N1343, SEARCH("/", N1343, 1) - 1)</f>
        <v>theater</v>
      </c>
      <c r="R1343" t="str">
        <f>RIGHT(N1343, LEN(N1343)-SEARCH("/", N1343, 1))</f>
        <v>plays</v>
      </c>
      <c r="S1343" s="11">
        <f>(((J1343/60)/60)/24)+DATE(1970,1,1)</f>
        <v>42050.008368055554</v>
      </c>
      <c r="T1343" s="11">
        <f>(((I1343/60)/60)/24)+DATE(1970,1,1)</f>
        <v>42076.290972222225</v>
      </c>
    </row>
    <row r="1344" spans="1:20" ht="45" x14ac:dyDescent="0.25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6">
        <f>ROUND(E1344/D1344*100, 0)</f>
        <v>101</v>
      </c>
      <c r="P1344" s="8">
        <f>E1344/L1344</f>
        <v>299.22222222222223</v>
      </c>
      <c r="Q1344" t="str">
        <f>LEFT(N1344, SEARCH("/", N1344, 1) - 1)</f>
        <v>photography</v>
      </c>
      <c r="R1344" t="str">
        <f>RIGHT(N1344, LEN(N1344)-SEARCH("/", N1344, 1))</f>
        <v>photobooks</v>
      </c>
      <c r="S1344" s="11">
        <f>(((J1344/60)/60)/24)+DATE(1970,1,1)</f>
        <v>42161.770833333328</v>
      </c>
      <c r="T1344" s="11">
        <f>(((I1344/60)/60)/24)+DATE(1970,1,1)</f>
        <v>42193.770833333328</v>
      </c>
    </row>
    <row r="1345" spans="1:20" ht="45" x14ac:dyDescent="0.25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 s="6">
        <f>ROUND(E1345/D1345*100, 0)</f>
        <v>34</v>
      </c>
      <c r="P1345" s="8">
        <f>E1345/L1345</f>
        <v>75.75</v>
      </c>
      <c r="Q1345" t="str">
        <f>LEFT(N1345, SEARCH("/", N1345, 1) - 1)</f>
        <v>technology</v>
      </c>
      <c r="R1345" t="str">
        <f>RIGHT(N1345, LEN(N1345)-SEARCH("/", N1345, 1))</f>
        <v>wearables</v>
      </c>
      <c r="S1345" s="11">
        <f>(((J1345/60)/60)/24)+DATE(1970,1,1)</f>
        <v>42391.942094907412</v>
      </c>
      <c r="T1345" s="11">
        <f>(((I1345/60)/60)/24)+DATE(1970,1,1)</f>
        <v>42421.942094907412</v>
      </c>
    </row>
    <row r="1346" spans="1:20" ht="45" x14ac:dyDescent="0.25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6">
        <f>ROUND(E1346/D1346*100, 0)</f>
        <v>109</v>
      </c>
      <c r="P1346" s="8">
        <f>E1346/L1346</f>
        <v>89.242424242424249</v>
      </c>
      <c r="Q1346" t="str">
        <f>LEFT(N1346, SEARCH("/", N1346, 1) - 1)</f>
        <v>photography</v>
      </c>
      <c r="R1346" t="str">
        <f>RIGHT(N1346, LEN(N1346)-SEARCH("/", N1346, 1))</f>
        <v>photobooks</v>
      </c>
      <c r="S1346" s="11">
        <f>(((J1346/60)/60)/24)+DATE(1970,1,1)</f>
        <v>42419.603703703702</v>
      </c>
      <c r="T1346" s="11">
        <f>(((I1346/60)/60)/24)+DATE(1970,1,1)</f>
        <v>42449.562037037031</v>
      </c>
    </row>
    <row r="1347" spans="1:20" ht="45" x14ac:dyDescent="0.25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 s="6">
        <f>ROUND(E1347/D1347*100, 0)</f>
        <v>3</v>
      </c>
      <c r="P1347" s="8">
        <f>E1347/L1347</f>
        <v>21.25</v>
      </c>
      <c r="Q1347" t="str">
        <f>LEFT(N1347, SEARCH("/", N1347, 1) - 1)</f>
        <v>food</v>
      </c>
      <c r="R1347" t="str">
        <f>RIGHT(N1347, LEN(N1347)-SEARCH("/", N1347, 1))</f>
        <v>small batch</v>
      </c>
      <c r="S1347" s="11">
        <f>(((J1347/60)/60)/24)+DATE(1970,1,1)</f>
        <v>42804.895474537043</v>
      </c>
      <c r="T1347" s="11">
        <f>(((I1347/60)/60)/24)+DATE(1970,1,1)</f>
        <v>42834.853807870371</v>
      </c>
    </row>
    <row r="1348" spans="1:20" x14ac:dyDescent="0.25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 s="6">
        <f>ROUND(E1348/D1348*100, 0)</f>
        <v>108</v>
      </c>
      <c r="P1348" s="8">
        <f>E1348/L1348</f>
        <v>83.51428571428572</v>
      </c>
      <c r="Q1348" t="str">
        <f>LEFT(N1348, SEARCH("/", N1348, 1) - 1)</f>
        <v>theater</v>
      </c>
      <c r="R1348" t="str">
        <f>RIGHT(N1348, LEN(N1348)-SEARCH("/", N1348, 1))</f>
        <v>plays</v>
      </c>
      <c r="S1348" s="11">
        <f>(((J1348/60)/60)/24)+DATE(1970,1,1)</f>
        <v>42268.127696759257</v>
      </c>
      <c r="T1348" s="11">
        <f>(((I1348/60)/60)/24)+DATE(1970,1,1)</f>
        <v>42288.083333333328</v>
      </c>
    </row>
    <row r="1349" spans="1:20" ht="45" x14ac:dyDescent="0.25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6">
        <f>ROUND(E1349/D1349*100, 0)</f>
        <v>164</v>
      </c>
      <c r="P1349" s="8">
        <f>E1349/L1349</f>
        <v>70.285714285714292</v>
      </c>
      <c r="Q1349" t="str">
        <f>LEFT(N1349, SEARCH("/", N1349, 1) - 1)</f>
        <v>theater</v>
      </c>
      <c r="R1349" t="str">
        <f>RIGHT(N1349, LEN(N1349)-SEARCH("/", N1349, 1))</f>
        <v>plays</v>
      </c>
      <c r="S1349" s="11">
        <f>(((J1349/60)/60)/24)+DATE(1970,1,1)</f>
        <v>42311.711979166663</v>
      </c>
      <c r="T1349" s="11">
        <f>(((I1349/60)/60)/24)+DATE(1970,1,1)</f>
        <v>42341.708333333328</v>
      </c>
    </row>
    <row r="1350" spans="1:20" ht="45" x14ac:dyDescent="0.25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6">
        <f>ROUND(E1350/D1350*100, 0)</f>
        <v>7</v>
      </c>
      <c r="P1350" s="8">
        <f>E1350/L1350</f>
        <v>30</v>
      </c>
      <c r="Q1350" t="str">
        <f>LEFT(N1350, SEARCH("/", N1350, 1) - 1)</f>
        <v>publishing</v>
      </c>
      <c r="R1350" t="str">
        <f>RIGHT(N1350, LEN(N1350)-SEARCH("/", N1350, 1))</f>
        <v>translations</v>
      </c>
      <c r="S1350" s="11">
        <f>(((J1350/60)/60)/24)+DATE(1970,1,1)</f>
        <v>42040.829872685179</v>
      </c>
      <c r="T1350" s="11">
        <f>(((I1350/60)/60)/24)+DATE(1970,1,1)</f>
        <v>42070.829872685179</v>
      </c>
    </row>
    <row r="1351" spans="1:20" ht="45" x14ac:dyDescent="0.25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8276</v>
      </c>
      <c r="O1351" s="6">
        <f>ROUND(E1351/D1351*100, 0)</f>
        <v>103</v>
      </c>
      <c r="P1351" s="8">
        <f>E1351/L1351</f>
        <v>88.325937499999995</v>
      </c>
      <c r="Q1351" t="str">
        <f>LEFT(N1351, SEARCH("/", N1351, 1) - 1)</f>
        <v>music</v>
      </c>
      <c r="R1351" t="str">
        <f>RIGHT(N1351, LEN(N1351)-SEARCH("/", N1351, 1))</f>
        <v>rock</v>
      </c>
      <c r="S1351" s="11">
        <f>(((J1351/60)/60)/24)+DATE(1970,1,1)</f>
        <v>41442.741249999999</v>
      </c>
      <c r="T1351" s="11">
        <f>(((I1351/60)/60)/24)+DATE(1970,1,1)</f>
        <v>41458.207638888889</v>
      </c>
    </row>
    <row r="1352" spans="1:20" ht="45" x14ac:dyDescent="0.25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6">
        <f>ROUND(E1352/D1352*100, 0)</f>
        <v>1</v>
      </c>
      <c r="P1352" s="8">
        <f>E1352/L1352</f>
        <v>20</v>
      </c>
      <c r="Q1352" t="str">
        <f>LEFT(N1352, SEARCH("/", N1352, 1) - 1)</f>
        <v>music</v>
      </c>
      <c r="R1352" t="str">
        <f>RIGHT(N1352, LEN(N1352)-SEARCH("/", N1352, 1))</f>
        <v>jazz</v>
      </c>
      <c r="S1352" s="11">
        <f>(((J1352/60)/60)/24)+DATE(1970,1,1)</f>
        <v>41416.763171296298</v>
      </c>
      <c r="T1352" s="11">
        <f>(((I1352/60)/60)/24)+DATE(1970,1,1)</f>
        <v>41455.831944444442</v>
      </c>
    </row>
    <row r="1353" spans="1:20" ht="45" x14ac:dyDescent="0.25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8286</v>
      </c>
      <c r="O1353" s="6">
        <f>ROUND(E1353/D1353*100, 0)</f>
        <v>1</v>
      </c>
      <c r="P1353" s="8">
        <f>E1353/L1353</f>
        <v>25</v>
      </c>
      <c r="Q1353" t="str">
        <f>LEFT(N1353, SEARCH("/", N1353, 1) - 1)</f>
        <v>music</v>
      </c>
      <c r="R1353" t="str">
        <f>RIGHT(N1353, LEN(N1353)-SEARCH("/", N1353, 1))</f>
        <v>world music</v>
      </c>
      <c r="S1353" s="11">
        <f>(((J1353/60)/60)/24)+DATE(1970,1,1)</f>
        <v>40985.459803240738</v>
      </c>
      <c r="T1353" s="11">
        <f>(((I1353/60)/60)/24)+DATE(1970,1,1)</f>
        <v>41015.666666666664</v>
      </c>
    </row>
    <row r="1354" spans="1:20" ht="45" x14ac:dyDescent="0.25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 s="6">
        <f>ROUND(E1354/D1354*100, 0)</f>
        <v>2</v>
      </c>
      <c r="P1354" s="8">
        <f>E1354/L1354</f>
        <v>15</v>
      </c>
      <c r="Q1354" t="str">
        <f>LEFT(N1354, SEARCH("/", N1354, 1) - 1)</f>
        <v>theater</v>
      </c>
      <c r="R1354" t="str">
        <f>RIGHT(N1354, LEN(N1354)-SEARCH("/", N1354, 1))</f>
        <v>plays</v>
      </c>
      <c r="S1354" s="11">
        <f>(((J1354/60)/60)/24)+DATE(1970,1,1)</f>
        <v>42783.513182870374</v>
      </c>
      <c r="T1354" s="11">
        <f>(((I1354/60)/60)/24)+DATE(1970,1,1)</f>
        <v>42813.471516203703</v>
      </c>
    </row>
    <row r="1355" spans="1:20" ht="60" x14ac:dyDescent="0.25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8271</v>
      </c>
      <c r="O1355" s="6">
        <f>ROUND(E1355/D1355*100, 0)</f>
        <v>107</v>
      </c>
      <c r="P1355" s="8">
        <f>E1355/L1355</f>
        <v>63.695652173913047</v>
      </c>
      <c r="Q1355" t="str">
        <f>LEFT(N1355, SEARCH("/", N1355, 1) - 1)</f>
        <v>theater</v>
      </c>
      <c r="R1355" t="str">
        <f>RIGHT(N1355, LEN(N1355)-SEARCH("/", N1355, 1))</f>
        <v>plays</v>
      </c>
      <c r="S1355" s="11">
        <f>(((J1355/60)/60)/24)+DATE(1970,1,1)</f>
        <v>42448.821585648147</v>
      </c>
      <c r="T1355" s="11">
        <f>(((I1355/60)/60)/24)+DATE(1970,1,1)</f>
        <v>42466.895833333328</v>
      </c>
    </row>
    <row r="1356" spans="1:20" ht="45" x14ac:dyDescent="0.25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8271</v>
      </c>
      <c r="O1356" s="6">
        <f>ROUND(E1356/D1356*100, 0)</f>
        <v>100</v>
      </c>
      <c r="P1356" s="8">
        <f>E1356/L1356</f>
        <v>125</v>
      </c>
      <c r="Q1356" t="str">
        <f>LEFT(N1356, SEARCH("/", N1356, 1) - 1)</f>
        <v>theater</v>
      </c>
      <c r="R1356" t="str">
        <f>RIGHT(N1356, LEN(N1356)-SEARCH("/", N1356, 1))</f>
        <v>plays</v>
      </c>
      <c r="S1356" s="11">
        <f>(((J1356/60)/60)/24)+DATE(1970,1,1)</f>
        <v>42442.623344907406</v>
      </c>
      <c r="T1356" s="11">
        <f>(((I1356/60)/60)/24)+DATE(1970,1,1)</f>
        <v>42470.833333333328</v>
      </c>
    </row>
    <row r="1357" spans="1:20" ht="45" x14ac:dyDescent="0.25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8271</v>
      </c>
      <c r="O1357" s="6">
        <f>ROUND(E1357/D1357*100, 0)</f>
        <v>27</v>
      </c>
      <c r="P1357" s="8">
        <f>E1357/L1357</f>
        <v>35</v>
      </c>
      <c r="Q1357" t="str">
        <f>LEFT(N1357, SEARCH("/", N1357, 1) - 1)</f>
        <v>theater</v>
      </c>
      <c r="R1357" t="str">
        <f>RIGHT(N1357, LEN(N1357)-SEARCH("/", N1357, 1))</f>
        <v>plays</v>
      </c>
      <c r="S1357" s="11">
        <f>(((J1357/60)/60)/24)+DATE(1970,1,1)</f>
        <v>42283.552951388891</v>
      </c>
      <c r="T1357" s="11">
        <f>(((I1357/60)/60)/24)+DATE(1970,1,1)</f>
        <v>42313.594618055555</v>
      </c>
    </row>
    <row r="1358" spans="1:20" ht="45" x14ac:dyDescent="0.25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6">
        <f>ROUND(E1358/D1358*100, 0)</f>
        <v>16</v>
      </c>
      <c r="P1358" s="8">
        <f>E1358/L1358</f>
        <v>43.5</v>
      </c>
      <c r="Q1358" t="str">
        <f>LEFT(N1358, SEARCH("/", N1358, 1) - 1)</f>
        <v>film &amp; video</v>
      </c>
      <c r="R1358" t="str">
        <f>RIGHT(N1358, LEN(N1358)-SEARCH("/", N1358, 1))</f>
        <v>drama</v>
      </c>
      <c r="S1358" s="11">
        <f>(((J1358/60)/60)/24)+DATE(1970,1,1)</f>
        <v>41835.126805555556</v>
      </c>
      <c r="T1358" s="11">
        <f>(((I1358/60)/60)/24)+DATE(1970,1,1)</f>
        <v>41867.987500000003</v>
      </c>
    </row>
    <row r="1359" spans="1:20" ht="45" x14ac:dyDescent="0.25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8269</v>
      </c>
      <c r="O1359" s="6">
        <f>ROUND(E1359/D1359*100, 0)</f>
        <v>108</v>
      </c>
      <c r="P1359" s="8">
        <f>E1359/L1359</f>
        <v>86.163714285714292</v>
      </c>
      <c r="Q1359" t="str">
        <f>LEFT(N1359, SEARCH("/", N1359, 1) - 1)</f>
        <v>film &amp; video</v>
      </c>
      <c r="R1359" t="str">
        <f>RIGHT(N1359, LEN(N1359)-SEARCH("/", N1359, 1))</f>
        <v>documentary</v>
      </c>
      <c r="S1359" s="11">
        <f>(((J1359/60)/60)/24)+DATE(1970,1,1)</f>
        <v>40638.162465277775</v>
      </c>
      <c r="T1359" s="11">
        <f>(((I1359/60)/60)/24)+DATE(1970,1,1)</f>
        <v>40672.249305555553</v>
      </c>
    </row>
    <row r="1360" spans="1:20" ht="45" x14ac:dyDescent="0.25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 s="6">
        <f>ROUND(E1360/D1360*100, 0)</f>
        <v>109</v>
      </c>
      <c r="P1360" s="8">
        <f>E1360/L1360</f>
        <v>160.78947368421052</v>
      </c>
      <c r="Q1360" t="str">
        <f>LEFT(N1360, SEARCH("/", N1360, 1) - 1)</f>
        <v>music</v>
      </c>
      <c r="R1360" t="str">
        <f>RIGHT(N1360, LEN(N1360)-SEARCH("/", N1360, 1))</f>
        <v>rock</v>
      </c>
      <c r="S1360" s="11">
        <f>(((J1360/60)/60)/24)+DATE(1970,1,1)</f>
        <v>42087.803310185183</v>
      </c>
      <c r="T1360" s="11">
        <f>(((I1360/60)/60)/24)+DATE(1970,1,1)</f>
        <v>42121.716666666667</v>
      </c>
    </row>
    <row r="1361" spans="1:20" ht="45" x14ac:dyDescent="0.25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8275</v>
      </c>
      <c r="O1361" s="6">
        <f>ROUND(E1361/D1361*100, 0)</f>
        <v>25</v>
      </c>
      <c r="P1361" s="8">
        <f>E1361/L1361</f>
        <v>46.733333333333334</v>
      </c>
      <c r="Q1361" t="str">
        <f>LEFT(N1361, SEARCH("/", N1361, 1) - 1)</f>
        <v>publishing</v>
      </c>
      <c r="R1361" t="str">
        <f>RIGHT(N1361, LEN(N1361)-SEARCH("/", N1361, 1))</f>
        <v>fiction</v>
      </c>
      <c r="S1361" s="11">
        <f>(((J1361/60)/60)/24)+DATE(1970,1,1)</f>
        <v>41365.904594907406</v>
      </c>
      <c r="T1361" s="11">
        <f>(((I1361/60)/60)/24)+DATE(1970,1,1)</f>
        <v>41395.904594907406</v>
      </c>
    </row>
    <row r="1362" spans="1:20" ht="45" x14ac:dyDescent="0.25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8276</v>
      </c>
      <c r="O1362" s="6">
        <f>ROUND(E1362/D1362*100, 0)</f>
        <v>122</v>
      </c>
      <c r="P1362" s="8">
        <f>E1362/L1362</f>
        <v>48.842857142857142</v>
      </c>
      <c r="Q1362" t="str">
        <f>LEFT(N1362, SEARCH("/", N1362, 1) - 1)</f>
        <v>music</v>
      </c>
      <c r="R1362" t="str">
        <f>RIGHT(N1362, LEN(N1362)-SEARCH("/", N1362, 1))</f>
        <v>rock</v>
      </c>
      <c r="S1362" s="11">
        <f>(((J1362/60)/60)/24)+DATE(1970,1,1)</f>
        <v>40945.845312500001</v>
      </c>
      <c r="T1362" s="11">
        <f>(((I1362/60)/60)/24)+DATE(1970,1,1)</f>
        <v>40985.80364583333</v>
      </c>
    </row>
    <row r="1363" spans="1:20" ht="45" x14ac:dyDescent="0.25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8297</v>
      </c>
      <c r="O1363" s="6">
        <f>ROUND(E1363/D1363*100, 0)</f>
        <v>537</v>
      </c>
      <c r="P1363" s="8">
        <f>E1363/L1363</f>
        <v>22.116176470588236</v>
      </c>
      <c r="Q1363" t="str">
        <f>LEFT(N1363, SEARCH("/", N1363, 1) - 1)</f>
        <v>games</v>
      </c>
      <c r="R1363" t="str">
        <f>RIGHT(N1363, LEN(N1363)-SEARCH("/", N1363, 1))</f>
        <v>tabletop games</v>
      </c>
      <c r="S1363" s="11">
        <f>(((J1363/60)/60)/24)+DATE(1970,1,1)</f>
        <v>42371.617164351846</v>
      </c>
      <c r="T1363" s="11">
        <f>(((I1363/60)/60)/24)+DATE(1970,1,1)</f>
        <v>42401.617164351846</v>
      </c>
    </row>
    <row r="1364" spans="1:20" ht="45" x14ac:dyDescent="0.25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8271</v>
      </c>
      <c r="O1364" s="6">
        <f>ROUND(E1364/D1364*100, 0)</f>
        <v>128</v>
      </c>
      <c r="P1364" s="8">
        <f>E1364/L1364</f>
        <v>37.209583333333335</v>
      </c>
      <c r="Q1364" t="str">
        <f>LEFT(N1364, SEARCH("/", N1364, 1) - 1)</f>
        <v>theater</v>
      </c>
      <c r="R1364" t="str">
        <f>RIGHT(N1364, LEN(N1364)-SEARCH("/", N1364, 1))</f>
        <v>plays</v>
      </c>
      <c r="S1364" s="11">
        <f>(((J1364/60)/60)/24)+DATE(1970,1,1)</f>
        <v>42693.742604166662</v>
      </c>
      <c r="T1364" s="11">
        <f>(((I1364/60)/60)/24)+DATE(1970,1,1)</f>
        <v>42718.742604166662</v>
      </c>
    </row>
    <row r="1365" spans="1:20" ht="45" x14ac:dyDescent="0.25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 s="6">
        <f>ROUND(E1365/D1365*100, 0)</f>
        <v>112</v>
      </c>
      <c r="P1365" s="8">
        <f>E1365/L1365</f>
        <v>39.810126582278478</v>
      </c>
      <c r="Q1365" t="str">
        <f>LEFT(N1365, SEARCH("/", N1365, 1) - 1)</f>
        <v>theater</v>
      </c>
      <c r="R1365" t="str">
        <f>RIGHT(N1365, LEN(N1365)-SEARCH("/", N1365, 1))</f>
        <v>plays</v>
      </c>
      <c r="S1365" s="11">
        <f>(((J1365/60)/60)/24)+DATE(1970,1,1)</f>
        <v>42156.510393518518</v>
      </c>
      <c r="T1365" s="11">
        <f>(((I1365/60)/60)/24)+DATE(1970,1,1)</f>
        <v>42186.510393518518</v>
      </c>
    </row>
    <row r="1366" spans="1:20" ht="45" x14ac:dyDescent="0.25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 s="6">
        <f>ROUND(E1366/D1366*100, 0)</f>
        <v>113</v>
      </c>
      <c r="P1366" s="8">
        <f>E1366/L1366</f>
        <v>50.396825396825399</v>
      </c>
      <c r="Q1366" t="str">
        <f>LEFT(N1366, SEARCH("/", N1366, 1) - 1)</f>
        <v>theater</v>
      </c>
      <c r="R1366" t="str">
        <f>RIGHT(N1366, LEN(N1366)-SEARCH("/", N1366, 1))</f>
        <v>plays</v>
      </c>
      <c r="S1366" s="11">
        <f>(((J1366/60)/60)/24)+DATE(1970,1,1)</f>
        <v>42458.641724537039</v>
      </c>
      <c r="T1366" s="11">
        <f>(((I1366/60)/60)/24)+DATE(1970,1,1)</f>
        <v>42488.641724537039</v>
      </c>
    </row>
    <row r="1367" spans="1:20" ht="45" x14ac:dyDescent="0.25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 s="6">
        <f>ROUND(E1367/D1367*100, 0)</f>
        <v>118</v>
      </c>
      <c r="P1367" s="8">
        <f>E1367/L1367</f>
        <v>75.340909090909093</v>
      </c>
      <c r="Q1367" t="str">
        <f>LEFT(N1367, SEARCH("/", N1367, 1) - 1)</f>
        <v>theater</v>
      </c>
      <c r="R1367" t="str">
        <f>RIGHT(N1367, LEN(N1367)-SEARCH("/", N1367, 1))</f>
        <v>plays</v>
      </c>
      <c r="S1367" s="11">
        <f>(((J1367/60)/60)/24)+DATE(1970,1,1)</f>
        <v>41781.096203703702</v>
      </c>
      <c r="T1367" s="11">
        <f>(((I1367/60)/60)/24)+DATE(1970,1,1)</f>
        <v>41794.207638888889</v>
      </c>
    </row>
    <row r="1368" spans="1:20" ht="30" x14ac:dyDescent="0.25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6">
        <f>ROUND(E1368/D1368*100, 0)</f>
        <v>108</v>
      </c>
      <c r="P1368" s="8">
        <f>E1368/L1368</f>
        <v>55.2</v>
      </c>
      <c r="Q1368" t="str">
        <f>LEFT(N1368, SEARCH("/", N1368, 1) - 1)</f>
        <v>film &amp; video</v>
      </c>
      <c r="R1368" t="str">
        <f>RIGHT(N1368, LEN(N1368)-SEARCH("/", N1368, 1))</f>
        <v>documentary</v>
      </c>
      <c r="S1368" s="11">
        <f>(((J1368/60)/60)/24)+DATE(1970,1,1)</f>
        <v>41674.08494212963</v>
      </c>
      <c r="T1368" s="11">
        <f>(((I1368/60)/60)/24)+DATE(1970,1,1)</f>
        <v>41704.08494212963</v>
      </c>
    </row>
    <row r="1369" spans="1:20" ht="45" x14ac:dyDescent="0.25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6">
        <f>ROUND(E1369/D1369*100, 0)</f>
        <v>7</v>
      </c>
      <c r="P1369" s="8">
        <f>E1369/L1369</f>
        <v>35.166666666666664</v>
      </c>
      <c r="Q1369" t="str">
        <f>LEFT(N1369, SEARCH("/", N1369, 1) - 1)</f>
        <v>theater</v>
      </c>
      <c r="R1369" t="str">
        <f>RIGHT(N1369, LEN(N1369)-SEARCH("/", N1369, 1))</f>
        <v>plays</v>
      </c>
      <c r="S1369" s="11">
        <f>(((J1369/60)/60)/24)+DATE(1970,1,1)</f>
        <v>42601.854699074072</v>
      </c>
      <c r="T1369" s="11">
        <f>(((I1369/60)/60)/24)+DATE(1970,1,1)</f>
        <v>42611.163194444445</v>
      </c>
    </row>
    <row r="1370" spans="1:20" ht="45" x14ac:dyDescent="0.25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6">
        <f>ROUND(E1370/D1370*100, 0)</f>
        <v>103</v>
      </c>
      <c r="P1370" s="8">
        <f>E1370/L1370</f>
        <v>83.571428571428569</v>
      </c>
      <c r="Q1370" t="str">
        <f>LEFT(N1370, SEARCH("/", N1370, 1) - 1)</f>
        <v>theater</v>
      </c>
      <c r="R1370" t="str">
        <f>RIGHT(N1370, LEN(N1370)-SEARCH("/", N1370, 1))</f>
        <v>plays</v>
      </c>
      <c r="S1370" s="11">
        <f>(((J1370/60)/60)/24)+DATE(1970,1,1)</f>
        <v>41792.542986111112</v>
      </c>
      <c r="T1370" s="11">
        <f>(((I1370/60)/60)/24)+DATE(1970,1,1)</f>
        <v>41813.75</v>
      </c>
    </row>
    <row r="1371" spans="1:20" ht="45" x14ac:dyDescent="0.25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6">
        <f>ROUND(E1371/D1371*100, 0)</f>
        <v>0</v>
      </c>
      <c r="P1371" s="8">
        <f>E1371/L1371</f>
        <v>1</v>
      </c>
      <c r="Q1371" t="str">
        <f>LEFT(N1371, SEARCH("/", N1371, 1) - 1)</f>
        <v>music</v>
      </c>
      <c r="R1371" t="str">
        <f>RIGHT(N1371, LEN(N1371)-SEARCH("/", N1371, 1))</f>
        <v>faith</v>
      </c>
      <c r="S1371" s="11">
        <f>(((J1371/60)/60)/24)+DATE(1970,1,1)</f>
        <v>42425.960983796293</v>
      </c>
      <c r="T1371" s="11">
        <f>(((I1371/60)/60)/24)+DATE(1970,1,1)</f>
        <v>42463.006944444445</v>
      </c>
    </row>
    <row r="1372" spans="1:20" ht="45" x14ac:dyDescent="0.25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6">
        <f>ROUND(E1372/D1372*100, 0)</f>
        <v>86</v>
      </c>
      <c r="P1372" s="8">
        <f>E1372/L1372</f>
        <v>248.5</v>
      </c>
      <c r="Q1372" t="str">
        <f>LEFT(N1372, SEARCH("/", N1372, 1) - 1)</f>
        <v>theater</v>
      </c>
      <c r="R1372" t="str">
        <f>RIGHT(N1372, LEN(N1372)-SEARCH("/", N1372, 1))</f>
        <v>plays</v>
      </c>
      <c r="S1372" s="11">
        <f>(((J1372/60)/60)/24)+DATE(1970,1,1)</f>
        <v>42534.631481481483</v>
      </c>
      <c r="T1372" s="11">
        <f>(((I1372/60)/60)/24)+DATE(1970,1,1)</f>
        <v>42562.631481481483</v>
      </c>
    </row>
    <row r="1373" spans="1:20" ht="45" x14ac:dyDescent="0.25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6">
        <f>ROUND(E1373/D1373*100, 0)</f>
        <v>0</v>
      </c>
      <c r="P1373" s="8" t="e">
        <f>E1373/L1373</f>
        <v>#DIV/0!</v>
      </c>
      <c r="Q1373" t="str">
        <f>LEFT(N1373, SEARCH("/", N1373, 1) - 1)</f>
        <v>theater</v>
      </c>
      <c r="R1373" t="str">
        <f>RIGHT(N1373, LEN(N1373)-SEARCH("/", N1373, 1))</f>
        <v>plays</v>
      </c>
      <c r="S1373" s="11">
        <f>(((J1373/60)/60)/24)+DATE(1970,1,1)</f>
        <v>41950.114108796297</v>
      </c>
      <c r="T1373" s="11">
        <f>(((I1373/60)/60)/24)+DATE(1970,1,1)</f>
        <v>42010.114108796297</v>
      </c>
    </row>
    <row r="1374" spans="1:20" ht="30" x14ac:dyDescent="0.25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6">
        <f>ROUND(E1374/D1374*100, 0)</f>
        <v>0</v>
      </c>
      <c r="P1374" s="8" t="e">
        <f>E1374/L1374</f>
        <v>#DIV/0!</v>
      </c>
      <c r="Q1374" t="str">
        <f>LEFT(N1374, SEARCH("/", N1374, 1) - 1)</f>
        <v>music</v>
      </c>
      <c r="R1374" t="str">
        <f>RIGHT(N1374, LEN(N1374)-SEARCH("/", N1374, 1))</f>
        <v>jazz</v>
      </c>
      <c r="S1374" s="11">
        <f>(((J1374/60)/60)/24)+DATE(1970,1,1)</f>
        <v>40767.192395833335</v>
      </c>
      <c r="T1374" s="11">
        <f>(((I1374/60)/60)/24)+DATE(1970,1,1)</f>
        <v>40797.192395833335</v>
      </c>
    </row>
    <row r="1375" spans="1:20" ht="45" x14ac:dyDescent="0.25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6">
        <f>ROUND(E1375/D1375*100, 0)</f>
        <v>31</v>
      </c>
      <c r="P1375" s="8">
        <f>E1375/L1375</f>
        <v>47.10526315789474</v>
      </c>
      <c r="Q1375" t="str">
        <f>LEFT(N1375, SEARCH("/", N1375, 1) - 1)</f>
        <v>publishing</v>
      </c>
      <c r="R1375" t="str">
        <f>RIGHT(N1375, LEN(N1375)-SEARCH("/", N1375, 1))</f>
        <v>fiction</v>
      </c>
      <c r="S1375" s="11">
        <f>(((J1375/60)/60)/24)+DATE(1970,1,1)</f>
        <v>41520.561041666668</v>
      </c>
      <c r="T1375" s="11">
        <f>(((I1375/60)/60)/24)+DATE(1970,1,1)</f>
        <v>41549.561041666668</v>
      </c>
    </row>
    <row r="1376" spans="1:20" ht="45" x14ac:dyDescent="0.25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6">
        <f>ROUND(E1376/D1376*100, 0)</f>
        <v>102</v>
      </c>
      <c r="P1376" s="8">
        <f>E1376/L1376</f>
        <v>44.757575757575758</v>
      </c>
      <c r="Q1376" t="str">
        <f>LEFT(N1376, SEARCH("/", N1376, 1) - 1)</f>
        <v>theater</v>
      </c>
      <c r="R1376" t="str">
        <f>RIGHT(N1376, LEN(N1376)-SEARCH("/", N1376, 1))</f>
        <v>plays</v>
      </c>
      <c r="S1376" s="11">
        <f>(((J1376/60)/60)/24)+DATE(1970,1,1)</f>
        <v>42193.723912037036</v>
      </c>
      <c r="T1376" s="11">
        <f>(((I1376/60)/60)/24)+DATE(1970,1,1)</f>
        <v>42223.723912037036</v>
      </c>
    </row>
    <row r="1377" spans="1:20" x14ac:dyDescent="0.25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6">
        <f>ROUND(E1377/D1377*100, 0)</f>
        <v>111</v>
      </c>
      <c r="P1377" s="8">
        <f>E1377/L1377</f>
        <v>34.206185567010309</v>
      </c>
      <c r="Q1377" t="str">
        <f>LEFT(N1377, SEARCH("/", N1377, 1) - 1)</f>
        <v>publishing</v>
      </c>
      <c r="R1377" t="str">
        <f>RIGHT(N1377, LEN(N1377)-SEARCH("/", N1377, 1))</f>
        <v>nonfiction</v>
      </c>
      <c r="S1377" s="11">
        <f>(((J1377/60)/60)/24)+DATE(1970,1,1)</f>
        <v>41157.042928240742</v>
      </c>
      <c r="T1377" s="11">
        <f>(((I1377/60)/60)/24)+DATE(1970,1,1)</f>
        <v>41175.165972222225</v>
      </c>
    </row>
    <row r="1378" spans="1:20" ht="45" x14ac:dyDescent="0.25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6">
        <f>ROUND(E1378/D1378*100, 0)</f>
        <v>0</v>
      </c>
      <c r="P1378" s="8">
        <f>E1378/L1378</f>
        <v>4</v>
      </c>
      <c r="Q1378" t="str">
        <f>LEFT(N1378, SEARCH("/", N1378, 1) - 1)</f>
        <v>film &amp; video</v>
      </c>
      <c r="R1378" t="str">
        <f>RIGHT(N1378, LEN(N1378)-SEARCH("/", N1378, 1))</f>
        <v>science fiction</v>
      </c>
      <c r="S1378" s="11">
        <f>(((J1378/60)/60)/24)+DATE(1970,1,1)</f>
        <v>42396.911712962959</v>
      </c>
      <c r="T1378" s="11">
        <f>(((I1378/60)/60)/24)+DATE(1970,1,1)</f>
        <v>42426.911712962959</v>
      </c>
    </row>
    <row r="1379" spans="1:20" ht="45" x14ac:dyDescent="0.25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8265</v>
      </c>
      <c r="O1379" s="6">
        <f>ROUND(E1379/D1379*100, 0)</f>
        <v>101</v>
      </c>
      <c r="P1379" s="8">
        <f>E1379/L1379</f>
        <v>158.68421052631578</v>
      </c>
      <c r="Q1379" t="str">
        <f>LEFT(N1379, SEARCH("/", N1379, 1) - 1)</f>
        <v>film &amp; video</v>
      </c>
      <c r="R1379" t="str">
        <f>RIGHT(N1379, LEN(N1379)-SEARCH("/", N1379, 1))</f>
        <v>television</v>
      </c>
      <c r="S1379" s="11">
        <f>(((J1379/60)/60)/24)+DATE(1970,1,1)</f>
        <v>41780.068043981482</v>
      </c>
      <c r="T1379" s="11">
        <f>(((I1379/60)/60)/24)+DATE(1970,1,1)</f>
        <v>41815.068043981482</v>
      </c>
    </row>
    <row r="1380" spans="1:20" ht="45" x14ac:dyDescent="0.25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8265</v>
      </c>
      <c r="O1380" s="6">
        <f>ROUND(E1380/D1380*100, 0)</f>
        <v>123</v>
      </c>
      <c r="P1380" s="8">
        <f>E1380/L1380</f>
        <v>31.623931623931625</v>
      </c>
      <c r="Q1380" t="str">
        <f>LEFT(N1380, SEARCH("/", N1380, 1) - 1)</f>
        <v>film &amp; video</v>
      </c>
      <c r="R1380" t="str">
        <f>RIGHT(N1380, LEN(N1380)-SEARCH("/", N1380, 1))</f>
        <v>television</v>
      </c>
      <c r="S1380" s="11">
        <f>(((J1380/60)/60)/24)+DATE(1970,1,1)</f>
        <v>41812.67324074074</v>
      </c>
      <c r="T1380" s="11">
        <f>(((I1380/60)/60)/24)+DATE(1970,1,1)</f>
        <v>41842.67324074074</v>
      </c>
    </row>
    <row r="1381" spans="1:20" ht="30" x14ac:dyDescent="0.25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8265</v>
      </c>
      <c r="O1381" s="6">
        <f>ROUND(E1381/D1381*100, 0)</f>
        <v>110</v>
      </c>
      <c r="P1381" s="8">
        <f>E1381/L1381</f>
        <v>28.111111111111111</v>
      </c>
      <c r="Q1381" t="str">
        <f>LEFT(N1381, SEARCH("/", N1381, 1) - 1)</f>
        <v>film &amp; video</v>
      </c>
      <c r="R1381" t="str">
        <f>RIGHT(N1381, LEN(N1381)-SEARCH("/", N1381, 1))</f>
        <v>television</v>
      </c>
      <c r="S1381" s="11">
        <f>(((J1381/60)/60)/24)+DATE(1970,1,1)</f>
        <v>41719.549131944441</v>
      </c>
      <c r="T1381" s="11">
        <f>(((I1381/60)/60)/24)+DATE(1970,1,1)</f>
        <v>41733.916666666664</v>
      </c>
    </row>
    <row r="1382" spans="1:20" ht="45" x14ac:dyDescent="0.25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 s="6">
        <f>ROUND(E1382/D1382*100, 0)</f>
        <v>155</v>
      </c>
      <c r="P1382" s="8">
        <f>E1382/L1382</f>
        <v>96.708333333333329</v>
      </c>
      <c r="Q1382" t="str">
        <f>LEFT(N1382, SEARCH("/", N1382, 1) - 1)</f>
        <v>film &amp; video</v>
      </c>
      <c r="R1382" t="str">
        <f>RIGHT(N1382, LEN(N1382)-SEARCH("/", N1382, 1))</f>
        <v>shorts</v>
      </c>
      <c r="S1382" s="11">
        <f>(((J1382/60)/60)/24)+DATE(1970,1,1)</f>
        <v>41311.799513888887</v>
      </c>
      <c r="T1382" s="11">
        <f>(((I1382/60)/60)/24)+DATE(1970,1,1)</f>
        <v>41336.799513888887</v>
      </c>
    </row>
    <row r="1383" spans="1:20" ht="45" x14ac:dyDescent="0.25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6">
        <f>ROUND(E1383/D1383*100, 0)</f>
        <v>120</v>
      </c>
      <c r="P1383" s="8">
        <f>E1383/L1383</f>
        <v>78.260869565217391</v>
      </c>
      <c r="Q1383" t="str">
        <f>LEFT(N1383, SEARCH("/", N1383, 1) - 1)</f>
        <v>film &amp; video</v>
      </c>
      <c r="R1383" t="str">
        <f>RIGHT(N1383, LEN(N1383)-SEARCH("/", N1383, 1))</f>
        <v>shorts</v>
      </c>
      <c r="S1383" s="11">
        <f>(((J1383/60)/60)/24)+DATE(1970,1,1)</f>
        <v>40619.402361111112</v>
      </c>
      <c r="T1383" s="11">
        <f>(((I1383/60)/60)/24)+DATE(1970,1,1)</f>
        <v>40680.402361111112</v>
      </c>
    </row>
    <row r="1384" spans="1:20" ht="45" x14ac:dyDescent="0.25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 s="6">
        <f>ROUND(E1384/D1384*100, 0)</f>
        <v>103</v>
      </c>
      <c r="P1384" s="8">
        <f>E1384/L1384</f>
        <v>88.571428571428569</v>
      </c>
      <c r="Q1384" t="str">
        <f>LEFT(N1384, SEARCH("/", N1384, 1) - 1)</f>
        <v>film &amp; video</v>
      </c>
      <c r="R1384" t="str">
        <f>RIGHT(N1384, LEN(N1384)-SEARCH("/", N1384, 1))</f>
        <v>shorts</v>
      </c>
      <c r="S1384" s="11">
        <f>(((J1384/60)/60)/24)+DATE(1970,1,1)</f>
        <v>40861.27416666667</v>
      </c>
      <c r="T1384" s="11">
        <f>(((I1384/60)/60)/24)+DATE(1970,1,1)</f>
        <v>40921.27416666667</v>
      </c>
    </row>
    <row r="1385" spans="1:20" ht="45" x14ac:dyDescent="0.25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8267</v>
      </c>
      <c r="O1385" s="6">
        <f>ROUND(E1385/D1385*100, 0)</f>
        <v>0</v>
      </c>
      <c r="P1385" s="8">
        <f>E1385/L1385</f>
        <v>1</v>
      </c>
      <c r="Q1385" t="str">
        <f>LEFT(N1385, SEARCH("/", N1385, 1) - 1)</f>
        <v>film &amp; video</v>
      </c>
      <c r="R1385" t="str">
        <f>RIGHT(N1385, LEN(N1385)-SEARCH("/", N1385, 1))</f>
        <v>science fiction</v>
      </c>
      <c r="S1385" s="11">
        <f>(((J1385/60)/60)/24)+DATE(1970,1,1)</f>
        <v>42096.704976851848</v>
      </c>
      <c r="T1385" s="11">
        <f>(((I1385/60)/60)/24)+DATE(1970,1,1)</f>
        <v>42112.427777777775</v>
      </c>
    </row>
    <row r="1386" spans="1:20" ht="45" x14ac:dyDescent="0.25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8267</v>
      </c>
      <c r="O1386" s="6">
        <f>ROUND(E1386/D1386*100, 0)</f>
        <v>13</v>
      </c>
      <c r="P1386" s="8">
        <f>E1386/L1386</f>
        <v>80.599999999999994</v>
      </c>
      <c r="Q1386" t="str">
        <f>LEFT(N1386, SEARCH("/", N1386, 1) - 1)</f>
        <v>film &amp; video</v>
      </c>
      <c r="R1386" t="str">
        <f>RIGHT(N1386, LEN(N1386)-SEARCH("/", N1386, 1))</f>
        <v>science fiction</v>
      </c>
      <c r="S1386" s="11">
        <f>(((J1386/60)/60)/24)+DATE(1970,1,1)</f>
        <v>41788.381909722222</v>
      </c>
      <c r="T1386" s="11">
        <f>(((I1386/60)/60)/24)+DATE(1970,1,1)</f>
        <v>41821.791666666664</v>
      </c>
    </row>
    <row r="1387" spans="1:20" ht="45" x14ac:dyDescent="0.25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8267</v>
      </c>
      <c r="O1387" s="6">
        <f>ROUND(E1387/D1387*100, 0)</f>
        <v>0</v>
      </c>
      <c r="P1387" s="8" t="e">
        <f>E1387/L1387</f>
        <v>#DIV/0!</v>
      </c>
      <c r="Q1387" t="str">
        <f>LEFT(N1387, SEARCH("/", N1387, 1) - 1)</f>
        <v>film &amp; video</v>
      </c>
      <c r="R1387" t="str">
        <f>RIGHT(N1387, LEN(N1387)-SEARCH("/", N1387, 1))</f>
        <v>science fiction</v>
      </c>
      <c r="S1387" s="11">
        <f>(((J1387/60)/60)/24)+DATE(1970,1,1)</f>
        <v>42096.410115740742</v>
      </c>
      <c r="T1387" s="11">
        <f>(((I1387/60)/60)/24)+DATE(1970,1,1)</f>
        <v>42140.427777777775</v>
      </c>
    </row>
    <row r="1388" spans="1:20" ht="45" x14ac:dyDescent="0.25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8267</v>
      </c>
      <c r="O1388" s="6">
        <f>ROUND(E1388/D1388*100, 0)</f>
        <v>0</v>
      </c>
      <c r="P1388" s="8">
        <f>E1388/L1388</f>
        <v>10</v>
      </c>
      <c r="Q1388" t="str">
        <f>LEFT(N1388, SEARCH("/", N1388, 1) - 1)</f>
        <v>film &amp; video</v>
      </c>
      <c r="R1388" t="str">
        <f>RIGHT(N1388, LEN(N1388)-SEARCH("/", N1388, 1))</f>
        <v>science fiction</v>
      </c>
      <c r="S1388" s="11">
        <f>(((J1388/60)/60)/24)+DATE(1970,1,1)</f>
        <v>41938.893263888887</v>
      </c>
      <c r="T1388" s="11">
        <f>(((I1388/60)/60)/24)+DATE(1970,1,1)</f>
        <v>41959.934930555552</v>
      </c>
    </row>
    <row r="1389" spans="1:20" ht="45" x14ac:dyDescent="0.25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8268</v>
      </c>
      <c r="O1389" s="6">
        <f>ROUND(E1389/D1389*100, 0)</f>
        <v>0</v>
      </c>
      <c r="P1389" s="8" t="e">
        <f>E1389/L1389</f>
        <v>#DIV/0!</v>
      </c>
      <c r="Q1389" t="str">
        <f>LEFT(N1389, SEARCH("/", N1389, 1) - 1)</f>
        <v>film &amp; video</v>
      </c>
      <c r="R1389" t="str">
        <f>RIGHT(N1389, LEN(N1389)-SEARCH("/", N1389, 1))</f>
        <v>drama</v>
      </c>
      <c r="S1389" s="11">
        <f>(((J1389/60)/60)/24)+DATE(1970,1,1)</f>
        <v>42383.933993055558</v>
      </c>
      <c r="T1389" s="11">
        <f>(((I1389/60)/60)/24)+DATE(1970,1,1)</f>
        <v>42413.933993055558</v>
      </c>
    </row>
    <row r="1390" spans="1:20" ht="45" x14ac:dyDescent="0.25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8269</v>
      </c>
      <c r="O1390" s="6">
        <f>ROUND(E1390/D1390*100, 0)</f>
        <v>177</v>
      </c>
      <c r="P1390" s="8">
        <f>E1390/L1390</f>
        <v>81.892461538461546</v>
      </c>
      <c r="Q1390" t="str">
        <f>LEFT(N1390, SEARCH("/", N1390, 1) - 1)</f>
        <v>film &amp; video</v>
      </c>
      <c r="R1390" t="str">
        <f>RIGHT(N1390, LEN(N1390)-SEARCH("/", N1390, 1))</f>
        <v>documentary</v>
      </c>
      <c r="S1390" s="11">
        <f>(((J1390/60)/60)/24)+DATE(1970,1,1)</f>
        <v>40235.900358796294</v>
      </c>
      <c r="T1390" s="11">
        <f>(((I1390/60)/60)/24)+DATE(1970,1,1)</f>
        <v>40296.78402777778</v>
      </c>
    </row>
    <row r="1391" spans="1:20" ht="45" x14ac:dyDescent="0.25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8269</v>
      </c>
      <c r="O1391" s="6">
        <f>ROUND(E1391/D1391*100, 0)</f>
        <v>137</v>
      </c>
      <c r="P1391" s="8">
        <f>E1391/L1391</f>
        <v>50.292682926829265</v>
      </c>
      <c r="Q1391" t="str">
        <f>LEFT(N1391, SEARCH("/", N1391, 1) - 1)</f>
        <v>film &amp; video</v>
      </c>
      <c r="R1391" t="str">
        <f>RIGHT(N1391, LEN(N1391)-SEARCH("/", N1391, 1))</f>
        <v>documentary</v>
      </c>
      <c r="S1391" s="11">
        <f>(((J1391/60)/60)/24)+DATE(1970,1,1)</f>
        <v>41032.071134259262</v>
      </c>
      <c r="T1391" s="11">
        <f>(((I1391/60)/60)/24)+DATE(1970,1,1)</f>
        <v>41062.071134259262</v>
      </c>
    </row>
    <row r="1392" spans="1:20" ht="45" x14ac:dyDescent="0.25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8269</v>
      </c>
      <c r="O1392" s="6">
        <f>ROUND(E1392/D1392*100, 0)</f>
        <v>101</v>
      </c>
      <c r="P1392" s="8">
        <f>E1392/L1392</f>
        <v>97.904838709677421</v>
      </c>
      <c r="Q1392" t="str">
        <f>LEFT(N1392, SEARCH("/", N1392, 1) - 1)</f>
        <v>film &amp; video</v>
      </c>
      <c r="R1392" t="str">
        <f>RIGHT(N1392, LEN(N1392)-SEARCH("/", N1392, 1))</f>
        <v>documentary</v>
      </c>
      <c r="S1392" s="11">
        <f>(((J1392/60)/60)/24)+DATE(1970,1,1)</f>
        <v>42047.128564814819</v>
      </c>
      <c r="T1392" s="11">
        <f>(((I1392/60)/60)/24)+DATE(1970,1,1)</f>
        <v>42077.086898148147</v>
      </c>
    </row>
    <row r="1393" spans="1:20" ht="45" x14ac:dyDescent="0.25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8269</v>
      </c>
      <c r="O1393" s="6">
        <f>ROUND(E1393/D1393*100, 0)</f>
        <v>112</v>
      </c>
      <c r="P1393" s="8">
        <f>E1393/L1393</f>
        <v>40.397590361445786</v>
      </c>
      <c r="Q1393" t="str">
        <f>LEFT(N1393, SEARCH("/", N1393, 1) - 1)</f>
        <v>film &amp; video</v>
      </c>
      <c r="R1393" t="str">
        <f>RIGHT(N1393, LEN(N1393)-SEARCH("/", N1393, 1))</f>
        <v>documentary</v>
      </c>
      <c r="S1393" s="11">
        <f>(((J1393/60)/60)/24)+DATE(1970,1,1)</f>
        <v>42370.571851851855</v>
      </c>
      <c r="T1393" s="11">
        <f>(((I1393/60)/60)/24)+DATE(1970,1,1)</f>
        <v>42394.994444444441</v>
      </c>
    </row>
    <row r="1394" spans="1:20" ht="45" x14ac:dyDescent="0.25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8270</v>
      </c>
      <c r="O1394" s="6">
        <f>ROUND(E1394/D1394*100, 0)</f>
        <v>7</v>
      </c>
      <c r="P1394" s="8">
        <f>E1394/L1394</f>
        <v>40.78</v>
      </c>
      <c r="Q1394" t="str">
        <f>LEFT(N1394, SEARCH("/", N1394, 1) - 1)</f>
        <v>film &amp; video</v>
      </c>
      <c r="R1394" t="str">
        <f>RIGHT(N1394, LEN(N1394)-SEARCH("/", N1394, 1))</f>
        <v>animation</v>
      </c>
      <c r="S1394" s="11">
        <f>(((J1394/60)/60)/24)+DATE(1970,1,1)</f>
        <v>40934.376145833332</v>
      </c>
      <c r="T1394" s="11">
        <f>(((I1394/60)/60)/24)+DATE(1970,1,1)</f>
        <v>40994.334479166668</v>
      </c>
    </row>
    <row r="1395" spans="1:20" ht="45" x14ac:dyDescent="0.25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8270</v>
      </c>
      <c r="O1395" s="6">
        <f>ROUND(E1395/D1395*100, 0)</f>
        <v>14</v>
      </c>
      <c r="P1395" s="8">
        <f>E1395/L1395</f>
        <v>51.875</v>
      </c>
      <c r="Q1395" t="str">
        <f>LEFT(N1395, SEARCH("/", N1395, 1) - 1)</f>
        <v>film &amp; video</v>
      </c>
      <c r="R1395" t="str">
        <f>RIGHT(N1395, LEN(N1395)-SEARCH("/", N1395, 1))</f>
        <v>animation</v>
      </c>
      <c r="S1395" s="11">
        <f>(((J1395/60)/60)/24)+DATE(1970,1,1)</f>
        <v>42526.871331018512</v>
      </c>
      <c r="T1395" s="11">
        <f>(((I1395/60)/60)/24)+DATE(1970,1,1)</f>
        <v>42556.871331018512</v>
      </c>
    </row>
    <row r="1396" spans="1:20" ht="60" x14ac:dyDescent="0.25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8270</v>
      </c>
      <c r="O1396" s="6">
        <f>ROUND(E1396/D1396*100, 0)</f>
        <v>0</v>
      </c>
      <c r="P1396" s="8" t="e">
        <f>E1396/L1396</f>
        <v>#DIV/0!</v>
      </c>
      <c r="Q1396" t="str">
        <f>LEFT(N1396, SEARCH("/", N1396, 1) - 1)</f>
        <v>film &amp; video</v>
      </c>
      <c r="R1396" t="str">
        <f>RIGHT(N1396, LEN(N1396)-SEARCH("/", N1396, 1))</f>
        <v>animation</v>
      </c>
      <c r="S1396" s="11">
        <f>(((J1396/60)/60)/24)+DATE(1970,1,1)</f>
        <v>42228.629884259266</v>
      </c>
      <c r="T1396" s="11">
        <f>(((I1396/60)/60)/24)+DATE(1970,1,1)</f>
        <v>42288.629884259266</v>
      </c>
    </row>
    <row r="1397" spans="1:20" ht="45" x14ac:dyDescent="0.25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8271</v>
      </c>
      <c r="O1397" s="6">
        <f>ROUND(E1397/D1397*100, 0)</f>
        <v>115</v>
      </c>
      <c r="P1397" s="8">
        <f>E1397/L1397</f>
        <v>110.96774193548387</v>
      </c>
      <c r="Q1397" t="str">
        <f>LEFT(N1397, SEARCH("/", N1397, 1) - 1)</f>
        <v>theater</v>
      </c>
      <c r="R1397" t="str">
        <f>RIGHT(N1397, LEN(N1397)-SEARCH("/", N1397, 1))</f>
        <v>plays</v>
      </c>
      <c r="S1397" s="11">
        <f>(((J1397/60)/60)/24)+DATE(1970,1,1)</f>
        <v>42430.040798611109</v>
      </c>
      <c r="T1397" s="11">
        <f>(((I1397/60)/60)/24)+DATE(1970,1,1)</f>
        <v>42449.999131944445</v>
      </c>
    </row>
    <row r="1398" spans="1:20" ht="45" x14ac:dyDescent="0.25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8272</v>
      </c>
      <c r="O1398" s="6">
        <f>ROUND(E1398/D1398*100, 0)</f>
        <v>0</v>
      </c>
      <c r="P1398" s="8">
        <f>E1398/L1398</f>
        <v>1</v>
      </c>
      <c r="Q1398" t="str">
        <f>LEFT(N1398, SEARCH("/", N1398, 1) - 1)</f>
        <v>technology</v>
      </c>
      <c r="R1398" t="str">
        <f>RIGHT(N1398, LEN(N1398)-SEARCH("/", N1398, 1))</f>
        <v>web</v>
      </c>
      <c r="S1398" s="11">
        <f>(((J1398/60)/60)/24)+DATE(1970,1,1)</f>
        <v>42605.908182870371</v>
      </c>
      <c r="T1398" s="11">
        <f>(((I1398/60)/60)/24)+DATE(1970,1,1)</f>
        <v>42635.908182870371</v>
      </c>
    </row>
    <row r="1399" spans="1:20" ht="45" x14ac:dyDescent="0.25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8273</v>
      </c>
      <c r="O1399" s="6">
        <f>ROUND(E1399/D1399*100, 0)</f>
        <v>100</v>
      </c>
      <c r="P1399" s="8">
        <f>E1399/L1399</f>
        <v>107.64285714285714</v>
      </c>
      <c r="Q1399" t="str">
        <f>LEFT(N1399, SEARCH("/", N1399, 1) - 1)</f>
        <v>technology</v>
      </c>
      <c r="R1399" t="str">
        <f>RIGHT(N1399, LEN(N1399)-SEARCH("/", N1399, 1))</f>
        <v>wearables</v>
      </c>
      <c r="S1399" s="11">
        <f>(((J1399/60)/60)/24)+DATE(1970,1,1)</f>
        <v>42675.690393518518</v>
      </c>
      <c r="T1399" s="11">
        <f>(((I1399/60)/60)/24)+DATE(1970,1,1)</f>
        <v>42705.732060185182</v>
      </c>
    </row>
    <row r="1400" spans="1:20" x14ac:dyDescent="0.25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8273</v>
      </c>
      <c r="O1400" s="6">
        <f>ROUND(E1400/D1400*100, 0)</f>
        <v>101</v>
      </c>
      <c r="P1400" s="8">
        <f>E1400/L1400</f>
        <v>143.66666666666666</v>
      </c>
      <c r="Q1400" t="str">
        <f>LEFT(N1400, SEARCH("/", N1400, 1) - 1)</f>
        <v>technology</v>
      </c>
      <c r="R1400" t="str">
        <f>RIGHT(N1400, LEN(N1400)-SEARCH("/", N1400, 1))</f>
        <v>wearables</v>
      </c>
      <c r="S1400" s="11">
        <f>(((J1400/60)/60)/24)+DATE(1970,1,1)</f>
        <v>42209.593692129631</v>
      </c>
      <c r="T1400" s="11">
        <f>(((I1400/60)/60)/24)+DATE(1970,1,1)</f>
        <v>42239.593692129631</v>
      </c>
    </row>
    <row r="1401" spans="1:20" ht="45" x14ac:dyDescent="0.25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8274</v>
      </c>
      <c r="O1401" s="6">
        <f>ROUND(E1401/D1401*100, 0)</f>
        <v>107</v>
      </c>
      <c r="P1401" s="8">
        <f>E1401/L1401</f>
        <v>169.57894736842104</v>
      </c>
      <c r="Q1401" t="str">
        <f>LEFT(N1401, SEARCH("/", N1401, 1) - 1)</f>
        <v>publishing</v>
      </c>
      <c r="R1401" t="str">
        <f>RIGHT(N1401, LEN(N1401)-SEARCH("/", N1401, 1))</f>
        <v>nonfiction</v>
      </c>
      <c r="S1401" s="11">
        <f>(((J1401/60)/60)/24)+DATE(1970,1,1)</f>
        <v>42162.146782407406</v>
      </c>
      <c r="T1401" s="11">
        <f>(((I1401/60)/60)/24)+DATE(1970,1,1)</f>
        <v>42176.146782407406</v>
      </c>
    </row>
    <row r="1402" spans="1:20" ht="45" x14ac:dyDescent="0.25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8274</v>
      </c>
      <c r="O1402" s="6">
        <f>ROUND(E1402/D1402*100, 0)</f>
        <v>119</v>
      </c>
      <c r="P1402" s="8">
        <f>E1402/L1402</f>
        <v>57.338709677419352</v>
      </c>
      <c r="Q1402" t="str">
        <f>LEFT(N1402, SEARCH("/", N1402, 1) - 1)</f>
        <v>publishing</v>
      </c>
      <c r="R1402" t="str">
        <f>RIGHT(N1402, LEN(N1402)-SEARCH("/", N1402, 1))</f>
        <v>nonfiction</v>
      </c>
      <c r="S1402" s="11">
        <f>(((J1402/60)/60)/24)+DATE(1970,1,1)</f>
        <v>40713.630497685182</v>
      </c>
      <c r="T1402" s="11">
        <f>(((I1402/60)/60)/24)+DATE(1970,1,1)</f>
        <v>40759.630497685182</v>
      </c>
    </row>
    <row r="1403" spans="1:20" ht="45" x14ac:dyDescent="0.25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8275</v>
      </c>
      <c r="O1403" s="6">
        <f>ROUND(E1403/D1403*100, 0)</f>
        <v>1</v>
      </c>
      <c r="P1403" s="8">
        <f>E1403/L1403</f>
        <v>7</v>
      </c>
      <c r="Q1403" t="str">
        <f>LEFT(N1403, SEARCH("/", N1403, 1) - 1)</f>
        <v>publishing</v>
      </c>
      <c r="R1403" t="str">
        <f>RIGHT(N1403, LEN(N1403)-SEARCH("/", N1403, 1))</f>
        <v>fiction</v>
      </c>
      <c r="S1403" s="11">
        <f>(((J1403/60)/60)/24)+DATE(1970,1,1)</f>
        <v>41456.981215277774</v>
      </c>
      <c r="T1403" s="11">
        <f>(((I1403/60)/60)/24)+DATE(1970,1,1)</f>
        <v>41486.981215277774</v>
      </c>
    </row>
    <row r="1404" spans="1:20" ht="45" x14ac:dyDescent="0.25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8276</v>
      </c>
      <c r="O1404" s="6">
        <f>ROUND(E1404/D1404*100, 0)</f>
        <v>108</v>
      </c>
      <c r="P1404" s="8">
        <f>E1404/L1404</f>
        <v>45.436619718309856</v>
      </c>
      <c r="Q1404" t="str">
        <f>LEFT(N1404, SEARCH("/", N1404, 1) - 1)</f>
        <v>music</v>
      </c>
      <c r="R1404" t="str">
        <f>RIGHT(N1404, LEN(N1404)-SEARCH("/", N1404, 1))</f>
        <v>rock</v>
      </c>
      <c r="S1404" s="11">
        <f>(((J1404/60)/60)/24)+DATE(1970,1,1)</f>
        <v>40996.994074074071</v>
      </c>
      <c r="T1404" s="11">
        <f>(((I1404/60)/60)/24)+DATE(1970,1,1)</f>
        <v>41028.166666666664</v>
      </c>
    </row>
    <row r="1405" spans="1:20" ht="45" x14ac:dyDescent="0.25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8276</v>
      </c>
      <c r="O1405" s="6">
        <f>ROUND(E1405/D1405*100, 0)</f>
        <v>105</v>
      </c>
      <c r="P1405" s="8">
        <f>E1405/L1405</f>
        <v>58.333333333333336</v>
      </c>
      <c r="Q1405" t="str">
        <f>LEFT(N1405, SEARCH("/", N1405, 1) - 1)</f>
        <v>music</v>
      </c>
      <c r="R1405" t="str">
        <f>RIGHT(N1405, LEN(N1405)-SEARCH("/", N1405, 1))</f>
        <v>rock</v>
      </c>
      <c r="S1405" s="11">
        <f>(((J1405/60)/60)/24)+DATE(1970,1,1)</f>
        <v>40690.823055555556</v>
      </c>
      <c r="T1405" s="11">
        <f>(((I1405/60)/60)/24)+DATE(1970,1,1)</f>
        <v>40740.958333333336</v>
      </c>
    </row>
    <row r="1406" spans="1:20" ht="30" x14ac:dyDescent="0.25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8276</v>
      </c>
      <c r="O1406" s="6">
        <f>ROUND(E1406/D1406*100, 0)</f>
        <v>119</v>
      </c>
      <c r="P1406" s="8">
        <f>E1406/L1406</f>
        <v>51.811594202898547</v>
      </c>
      <c r="Q1406" t="str">
        <f>LEFT(N1406, SEARCH("/", N1406, 1) - 1)</f>
        <v>music</v>
      </c>
      <c r="R1406" t="str">
        <f>RIGHT(N1406, LEN(N1406)-SEARCH("/", N1406, 1))</f>
        <v>rock</v>
      </c>
      <c r="S1406" s="11">
        <f>(((J1406/60)/60)/24)+DATE(1970,1,1)</f>
        <v>41157.947337962964</v>
      </c>
      <c r="T1406" s="11">
        <f>(((I1406/60)/60)/24)+DATE(1970,1,1)</f>
        <v>41187.947337962964</v>
      </c>
    </row>
    <row r="1407" spans="1:20" ht="45" x14ac:dyDescent="0.25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8277</v>
      </c>
      <c r="O1407" s="6">
        <f>ROUND(E1407/D1407*100, 0)</f>
        <v>267</v>
      </c>
      <c r="P1407" s="8">
        <f>E1407/L1407</f>
        <v>63.102362204724407</v>
      </c>
      <c r="Q1407" t="str">
        <f>LEFT(N1407, SEARCH("/", N1407, 1) - 1)</f>
        <v>music</v>
      </c>
      <c r="R1407" t="str">
        <f>RIGHT(N1407, LEN(N1407)-SEARCH("/", N1407, 1))</f>
        <v>metal</v>
      </c>
      <c r="S1407" s="11">
        <f>(((J1407/60)/60)/24)+DATE(1970,1,1)</f>
        <v>42695.257870370369</v>
      </c>
      <c r="T1407" s="11">
        <f>(((I1407/60)/60)/24)+DATE(1970,1,1)</f>
        <v>42712.333333333328</v>
      </c>
    </row>
    <row r="1408" spans="1:20" ht="45" x14ac:dyDescent="0.25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8277</v>
      </c>
      <c r="O1408" s="6">
        <f>ROUND(E1408/D1408*100, 0)</f>
        <v>194</v>
      </c>
      <c r="P1408" s="8">
        <f>E1408/L1408</f>
        <v>36.628930817610062</v>
      </c>
      <c r="Q1408" t="str">
        <f>LEFT(N1408, SEARCH("/", N1408, 1) - 1)</f>
        <v>music</v>
      </c>
      <c r="R1408" t="str">
        <f>RIGHT(N1408, LEN(N1408)-SEARCH("/", N1408, 1))</f>
        <v>metal</v>
      </c>
      <c r="S1408" s="11">
        <f>(((J1408/60)/60)/24)+DATE(1970,1,1)</f>
        <v>41905.684629629628</v>
      </c>
      <c r="T1408" s="11">
        <f>(((I1408/60)/60)/24)+DATE(1970,1,1)</f>
        <v>41944.207638888889</v>
      </c>
    </row>
    <row r="1409" spans="1:20" ht="60" x14ac:dyDescent="0.25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8278</v>
      </c>
      <c r="O1409" s="6">
        <f>ROUND(E1409/D1409*100, 0)</f>
        <v>24</v>
      </c>
      <c r="P1409" s="8">
        <f>E1409/L1409</f>
        <v>34.761904761904759</v>
      </c>
      <c r="Q1409" t="str">
        <f>LEFT(N1409, SEARCH("/", N1409, 1) - 1)</f>
        <v>music</v>
      </c>
      <c r="R1409" t="str">
        <f>RIGHT(N1409, LEN(N1409)-SEARCH("/", N1409, 1))</f>
        <v>jazz</v>
      </c>
      <c r="S1409" s="11">
        <f>(((J1409/60)/60)/24)+DATE(1970,1,1)</f>
        <v>41368.583726851852</v>
      </c>
      <c r="T1409" s="11">
        <f>(((I1409/60)/60)/24)+DATE(1970,1,1)</f>
        <v>41398.583726851852</v>
      </c>
    </row>
    <row r="1410" spans="1:20" ht="45" x14ac:dyDescent="0.25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8279</v>
      </c>
      <c r="O1410" s="6">
        <f>ROUND(E1410/D1410*100, 0)</f>
        <v>4</v>
      </c>
      <c r="P1410" s="8">
        <f>E1410/L1410</f>
        <v>31.25</v>
      </c>
      <c r="Q1410" t="str">
        <f>LEFT(N1410, SEARCH("/", N1410, 1) - 1)</f>
        <v>music</v>
      </c>
      <c r="R1410" t="str">
        <f>RIGHT(N1410, LEN(N1410)-SEARCH("/", N1410, 1))</f>
        <v>indie rock</v>
      </c>
      <c r="S1410" s="11">
        <f>(((J1410/60)/60)/24)+DATE(1970,1,1)</f>
        <v>41569.698831018519</v>
      </c>
      <c r="T1410" s="11">
        <f>(((I1410/60)/60)/24)+DATE(1970,1,1)</f>
        <v>41599.740497685183</v>
      </c>
    </row>
    <row r="1411" spans="1:20" ht="45" x14ac:dyDescent="0.25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8279</v>
      </c>
      <c r="O1411" s="6">
        <f>ROUND(E1411/D1411*100, 0)</f>
        <v>0</v>
      </c>
      <c r="P1411" s="8" t="e">
        <f>E1411/L1411</f>
        <v>#DIV/0!</v>
      </c>
      <c r="Q1411" t="str">
        <f>LEFT(N1411, SEARCH("/", N1411, 1) - 1)</f>
        <v>music</v>
      </c>
      <c r="R1411" t="str">
        <f>RIGHT(N1411, LEN(N1411)-SEARCH("/", N1411, 1))</f>
        <v>indie rock</v>
      </c>
      <c r="S1411" s="11">
        <f>(((J1411/60)/60)/24)+DATE(1970,1,1)</f>
        <v>41211.688750000001</v>
      </c>
      <c r="T1411" s="11">
        <f>(((I1411/60)/60)/24)+DATE(1970,1,1)</f>
        <v>41241.730416666665</v>
      </c>
    </row>
    <row r="1412" spans="1:20" ht="45" x14ac:dyDescent="0.25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8278</v>
      </c>
      <c r="O1412" s="6">
        <f>ROUND(E1412/D1412*100, 0)</f>
        <v>11</v>
      </c>
      <c r="P1412" s="8">
        <f>E1412/L1412</f>
        <v>21.8</v>
      </c>
      <c r="Q1412" t="str">
        <f>LEFT(N1412, SEARCH("/", N1412, 1) - 1)</f>
        <v>music</v>
      </c>
      <c r="R1412" t="str">
        <f>RIGHT(N1412, LEN(N1412)-SEARCH("/", N1412, 1))</f>
        <v>jazz</v>
      </c>
      <c r="S1412" s="11">
        <f>(((J1412/60)/60)/24)+DATE(1970,1,1)</f>
        <v>41288.942928240744</v>
      </c>
      <c r="T1412" s="11">
        <f>(((I1412/60)/60)/24)+DATE(1970,1,1)</f>
        <v>41318.942928240744</v>
      </c>
    </row>
    <row r="1413" spans="1:20" ht="30" x14ac:dyDescent="0.25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8273</v>
      </c>
      <c r="O1413" s="6">
        <f>ROUND(E1413/D1413*100, 0)</f>
        <v>10</v>
      </c>
      <c r="P1413" s="8">
        <f>E1413/L1413</f>
        <v>24.083333333333332</v>
      </c>
      <c r="Q1413" t="str">
        <f>LEFT(N1413, SEARCH("/", N1413, 1) - 1)</f>
        <v>technology</v>
      </c>
      <c r="R1413" t="str">
        <f>RIGHT(N1413, LEN(N1413)-SEARCH("/", N1413, 1))</f>
        <v>wearables</v>
      </c>
      <c r="S1413" s="11">
        <f>(((J1413/60)/60)/24)+DATE(1970,1,1)</f>
        <v>42673.66788194445</v>
      </c>
      <c r="T1413" s="11">
        <f>(((I1413/60)/60)/24)+DATE(1970,1,1)</f>
        <v>42703.709548611107</v>
      </c>
    </row>
    <row r="1414" spans="1:20" ht="45" x14ac:dyDescent="0.25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8280</v>
      </c>
      <c r="O1414" s="6">
        <f>ROUND(E1414/D1414*100, 0)</f>
        <v>352</v>
      </c>
      <c r="P1414" s="8">
        <f>E1414/L1414</f>
        <v>22.079728033472804</v>
      </c>
      <c r="Q1414" t="str">
        <f>LEFT(N1414, SEARCH("/", N1414, 1) - 1)</f>
        <v>music</v>
      </c>
      <c r="R1414" t="str">
        <f>RIGHT(N1414, LEN(N1414)-SEARCH("/", N1414, 1))</f>
        <v>electronic music</v>
      </c>
      <c r="S1414" s="11">
        <f>(((J1414/60)/60)/24)+DATE(1970,1,1)</f>
        <v>42271.251979166671</v>
      </c>
      <c r="T1414" s="11">
        <f>(((I1414/60)/60)/24)+DATE(1970,1,1)</f>
        <v>42294.166666666672</v>
      </c>
    </row>
    <row r="1415" spans="1:20" ht="45" x14ac:dyDescent="0.25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8281</v>
      </c>
      <c r="O1415" s="6">
        <f>ROUND(E1415/D1415*100, 0)</f>
        <v>0</v>
      </c>
      <c r="P1415" s="8" t="e">
        <f>E1415/L1415</f>
        <v>#DIV/0!</v>
      </c>
      <c r="Q1415" t="str">
        <f>LEFT(N1415, SEARCH("/", N1415, 1) - 1)</f>
        <v>journalism</v>
      </c>
      <c r="R1415" t="str">
        <f>RIGHT(N1415, LEN(N1415)-SEARCH("/", N1415, 1))</f>
        <v>audio</v>
      </c>
      <c r="S1415" s="11">
        <f>(((J1415/60)/60)/24)+DATE(1970,1,1)</f>
        <v>42319.851388888885</v>
      </c>
      <c r="T1415" s="11">
        <f>(((I1415/60)/60)/24)+DATE(1970,1,1)</f>
        <v>42364.851388888885</v>
      </c>
    </row>
    <row r="1416" spans="1:20" ht="45" x14ac:dyDescent="0.25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8282</v>
      </c>
      <c r="O1416" s="6">
        <f>ROUND(E1416/D1416*100, 0)</f>
        <v>3</v>
      </c>
      <c r="P1416" s="8">
        <f>E1416/L1416</f>
        <v>16.2</v>
      </c>
      <c r="Q1416" t="str">
        <f>LEFT(N1416, SEARCH("/", N1416, 1) - 1)</f>
        <v>games</v>
      </c>
      <c r="R1416" t="str">
        <f>RIGHT(N1416, LEN(N1416)-SEARCH("/", N1416, 1))</f>
        <v>video games</v>
      </c>
      <c r="S1416" s="11">
        <f>(((J1416/60)/60)/24)+DATE(1970,1,1)</f>
        <v>41661.381041666667</v>
      </c>
      <c r="T1416" s="11">
        <f>(((I1416/60)/60)/24)+DATE(1970,1,1)</f>
        <v>41689.381041666667</v>
      </c>
    </row>
    <row r="1417" spans="1:20" ht="45" x14ac:dyDescent="0.25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8283</v>
      </c>
      <c r="O1417" s="6">
        <f>ROUND(E1417/D1417*100, 0)</f>
        <v>0</v>
      </c>
      <c r="P1417" s="8" t="e">
        <f>E1417/L1417</f>
        <v>#DIV/0!</v>
      </c>
      <c r="Q1417" t="str">
        <f>LEFT(N1417, SEARCH("/", N1417, 1) - 1)</f>
        <v>games</v>
      </c>
      <c r="R1417" t="str">
        <f>RIGHT(N1417, LEN(N1417)-SEARCH("/", N1417, 1))</f>
        <v>mobile games</v>
      </c>
      <c r="S1417" s="11">
        <f>(((J1417/60)/60)/24)+DATE(1970,1,1)</f>
        <v>42212.624189814815</v>
      </c>
      <c r="T1417" s="11">
        <f>(((I1417/60)/60)/24)+DATE(1970,1,1)</f>
        <v>42272.624189814815</v>
      </c>
    </row>
    <row r="1418" spans="1:20" ht="45" x14ac:dyDescent="0.25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8283</v>
      </c>
      <c r="O1418" s="6">
        <f>ROUND(E1418/D1418*100, 0)</f>
        <v>1</v>
      </c>
      <c r="P1418" s="8">
        <f>E1418/L1418</f>
        <v>20</v>
      </c>
      <c r="Q1418" t="str">
        <f>LEFT(N1418, SEARCH("/", N1418, 1) - 1)</f>
        <v>games</v>
      </c>
      <c r="R1418" t="str">
        <f>RIGHT(N1418, LEN(N1418)-SEARCH("/", N1418, 1))</f>
        <v>mobile games</v>
      </c>
      <c r="S1418" s="11">
        <f>(((J1418/60)/60)/24)+DATE(1970,1,1)</f>
        <v>41821.407187500001</v>
      </c>
      <c r="T1418" s="11">
        <f>(((I1418/60)/60)/24)+DATE(1970,1,1)</f>
        <v>41851.407187500001</v>
      </c>
    </row>
    <row r="1419" spans="1:20" ht="45" x14ac:dyDescent="0.25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8286</v>
      </c>
      <c r="O1419" s="6">
        <f>ROUND(E1419/D1419*100, 0)</f>
        <v>4</v>
      </c>
      <c r="P1419" s="8">
        <f>E1419/L1419</f>
        <v>44</v>
      </c>
      <c r="Q1419" t="str">
        <f>LEFT(N1419, SEARCH("/", N1419, 1) - 1)</f>
        <v>music</v>
      </c>
      <c r="R1419" t="str">
        <f>RIGHT(N1419, LEN(N1419)-SEARCH("/", N1419, 1))</f>
        <v>world music</v>
      </c>
      <c r="S1419" s="11">
        <f>(((J1419/60)/60)/24)+DATE(1970,1,1)</f>
        <v>41509.905995370369</v>
      </c>
      <c r="T1419" s="11">
        <f>(((I1419/60)/60)/24)+DATE(1970,1,1)</f>
        <v>41569.905995370369</v>
      </c>
    </row>
    <row r="1420" spans="1:20" ht="45" x14ac:dyDescent="0.25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8276</v>
      </c>
      <c r="O1420" s="6">
        <f>ROUND(E1420/D1420*100, 0)</f>
        <v>202</v>
      </c>
      <c r="P1420" s="8">
        <f>E1420/L1420</f>
        <v>55.697247706422019</v>
      </c>
      <c r="Q1420" t="str">
        <f>LEFT(N1420, SEARCH("/", N1420, 1) - 1)</f>
        <v>music</v>
      </c>
      <c r="R1420" t="str">
        <f>RIGHT(N1420, LEN(N1420)-SEARCH("/", N1420, 1))</f>
        <v>rock</v>
      </c>
      <c r="S1420" s="11">
        <f>(((J1420/60)/60)/24)+DATE(1970,1,1)</f>
        <v>41579.845509259263</v>
      </c>
      <c r="T1420" s="11">
        <f>(((I1420/60)/60)/24)+DATE(1970,1,1)</f>
        <v>41609.887175925927</v>
      </c>
    </row>
    <row r="1421" spans="1:20" ht="30" x14ac:dyDescent="0.25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8276</v>
      </c>
      <c r="O1421" s="6">
        <f>ROUND(E1421/D1421*100, 0)</f>
        <v>104</v>
      </c>
      <c r="P1421" s="8">
        <f>E1421/L1421</f>
        <v>46.06808823529412</v>
      </c>
      <c r="Q1421" t="str">
        <f>LEFT(N1421, SEARCH("/", N1421, 1) - 1)</f>
        <v>music</v>
      </c>
      <c r="R1421" t="str">
        <f>RIGHT(N1421, LEN(N1421)-SEARCH("/", N1421, 1))</f>
        <v>rock</v>
      </c>
      <c r="S1421" s="11">
        <f>(((J1421/60)/60)/24)+DATE(1970,1,1)</f>
        <v>40007.704247685186</v>
      </c>
      <c r="T1421" s="11">
        <f>(((I1421/60)/60)/24)+DATE(1970,1,1)</f>
        <v>40057.166666666664</v>
      </c>
    </row>
    <row r="1422" spans="1:20" ht="45" x14ac:dyDescent="0.25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8271</v>
      </c>
      <c r="O1422" s="6">
        <f>ROUND(E1422/D1422*100, 0)</f>
        <v>146</v>
      </c>
      <c r="P1422" s="8">
        <f>E1422/L1422</f>
        <v>104.07142857142857</v>
      </c>
      <c r="Q1422" t="str">
        <f>LEFT(N1422, SEARCH("/", N1422, 1) - 1)</f>
        <v>theater</v>
      </c>
      <c r="R1422" t="str">
        <f>RIGHT(N1422, LEN(N1422)-SEARCH("/", N1422, 1))</f>
        <v>plays</v>
      </c>
      <c r="S1422" s="11">
        <f>(((J1422/60)/60)/24)+DATE(1970,1,1)</f>
        <v>42064.652673611112</v>
      </c>
      <c r="T1422" s="11">
        <f>(((I1422/60)/60)/24)+DATE(1970,1,1)</f>
        <v>42101.291666666672</v>
      </c>
    </row>
    <row r="1423" spans="1:20" ht="45" x14ac:dyDescent="0.25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8271</v>
      </c>
      <c r="O1423" s="6">
        <f>ROUND(E1423/D1423*100, 0)</f>
        <v>135</v>
      </c>
      <c r="P1423" s="8">
        <f>E1423/L1423</f>
        <v>168.75</v>
      </c>
      <c r="Q1423" t="str">
        <f>LEFT(N1423, SEARCH("/", N1423, 1) - 1)</f>
        <v>theater</v>
      </c>
      <c r="R1423" t="str">
        <f>RIGHT(N1423, LEN(N1423)-SEARCH("/", N1423, 1))</f>
        <v>plays</v>
      </c>
      <c r="S1423" s="11">
        <f>(((J1423/60)/60)/24)+DATE(1970,1,1)</f>
        <v>42483.675208333334</v>
      </c>
      <c r="T1423" s="11">
        <f>(((I1423/60)/60)/24)+DATE(1970,1,1)</f>
        <v>42522.789583333331</v>
      </c>
    </row>
    <row r="1424" spans="1:20" ht="45" x14ac:dyDescent="0.25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8274</v>
      </c>
      <c r="O1424" s="6">
        <f>ROUND(E1424/D1424*100, 0)</f>
        <v>112</v>
      </c>
      <c r="P1424" s="8">
        <f>E1424/L1424</f>
        <v>68.367346938775512</v>
      </c>
      <c r="Q1424" t="str">
        <f>LEFT(N1424, SEARCH("/", N1424, 1) - 1)</f>
        <v>publishing</v>
      </c>
      <c r="R1424" t="str">
        <f>RIGHT(N1424, LEN(N1424)-SEARCH("/", N1424, 1))</f>
        <v>nonfiction</v>
      </c>
      <c r="S1424" s="11">
        <f>(((J1424/60)/60)/24)+DATE(1970,1,1)</f>
        <v>40689.570868055554</v>
      </c>
      <c r="T1424" s="11">
        <f>(((I1424/60)/60)/24)+DATE(1970,1,1)</f>
        <v>40719.570868055554</v>
      </c>
    </row>
    <row r="1425" spans="1:20" ht="45" x14ac:dyDescent="0.25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8287</v>
      </c>
      <c r="O1425" s="6">
        <f>ROUND(E1425/D1425*100, 0)</f>
        <v>1</v>
      </c>
      <c r="P1425" s="8">
        <f>E1425/L1425</f>
        <v>7.5</v>
      </c>
      <c r="Q1425" t="str">
        <f>LEFT(N1425, SEARCH("/", N1425, 1) - 1)</f>
        <v>publishing</v>
      </c>
      <c r="R1425" t="str">
        <f>RIGHT(N1425, LEN(N1425)-SEARCH("/", N1425, 1))</f>
        <v>translations</v>
      </c>
      <c r="S1425" s="11">
        <f>(((J1425/60)/60)/24)+DATE(1970,1,1)</f>
        <v>41838.536782407406</v>
      </c>
      <c r="T1425" s="11">
        <f>(((I1425/60)/60)/24)+DATE(1970,1,1)</f>
        <v>41863.536782407406</v>
      </c>
    </row>
    <row r="1426" spans="1:20" ht="60" x14ac:dyDescent="0.25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8287</v>
      </c>
      <c r="O1426" s="6">
        <f>ROUND(E1426/D1426*100, 0)</f>
        <v>0</v>
      </c>
      <c r="P1426" s="8">
        <f>E1426/L1426</f>
        <v>2.3333333333333335</v>
      </c>
      <c r="Q1426" t="str">
        <f>LEFT(N1426, SEARCH("/", N1426, 1) - 1)</f>
        <v>publishing</v>
      </c>
      <c r="R1426" t="str">
        <f>RIGHT(N1426, LEN(N1426)-SEARCH("/", N1426, 1))</f>
        <v>translations</v>
      </c>
      <c r="S1426" s="11">
        <f>(((J1426/60)/60)/24)+DATE(1970,1,1)</f>
        <v>42013.059027777781</v>
      </c>
      <c r="T1426" s="11">
        <f>(((I1426/60)/60)/24)+DATE(1970,1,1)</f>
        <v>42041.059027777781</v>
      </c>
    </row>
    <row r="1427" spans="1:20" ht="60" x14ac:dyDescent="0.25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8287</v>
      </c>
      <c r="O1427" s="6">
        <f>ROUND(E1427/D1427*100, 0)</f>
        <v>0</v>
      </c>
      <c r="P1427" s="8">
        <f>E1427/L1427</f>
        <v>6</v>
      </c>
      <c r="Q1427" t="str">
        <f>LEFT(N1427, SEARCH("/", N1427, 1) - 1)</f>
        <v>publishing</v>
      </c>
      <c r="R1427" t="str">
        <f>RIGHT(N1427, LEN(N1427)-SEARCH("/", N1427, 1))</f>
        <v>translations</v>
      </c>
      <c r="S1427" s="11">
        <f>(((J1427/60)/60)/24)+DATE(1970,1,1)</f>
        <v>42395.456412037034</v>
      </c>
      <c r="T1427" s="11">
        <f>(((I1427/60)/60)/24)+DATE(1970,1,1)</f>
        <v>42425.456412037034</v>
      </c>
    </row>
    <row r="1428" spans="1:20" ht="60" x14ac:dyDescent="0.25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8287</v>
      </c>
      <c r="O1428" s="6">
        <f>ROUND(E1428/D1428*100, 0)</f>
        <v>27</v>
      </c>
      <c r="P1428" s="8">
        <f>E1428/L1428</f>
        <v>36.68181818181818</v>
      </c>
      <c r="Q1428" t="str">
        <f>LEFT(N1428, SEARCH("/", N1428, 1) - 1)</f>
        <v>publishing</v>
      </c>
      <c r="R1428" t="str">
        <f>RIGHT(N1428, LEN(N1428)-SEARCH("/", N1428, 1))</f>
        <v>translations</v>
      </c>
      <c r="S1428" s="11">
        <f>(((J1428/60)/60)/24)+DATE(1970,1,1)</f>
        <v>41796.531701388885</v>
      </c>
      <c r="T1428" s="11">
        <f>(((I1428/60)/60)/24)+DATE(1970,1,1)</f>
        <v>41833.207638888889</v>
      </c>
    </row>
    <row r="1429" spans="1:20" ht="45" x14ac:dyDescent="0.25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8288</v>
      </c>
      <c r="O1429" s="6">
        <f>ROUND(E1429/D1429*100, 0)</f>
        <v>112</v>
      </c>
      <c r="P1429" s="8">
        <f>E1429/L1429</f>
        <v>44.315789473684212</v>
      </c>
      <c r="Q1429" t="str">
        <f>LEFT(N1429, SEARCH("/", N1429, 1) - 1)</f>
        <v>publishing</v>
      </c>
      <c r="R1429" t="str">
        <f>RIGHT(N1429, LEN(N1429)-SEARCH("/", N1429, 1))</f>
        <v>radio &amp; podcasts</v>
      </c>
      <c r="S1429" s="11">
        <f>(((J1429/60)/60)/24)+DATE(1970,1,1)</f>
        <v>41500.727916666663</v>
      </c>
      <c r="T1429" s="11">
        <f>(((I1429/60)/60)/24)+DATE(1970,1,1)</f>
        <v>41530.727916666663</v>
      </c>
    </row>
    <row r="1430" spans="1:20" ht="45" x14ac:dyDescent="0.25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8275</v>
      </c>
      <c r="O1430" s="6">
        <f>ROUND(E1430/D1430*100, 0)</f>
        <v>2</v>
      </c>
      <c r="P1430" s="8">
        <f>E1430/L1430</f>
        <v>19</v>
      </c>
      <c r="Q1430" t="str">
        <f>LEFT(N1430, SEARCH("/", N1430, 1) - 1)</f>
        <v>publishing</v>
      </c>
      <c r="R1430" t="str">
        <f>RIGHT(N1430, LEN(N1430)-SEARCH("/", N1430, 1))</f>
        <v>fiction</v>
      </c>
      <c r="S1430" s="11">
        <f>(((J1430/60)/60)/24)+DATE(1970,1,1)</f>
        <v>41840.983541666668</v>
      </c>
      <c r="T1430" s="11">
        <f>(((I1430/60)/60)/24)+DATE(1970,1,1)</f>
        <v>41885.983541666668</v>
      </c>
    </row>
    <row r="1431" spans="1:20" ht="45" x14ac:dyDescent="0.25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8285</v>
      </c>
      <c r="O1431" s="6">
        <f>ROUND(E1431/D1431*100, 0)</f>
        <v>207</v>
      </c>
      <c r="P1431" s="8">
        <f>E1431/L1431</f>
        <v>221.78571428571428</v>
      </c>
      <c r="Q1431" t="str">
        <f>LEFT(N1431, SEARCH("/", N1431, 1) - 1)</f>
        <v>photography</v>
      </c>
      <c r="R1431" t="str">
        <f>RIGHT(N1431, LEN(N1431)-SEARCH("/", N1431, 1))</f>
        <v>photobooks</v>
      </c>
      <c r="S1431" s="11">
        <f>(((J1431/60)/60)/24)+DATE(1970,1,1)</f>
        <v>42756.501041666663</v>
      </c>
      <c r="T1431" s="11">
        <f>(((I1431/60)/60)/24)+DATE(1970,1,1)</f>
        <v>42786.501041666663</v>
      </c>
    </row>
    <row r="1432" spans="1:20" ht="30" x14ac:dyDescent="0.25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8285</v>
      </c>
      <c r="O1432" s="6">
        <f>ROUND(E1432/D1432*100, 0)</f>
        <v>282</v>
      </c>
      <c r="P1432" s="8">
        <f>E1432/L1432</f>
        <v>52.793750000000003</v>
      </c>
      <c r="Q1432" t="str">
        <f>LEFT(N1432, SEARCH("/", N1432, 1) - 1)</f>
        <v>photography</v>
      </c>
      <c r="R1432" t="str">
        <f>RIGHT(N1432, LEN(N1432)-SEARCH("/", N1432, 1))</f>
        <v>photobooks</v>
      </c>
      <c r="S1432" s="11">
        <f>(((J1432/60)/60)/24)+DATE(1970,1,1)</f>
        <v>42736.732893518521</v>
      </c>
      <c r="T1432" s="11">
        <f>(((I1432/60)/60)/24)+DATE(1970,1,1)</f>
        <v>42767</v>
      </c>
    </row>
    <row r="1433" spans="1:20" ht="45" x14ac:dyDescent="0.25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8289</v>
      </c>
      <c r="O1433" s="6">
        <f>ROUND(E1433/D1433*100, 0)</f>
        <v>0</v>
      </c>
      <c r="P1433" s="8">
        <f>E1433/L1433</f>
        <v>1</v>
      </c>
      <c r="Q1433" t="str">
        <f>LEFT(N1433, SEARCH("/", N1433, 1) - 1)</f>
        <v>photography</v>
      </c>
      <c r="R1433" t="str">
        <f>RIGHT(N1433, LEN(N1433)-SEARCH("/", N1433, 1))</f>
        <v>nature</v>
      </c>
      <c r="S1433" s="11">
        <f>(((J1433/60)/60)/24)+DATE(1970,1,1)</f>
        <v>42031.884652777779</v>
      </c>
      <c r="T1433" s="11">
        <f>(((I1433/60)/60)/24)+DATE(1970,1,1)</f>
        <v>42065.886111111111</v>
      </c>
    </row>
    <row r="1434" spans="1:20" ht="30" x14ac:dyDescent="0.25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8292</v>
      </c>
      <c r="O1434" s="6">
        <f>ROUND(E1434/D1434*100, 0)</f>
        <v>115</v>
      </c>
      <c r="P1434" s="8">
        <f>E1434/L1434</f>
        <v>82.38095238095238</v>
      </c>
      <c r="Q1434" t="str">
        <f>LEFT(N1434, SEARCH("/", N1434, 1) - 1)</f>
        <v>music</v>
      </c>
      <c r="R1434" t="str">
        <f>RIGHT(N1434, LEN(N1434)-SEARCH("/", N1434, 1))</f>
        <v>pop</v>
      </c>
      <c r="S1434" s="11">
        <f>(((J1434/60)/60)/24)+DATE(1970,1,1)</f>
        <v>40973.72623842593</v>
      </c>
      <c r="T1434" s="11">
        <f>(((I1434/60)/60)/24)+DATE(1970,1,1)</f>
        <v>41020.165972222225</v>
      </c>
    </row>
    <row r="1435" spans="1:20" ht="45" x14ac:dyDescent="0.25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8293</v>
      </c>
      <c r="O1435" s="6">
        <f>ROUND(E1435/D1435*100, 0)</f>
        <v>9</v>
      </c>
      <c r="P1435" s="8">
        <f>E1435/L1435</f>
        <v>35</v>
      </c>
      <c r="Q1435" t="str">
        <f>LEFT(N1435, SEARCH("/", N1435, 1) - 1)</f>
        <v>music</v>
      </c>
      <c r="R1435" t="str">
        <f>RIGHT(N1435, LEN(N1435)-SEARCH("/", N1435, 1))</f>
        <v>faith</v>
      </c>
      <c r="S1435" s="11">
        <f>(((J1435/60)/60)/24)+DATE(1970,1,1)</f>
        <v>42803.920277777783</v>
      </c>
      <c r="T1435" s="11">
        <f>(((I1435/60)/60)/24)+DATE(1970,1,1)</f>
        <v>42834.833333333328</v>
      </c>
    </row>
    <row r="1436" spans="1:20" ht="60" x14ac:dyDescent="0.25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8293</v>
      </c>
      <c r="O1436" s="6">
        <f>ROUND(E1436/D1436*100, 0)</f>
        <v>2</v>
      </c>
      <c r="P1436" s="8">
        <f>E1436/L1436</f>
        <v>50</v>
      </c>
      <c r="Q1436" t="str">
        <f>LEFT(N1436, SEARCH("/", N1436, 1) - 1)</f>
        <v>music</v>
      </c>
      <c r="R1436" t="str">
        <f>RIGHT(N1436, LEN(N1436)-SEARCH("/", N1436, 1))</f>
        <v>faith</v>
      </c>
      <c r="S1436" s="11">
        <f>(((J1436/60)/60)/24)+DATE(1970,1,1)</f>
        <v>41887.801064814819</v>
      </c>
      <c r="T1436" s="11">
        <f>(((I1436/60)/60)/24)+DATE(1970,1,1)</f>
        <v>41917.801064814819</v>
      </c>
    </row>
    <row r="1437" spans="1:20" ht="45" x14ac:dyDescent="0.25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8293</v>
      </c>
      <c r="O1437" s="6">
        <f>ROUND(E1437/D1437*100, 0)</f>
        <v>0</v>
      </c>
      <c r="P1437" s="8">
        <f>E1437/L1437</f>
        <v>1</v>
      </c>
      <c r="Q1437" t="str">
        <f>LEFT(N1437, SEARCH("/", N1437, 1) - 1)</f>
        <v>music</v>
      </c>
      <c r="R1437" t="str">
        <f>RIGHT(N1437, LEN(N1437)-SEARCH("/", N1437, 1))</f>
        <v>faith</v>
      </c>
      <c r="S1437" s="11">
        <f>(((J1437/60)/60)/24)+DATE(1970,1,1)</f>
        <v>42044.927974537044</v>
      </c>
      <c r="T1437" s="11">
        <f>(((I1437/60)/60)/24)+DATE(1970,1,1)</f>
        <v>42099.458333333328</v>
      </c>
    </row>
    <row r="1438" spans="1:20" ht="45" x14ac:dyDescent="0.25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8293</v>
      </c>
      <c r="O1438" s="6">
        <f>ROUND(E1438/D1438*100, 0)</f>
        <v>0</v>
      </c>
      <c r="P1438" s="8" t="e">
        <f>E1438/L1438</f>
        <v>#DIV/0!</v>
      </c>
      <c r="Q1438" t="str">
        <f>LEFT(N1438, SEARCH("/", N1438, 1) - 1)</f>
        <v>music</v>
      </c>
      <c r="R1438" t="str">
        <f>RIGHT(N1438, LEN(N1438)-SEARCH("/", N1438, 1))</f>
        <v>faith</v>
      </c>
      <c r="S1438" s="11">
        <f>(((J1438/60)/60)/24)+DATE(1970,1,1)</f>
        <v>42272.087766203709</v>
      </c>
      <c r="T1438" s="11">
        <f>(((I1438/60)/60)/24)+DATE(1970,1,1)</f>
        <v>42302.087766203709</v>
      </c>
    </row>
    <row r="1439" spans="1:20" ht="30" x14ac:dyDescent="0.25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8293</v>
      </c>
      <c r="O1439" s="6">
        <f>ROUND(E1439/D1439*100, 0)</f>
        <v>1</v>
      </c>
      <c r="P1439" s="8">
        <f>E1439/L1439</f>
        <v>22</v>
      </c>
      <c r="Q1439" t="str">
        <f>LEFT(N1439, SEARCH("/", N1439, 1) - 1)</f>
        <v>music</v>
      </c>
      <c r="R1439" t="str">
        <f>RIGHT(N1439, LEN(N1439)-SEARCH("/", N1439, 1))</f>
        <v>faith</v>
      </c>
      <c r="S1439" s="11">
        <f>(((J1439/60)/60)/24)+DATE(1970,1,1)</f>
        <v>42286.861493055556</v>
      </c>
      <c r="T1439" s="11">
        <f>(((I1439/60)/60)/24)+DATE(1970,1,1)</f>
        <v>42316.90315972222</v>
      </c>
    </row>
    <row r="1440" spans="1:20" ht="45" x14ac:dyDescent="0.25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8293</v>
      </c>
      <c r="O1440" s="6">
        <f>ROUND(E1440/D1440*100, 0)</f>
        <v>0</v>
      </c>
      <c r="P1440" s="8" t="e">
        <f>E1440/L1440</f>
        <v>#DIV/0!</v>
      </c>
      <c r="Q1440" t="str">
        <f>LEFT(N1440, SEARCH("/", N1440, 1) - 1)</f>
        <v>music</v>
      </c>
      <c r="R1440" t="str">
        <f>RIGHT(N1440, LEN(N1440)-SEARCH("/", N1440, 1))</f>
        <v>faith</v>
      </c>
      <c r="S1440" s="11">
        <f>(((J1440/60)/60)/24)+DATE(1970,1,1)</f>
        <v>42171.817384259266</v>
      </c>
      <c r="T1440" s="11">
        <f>(((I1440/60)/60)/24)+DATE(1970,1,1)</f>
        <v>42201.817384259266</v>
      </c>
    </row>
    <row r="1441" spans="1:20" ht="30" x14ac:dyDescent="0.25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8285</v>
      </c>
      <c r="O1441" s="6">
        <f>ROUND(E1441/D1441*100, 0)</f>
        <v>4</v>
      </c>
      <c r="P1441" s="8">
        <f>E1441/L1441</f>
        <v>26.75</v>
      </c>
      <c r="Q1441" t="str">
        <f>LEFT(N1441, SEARCH("/", N1441, 1) - 1)</f>
        <v>photography</v>
      </c>
      <c r="R1441" t="str">
        <f>RIGHT(N1441, LEN(N1441)-SEARCH("/", N1441, 1))</f>
        <v>photobooks</v>
      </c>
      <c r="S1441" s="11">
        <f>(((J1441/60)/60)/24)+DATE(1970,1,1)</f>
        <v>41973.740335648152</v>
      </c>
      <c r="T1441" s="11">
        <f>(((I1441/60)/60)/24)+DATE(1970,1,1)</f>
        <v>42033.740335648152</v>
      </c>
    </row>
    <row r="1442" spans="1:20" ht="45" x14ac:dyDescent="0.25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8285</v>
      </c>
      <c r="O1442" s="6">
        <f>ROUND(E1442/D1442*100, 0)</f>
        <v>1</v>
      </c>
      <c r="P1442" s="8">
        <f>E1442/L1442</f>
        <v>20</v>
      </c>
      <c r="Q1442" t="str">
        <f>LEFT(N1442, SEARCH("/", N1442, 1) - 1)</f>
        <v>photography</v>
      </c>
      <c r="R1442" t="str">
        <f>RIGHT(N1442, LEN(N1442)-SEARCH("/", N1442, 1))</f>
        <v>photobooks</v>
      </c>
      <c r="S1442" s="11">
        <f>(((J1442/60)/60)/24)+DATE(1970,1,1)</f>
        <v>41940.89166666667</v>
      </c>
      <c r="T1442" s="11">
        <f>(((I1442/60)/60)/24)+DATE(1970,1,1)</f>
        <v>41970.933333333334</v>
      </c>
    </row>
    <row r="1443" spans="1:20" ht="45" x14ac:dyDescent="0.25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8285</v>
      </c>
      <c r="O1443" s="6">
        <f>ROUND(E1443/D1443*100, 0)</f>
        <v>0</v>
      </c>
      <c r="P1443" s="8" t="e">
        <f>E1443/L1443</f>
        <v>#DIV/0!</v>
      </c>
      <c r="Q1443" t="str">
        <f>LEFT(N1443, SEARCH("/", N1443, 1) - 1)</f>
        <v>photography</v>
      </c>
      <c r="R1443" t="str">
        <f>RIGHT(N1443, LEN(N1443)-SEARCH("/", N1443, 1))</f>
        <v>photobooks</v>
      </c>
      <c r="S1443" s="11">
        <f>(((J1443/60)/60)/24)+DATE(1970,1,1)</f>
        <v>42172.906678240746</v>
      </c>
      <c r="T1443" s="11">
        <f>(((I1443/60)/60)/24)+DATE(1970,1,1)</f>
        <v>42186.906678240746</v>
      </c>
    </row>
    <row r="1444" spans="1:20" x14ac:dyDescent="0.25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8276</v>
      </c>
      <c r="O1444" s="6">
        <f>ROUND(E1444/D1444*100, 0)</f>
        <v>100</v>
      </c>
      <c r="P1444" s="8">
        <f>E1444/L1444</f>
        <v>75.05</v>
      </c>
      <c r="Q1444" t="str">
        <f>LEFT(N1444, SEARCH("/", N1444, 1) - 1)</f>
        <v>music</v>
      </c>
      <c r="R1444" t="str">
        <f>RIGHT(N1444, LEN(N1444)-SEARCH("/", N1444, 1))</f>
        <v>rock</v>
      </c>
      <c r="S1444" s="11">
        <f>(((J1444/60)/60)/24)+DATE(1970,1,1)</f>
        <v>41626.916284722225</v>
      </c>
      <c r="T1444" s="11">
        <f>(((I1444/60)/60)/24)+DATE(1970,1,1)</f>
        <v>41647.088888888888</v>
      </c>
    </row>
    <row r="1445" spans="1:20" ht="45" x14ac:dyDescent="0.25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8276</v>
      </c>
      <c r="O1445" s="6">
        <f>ROUND(E1445/D1445*100, 0)</f>
        <v>107</v>
      </c>
      <c r="P1445" s="8">
        <f>E1445/L1445</f>
        <v>134.20833333333334</v>
      </c>
      <c r="Q1445" t="str">
        <f>LEFT(N1445, SEARCH("/", N1445, 1) - 1)</f>
        <v>music</v>
      </c>
      <c r="R1445" t="str">
        <f>RIGHT(N1445, LEN(N1445)-SEARCH("/", N1445, 1))</f>
        <v>rock</v>
      </c>
      <c r="S1445" s="11">
        <f>(((J1445/60)/60)/24)+DATE(1970,1,1)</f>
        <v>40691.788055555553</v>
      </c>
      <c r="T1445" s="11">
        <f>(((I1445/60)/60)/24)+DATE(1970,1,1)</f>
        <v>40755.290972222225</v>
      </c>
    </row>
    <row r="1446" spans="1:20" ht="45" x14ac:dyDescent="0.25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8276</v>
      </c>
      <c r="O1446" s="6">
        <f>ROUND(E1446/D1446*100, 0)</f>
        <v>100</v>
      </c>
      <c r="P1446" s="8">
        <f>E1446/L1446</f>
        <v>136.36363636363637</v>
      </c>
      <c r="Q1446" t="str">
        <f>LEFT(N1446, SEARCH("/", N1446, 1) - 1)</f>
        <v>music</v>
      </c>
      <c r="R1446" t="str">
        <f>RIGHT(N1446, LEN(N1446)-SEARCH("/", N1446, 1))</f>
        <v>rock</v>
      </c>
      <c r="S1446" s="11">
        <f>(((J1446/60)/60)/24)+DATE(1970,1,1)</f>
        <v>41864.76866898148</v>
      </c>
      <c r="T1446" s="11">
        <f>(((I1446/60)/60)/24)+DATE(1970,1,1)</f>
        <v>41894.76866898148</v>
      </c>
    </row>
    <row r="1447" spans="1:20" ht="30" x14ac:dyDescent="0.25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8276</v>
      </c>
      <c r="O1447" s="6">
        <f>ROUND(E1447/D1447*100, 0)</f>
        <v>132</v>
      </c>
      <c r="P1447" s="8">
        <f>E1447/L1447</f>
        <v>70.625</v>
      </c>
      <c r="Q1447" t="str">
        <f>LEFT(N1447, SEARCH("/", N1447, 1) - 1)</f>
        <v>music</v>
      </c>
      <c r="R1447" t="str">
        <f>RIGHT(N1447, LEN(N1447)-SEARCH("/", N1447, 1))</f>
        <v>rock</v>
      </c>
      <c r="S1447" s="11">
        <f>(((J1447/60)/60)/24)+DATE(1970,1,1)</f>
        <v>40778.770011574074</v>
      </c>
      <c r="T1447" s="11">
        <f>(((I1447/60)/60)/24)+DATE(1970,1,1)</f>
        <v>40808.770011574074</v>
      </c>
    </row>
    <row r="1448" spans="1:20" ht="45" x14ac:dyDescent="0.25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6">
        <f>ROUND(E1448/D1448*100, 0)</f>
        <v>111</v>
      </c>
      <c r="P1448" s="8">
        <f>E1448/L1448</f>
        <v>416.875</v>
      </c>
      <c r="Q1448" t="str">
        <f>LEFT(N1448, SEARCH("/", N1448, 1) - 1)</f>
        <v>music</v>
      </c>
      <c r="R1448" t="str">
        <f>RIGHT(N1448, LEN(N1448)-SEARCH("/", N1448, 1))</f>
        <v>indie rock</v>
      </c>
      <c r="S1448" s="11">
        <f>(((J1448/60)/60)/24)+DATE(1970,1,1)</f>
        <v>42323.800138888888</v>
      </c>
      <c r="T1448" s="11">
        <f>(((I1448/60)/60)/24)+DATE(1970,1,1)</f>
        <v>42341.895833333328</v>
      </c>
    </row>
    <row r="1449" spans="1:20" ht="45" x14ac:dyDescent="0.25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8294</v>
      </c>
      <c r="O1449" s="6">
        <f>ROUND(E1449/D1449*100, 0)</f>
        <v>47</v>
      </c>
      <c r="P1449" s="8">
        <f>E1449/L1449</f>
        <v>34.097560975609753</v>
      </c>
      <c r="Q1449" t="str">
        <f>LEFT(N1449, SEARCH("/", N1449, 1) - 1)</f>
        <v>technology</v>
      </c>
      <c r="R1449" t="str">
        <f>RIGHT(N1449, LEN(N1449)-SEARCH("/", N1449, 1))</f>
        <v>gadgets</v>
      </c>
      <c r="S1449" s="11">
        <f>(((J1449/60)/60)/24)+DATE(1970,1,1)</f>
        <v>42702.770729166667</v>
      </c>
      <c r="T1449" s="11">
        <f>(((I1449/60)/60)/24)+DATE(1970,1,1)</f>
        <v>42762.770729166667</v>
      </c>
    </row>
    <row r="1450" spans="1:20" ht="60" x14ac:dyDescent="0.25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8279</v>
      </c>
      <c r="O1450" s="6">
        <f>ROUND(E1450/D1450*100, 0)</f>
        <v>114</v>
      </c>
      <c r="P1450" s="8">
        <f>E1450/L1450</f>
        <v>104</v>
      </c>
      <c r="Q1450" t="str">
        <f>LEFT(N1450, SEARCH("/", N1450, 1) - 1)</f>
        <v>music</v>
      </c>
      <c r="R1450" t="str">
        <f>RIGHT(N1450, LEN(N1450)-SEARCH("/", N1450, 1))</f>
        <v>indie rock</v>
      </c>
      <c r="S1450" s="11">
        <f>(((J1450/60)/60)/24)+DATE(1970,1,1)</f>
        <v>41626.761053240742</v>
      </c>
      <c r="T1450" s="11">
        <f>(((I1450/60)/60)/24)+DATE(1970,1,1)</f>
        <v>41654.814583333333</v>
      </c>
    </row>
    <row r="1451" spans="1:20" ht="45" x14ac:dyDescent="0.25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8296</v>
      </c>
      <c r="O1451" s="6">
        <f>ROUND(E1451/D1451*100, 0)</f>
        <v>17</v>
      </c>
      <c r="P1451" s="8">
        <f>E1451/L1451</f>
        <v>101.8</v>
      </c>
      <c r="Q1451" t="str">
        <f>LEFT(N1451, SEARCH("/", N1451, 1) - 1)</f>
        <v>photography</v>
      </c>
      <c r="R1451" t="str">
        <f>RIGHT(N1451, LEN(N1451)-SEARCH("/", N1451, 1))</f>
        <v>people</v>
      </c>
      <c r="S1451" s="11">
        <f>(((J1451/60)/60)/24)+DATE(1970,1,1)</f>
        <v>42398.195972222224</v>
      </c>
      <c r="T1451" s="11">
        <f>(((I1451/60)/60)/24)+DATE(1970,1,1)</f>
        <v>42413.195972222224</v>
      </c>
    </row>
    <row r="1452" spans="1:20" ht="30" x14ac:dyDescent="0.25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8295</v>
      </c>
      <c r="O1452" s="6">
        <f>ROUND(E1452/D1452*100, 0)</f>
        <v>126</v>
      </c>
      <c r="P1452" s="8">
        <f>E1452/L1452</f>
        <v>47.911392405063289</v>
      </c>
      <c r="Q1452" t="str">
        <f>LEFT(N1452, SEARCH("/", N1452, 1) - 1)</f>
        <v>technology</v>
      </c>
      <c r="R1452" t="str">
        <f>RIGHT(N1452, LEN(N1452)-SEARCH("/", N1452, 1))</f>
        <v>hardware</v>
      </c>
      <c r="S1452" s="11">
        <f>(((J1452/60)/60)/24)+DATE(1970,1,1)</f>
        <v>40215.919050925928</v>
      </c>
      <c r="T1452" s="11">
        <f>(((I1452/60)/60)/24)+DATE(1970,1,1)</f>
        <v>40252.913194444445</v>
      </c>
    </row>
    <row r="1453" spans="1:20" ht="30" x14ac:dyDescent="0.25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8295</v>
      </c>
      <c r="O1453" s="6">
        <f>ROUND(E1453/D1453*100, 0)</f>
        <v>248</v>
      </c>
      <c r="P1453" s="8">
        <f>E1453/L1453</f>
        <v>27.472841328413285</v>
      </c>
      <c r="Q1453" t="str">
        <f>LEFT(N1453, SEARCH("/", N1453, 1) - 1)</f>
        <v>technology</v>
      </c>
      <c r="R1453" t="str">
        <f>RIGHT(N1453, LEN(N1453)-SEARCH("/", N1453, 1))</f>
        <v>hardware</v>
      </c>
      <c r="S1453" s="11">
        <f>(((J1453/60)/60)/24)+DATE(1970,1,1)</f>
        <v>41578.927118055559</v>
      </c>
      <c r="T1453" s="11">
        <f>(((I1453/60)/60)/24)+DATE(1970,1,1)</f>
        <v>41593.968784722223</v>
      </c>
    </row>
    <row r="1454" spans="1:20" ht="45" x14ac:dyDescent="0.25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8279</v>
      </c>
      <c r="O1454" s="6">
        <f>ROUND(E1454/D1454*100, 0)</f>
        <v>108</v>
      </c>
      <c r="P1454" s="8">
        <f>E1454/L1454</f>
        <v>70.652173913043484</v>
      </c>
      <c r="Q1454" t="str">
        <f>LEFT(N1454, SEARCH("/", N1454, 1) - 1)</f>
        <v>music</v>
      </c>
      <c r="R1454" t="str">
        <f>RIGHT(N1454, LEN(N1454)-SEARCH("/", N1454, 1))</f>
        <v>indie rock</v>
      </c>
      <c r="S1454" s="11">
        <f>(((J1454/60)/60)/24)+DATE(1970,1,1)</f>
        <v>41731.833124999997</v>
      </c>
      <c r="T1454" s="11">
        <f>(((I1454/60)/60)/24)+DATE(1970,1,1)</f>
        <v>41763.290972222225</v>
      </c>
    </row>
    <row r="1455" spans="1:20" ht="45" x14ac:dyDescent="0.25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8279</v>
      </c>
      <c r="O1455" s="6">
        <f>ROUND(E1455/D1455*100, 0)</f>
        <v>116</v>
      </c>
      <c r="P1455" s="8">
        <f>E1455/L1455</f>
        <v>46.204266666666669</v>
      </c>
      <c r="Q1455" t="str">
        <f>LEFT(N1455, SEARCH("/", N1455, 1) - 1)</f>
        <v>music</v>
      </c>
      <c r="R1455" t="str">
        <f>RIGHT(N1455, LEN(N1455)-SEARCH("/", N1455, 1))</f>
        <v>indie rock</v>
      </c>
      <c r="S1455" s="11">
        <f>(((J1455/60)/60)/24)+DATE(1970,1,1)</f>
        <v>40395.714722222219</v>
      </c>
      <c r="T1455" s="11">
        <f>(((I1455/60)/60)/24)+DATE(1970,1,1)</f>
        <v>40432.165972222225</v>
      </c>
    </row>
    <row r="1456" spans="1:20" ht="45" x14ac:dyDescent="0.25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8279</v>
      </c>
      <c r="O1456" s="6">
        <f>ROUND(E1456/D1456*100, 0)</f>
        <v>100</v>
      </c>
      <c r="P1456" s="8">
        <f>E1456/L1456</f>
        <v>78.94736842105263</v>
      </c>
      <c r="Q1456" t="str">
        <f>LEFT(N1456, SEARCH("/", N1456, 1) - 1)</f>
        <v>music</v>
      </c>
      <c r="R1456" t="str">
        <f>RIGHT(N1456, LEN(N1456)-SEARCH("/", N1456, 1))</f>
        <v>indie rock</v>
      </c>
      <c r="S1456" s="11">
        <f>(((J1456/60)/60)/24)+DATE(1970,1,1)</f>
        <v>40818.58489583333</v>
      </c>
      <c r="T1456" s="11">
        <f>(((I1456/60)/60)/24)+DATE(1970,1,1)</f>
        <v>40878.626562500001</v>
      </c>
    </row>
    <row r="1457" spans="1:20" x14ac:dyDescent="0.25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 s="6">
        <f>ROUND(E1457/D1457*100, 0)</f>
        <v>132</v>
      </c>
      <c r="P1457" s="8">
        <f>E1457/L1457</f>
        <v>63.031746031746032</v>
      </c>
      <c r="Q1457" t="str">
        <f>LEFT(N1457, SEARCH("/", N1457, 1) - 1)</f>
        <v>music</v>
      </c>
      <c r="R1457" t="str">
        <f>RIGHT(N1457, LEN(N1457)-SEARCH("/", N1457, 1))</f>
        <v>indie rock</v>
      </c>
      <c r="S1457" s="11">
        <f>(((J1457/60)/60)/24)+DATE(1970,1,1)</f>
        <v>42173.746342592596</v>
      </c>
      <c r="T1457" s="11">
        <f>(((I1457/60)/60)/24)+DATE(1970,1,1)</f>
        <v>42187.152777777781</v>
      </c>
    </row>
    <row r="1458" spans="1:20" ht="45" x14ac:dyDescent="0.25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8297</v>
      </c>
      <c r="O1458" s="6">
        <f>ROUND(E1458/D1458*100, 0)</f>
        <v>524</v>
      </c>
      <c r="P1458" s="8">
        <f>E1458/L1458</f>
        <v>44.171348314606739</v>
      </c>
      <c r="Q1458" t="str">
        <f>LEFT(N1458, SEARCH("/", N1458, 1) - 1)</f>
        <v>games</v>
      </c>
      <c r="R1458" t="str">
        <f>RIGHT(N1458, LEN(N1458)-SEARCH("/", N1458, 1))</f>
        <v>tabletop games</v>
      </c>
      <c r="S1458" s="11">
        <f>(((J1458/60)/60)/24)+DATE(1970,1,1)</f>
        <v>41879.900752314818</v>
      </c>
      <c r="T1458" s="11">
        <f>(((I1458/60)/60)/24)+DATE(1970,1,1)</f>
        <v>41914.900752314818</v>
      </c>
    </row>
    <row r="1459" spans="1:20" ht="45" x14ac:dyDescent="0.25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8276</v>
      </c>
      <c r="O1459" s="6">
        <f>ROUND(E1459/D1459*100, 0)</f>
        <v>101</v>
      </c>
      <c r="P1459" s="8">
        <f>E1459/L1459</f>
        <v>63.03458333333333</v>
      </c>
      <c r="Q1459" t="str">
        <f>LEFT(N1459, SEARCH("/", N1459, 1) - 1)</f>
        <v>music</v>
      </c>
      <c r="R1459" t="str">
        <f>RIGHT(N1459, LEN(N1459)-SEARCH("/", N1459, 1))</f>
        <v>rock</v>
      </c>
      <c r="S1459" s="11">
        <f>(((J1459/60)/60)/24)+DATE(1970,1,1)</f>
        <v>40978.125046296293</v>
      </c>
      <c r="T1459" s="11">
        <f>(((I1459/60)/60)/24)+DATE(1970,1,1)</f>
        <v>41038.083379629628</v>
      </c>
    </row>
    <row r="1460" spans="1:20" ht="45" x14ac:dyDescent="0.25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8276</v>
      </c>
      <c r="O1460" s="6">
        <f>ROUND(E1460/D1460*100, 0)</f>
        <v>121</v>
      </c>
      <c r="P1460" s="8">
        <f>E1460/L1460</f>
        <v>46.088607594936711</v>
      </c>
      <c r="Q1460" t="str">
        <f>LEFT(N1460, SEARCH("/", N1460, 1) - 1)</f>
        <v>music</v>
      </c>
      <c r="R1460" t="str">
        <f>RIGHT(N1460, LEN(N1460)-SEARCH("/", N1460, 1))</f>
        <v>rock</v>
      </c>
      <c r="S1460" s="11">
        <f>(((J1460/60)/60)/24)+DATE(1970,1,1)</f>
        <v>41059.185682870368</v>
      </c>
      <c r="T1460" s="11">
        <f>(((I1460/60)/60)/24)+DATE(1970,1,1)</f>
        <v>41089.185682870368</v>
      </c>
    </row>
    <row r="1461" spans="1:20" ht="45" x14ac:dyDescent="0.25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8279</v>
      </c>
      <c r="O1461" s="6">
        <f>ROUND(E1461/D1461*100, 0)</f>
        <v>108</v>
      </c>
      <c r="P1461" s="8">
        <f>E1461/L1461</f>
        <v>40.962025316455694</v>
      </c>
      <c r="Q1461" t="str">
        <f>LEFT(N1461, SEARCH("/", N1461, 1) - 1)</f>
        <v>music</v>
      </c>
      <c r="R1461" t="str">
        <f>RIGHT(N1461, LEN(N1461)-SEARCH("/", N1461, 1))</f>
        <v>indie rock</v>
      </c>
      <c r="S1461" s="11">
        <f>(((J1461/60)/60)/24)+DATE(1970,1,1)</f>
        <v>41716.632847222223</v>
      </c>
      <c r="T1461" s="11">
        <f>(((I1461/60)/60)/24)+DATE(1970,1,1)</f>
        <v>41747.958333333336</v>
      </c>
    </row>
    <row r="1462" spans="1:20" ht="45" x14ac:dyDescent="0.25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8279</v>
      </c>
      <c r="O1462" s="6">
        <f>ROUND(E1462/D1462*100, 0)</f>
        <v>108</v>
      </c>
      <c r="P1462" s="8">
        <f>E1462/L1462</f>
        <v>41.961038961038959</v>
      </c>
      <c r="Q1462" t="str">
        <f>LEFT(N1462, SEARCH("/", N1462, 1) - 1)</f>
        <v>music</v>
      </c>
      <c r="R1462" t="str">
        <f>RIGHT(N1462, LEN(N1462)-SEARCH("/", N1462, 1))</f>
        <v>indie rock</v>
      </c>
      <c r="S1462" s="11">
        <f>(((J1462/60)/60)/24)+DATE(1970,1,1)</f>
        <v>41593.082002314812</v>
      </c>
      <c r="T1462" s="11">
        <f>(((I1462/60)/60)/24)+DATE(1970,1,1)</f>
        <v>41623.082002314812</v>
      </c>
    </row>
    <row r="1463" spans="1:20" ht="45" x14ac:dyDescent="0.25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8272</v>
      </c>
      <c r="O1463" s="6">
        <f>ROUND(E1463/D1463*100, 0)</f>
        <v>0</v>
      </c>
      <c r="P1463" s="8" t="e">
        <f>E1463/L1463</f>
        <v>#DIV/0!</v>
      </c>
      <c r="Q1463" t="str">
        <f>LEFT(N1463, SEARCH("/", N1463, 1) - 1)</f>
        <v>technology</v>
      </c>
      <c r="R1463" t="str">
        <f>RIGHT(N1463, LEN(N1463)-SEARCH("/", N1463, 1))</f>
        <v>web</v>
      </c>
      <c r="S1463" s="11">
        <f>(((J1463/60)/60)/24)+DATE(1970,1,1)</f>
        <v>42060.001805555556</v>
      </c>
      <c r="T1463" s="11">
        <f>(((I1463/60)/60)/24)+DATE(1970,1,1)</f>
        <v>42094.985416666663</v>
      </c>
    </row>
    <row r="1464" spans="1:20" ht="45" x14ac:dyDescent="0.25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8272</v>
      </c>
      <c r="O1464" s="6">
        <f>ROUND(E1464/D1464*100, 0)</f>
        <v>11</v>
      </c>
      <c r="P1464" s="8">
        <f>E1464/L1464</f>
        <v>81.582499999999996</v>
      </c>
      <c r="Q1464" t="str">
        <f>LEFT(N1464, SEARCH("/", N1464, 1) - 1)</f>
        <v>technology</v>
      </c>
      <c r="R1464" t="str">
        <f>RIGHT(N1464, LEN(N1464)-SEARCH("/", N1464, 1))</f>
        <v>web</v>
      </c>
      <c r="S1464" s="11">
        <f>(((J1464/60)/60)/24)+DATE(1970,1,1)</f>
        <v>42318.925532407404</v>
      </c>
      <c r="T1464" s="11">
        <f>(((I1464/60)/60)/24)+DATE(1970,1,1)</f>
        <v>42348.925532407404</v>
      </c>
    </row>
    <row r="1465" spans="1:20" ht="60" x14ac:dyDescent="0.25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8272</v>
      </c>
      <c r="O1465" s="6">
        <f>ROUND(E1465/D1465*100, 0)</f>
        <v>3</v>
      </c>
      <c r="P1465" s="8">
        <f>E1465/L1465</f>
        <v>37.5</v>
      </c>
      <c r="Q1465" t="str">
        <f>LEFT(N1465, SEARCH("/", N1465, 1) - 1)</f>
        <v>technology</v>
      </c>
      <c r="R1465" t="str">
        <f>RIGHT(N1465, LEN(N1465)-SEARCH("/", N1465, 1))</f>
        <v>web</v>
      </c>
      <c r="S1465" s="11">
        <f>(((J1465/60)/60)/24)+DATE(1970,1,1)</f>
        <v>42195.187534722223</v>
      </c>
      <c r="T1465" s="11">
        <f>(((I1465/60)/60)/24)+DATE(1970,1,1)</f>
        <v>42220.187534722223</v>
      </c>
    </row>
    <row r="1466" spans="1:20" ht="45" x14ac:dyDescent="0.25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8284</v>
      </c>
      <c r="O1466" s="6">
        <f>ROUND(E1466/D1466*100, 0)</f>
        <v>1</v>
      </c>
      <c r="P1466" s="8">
        <f>E1466/L1466</f>
        <v>8.3333333333333339</v>
      </c>
      <c r="Q1466" t="str">
        <f>LEFT(N1466, SEARCH("/", N1466, 1) - 1)</f>
        <v>food</v>
      </c>
      <c r="R1466" t="str">
        <f>RIGHT(N1466, LEN(N1466)-SEARCH("/", N1466, 1))</f>
        <v>food trucks</v>
      </c>
      <c r="S1466" s="11">
        <f>(((J1466/60)/60)/24)+DATE(1970,1,1)</f>
        <v>41760.10974537037</v>
      </c>
      <c r="T1466" s="11">
        <f>(((I1466/60)/60)/24)+DATE(1970,1,1)</f>
        <v>41790.979166666664</v>
      </c>
    </row>
    <row r="1467" spans="1:20" ht="45" x14ac:dyDescent="0.25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8284</v>
      </c>
      <c r="O1467" s="6">
        <f>ROUND(E1467/D1467*100, 0)</f>
        <v>0</v>
      </c>
      <c r="P1467" s="8" t="e">
        <f>E1467/L1467</f>
        <v>#DIV/0!</v>
      </c>
      <c r="Q1467" t="str">
        <f>LEFT(N1467, SEARCH("/", N1467, 1) - 1)</f>
        <v>food</v>
      </c>
      <c r="R1467" t="str">
        <f>RIGHT(N1467, LEN(N1467)-SEARCH("/", N1467, 1))</f>
        <v>food trucks</v>
      </c>
      <c r="S1467" s="11">
        <f>(((J1467/60)/60)/24)+DATE(1970,1,1)</f>
        <v>41993.738298611104</v>
      </c>
      <c r="T1467" s="11">
        <f>(((I1467/60)/60)/24)+DATE(1970,1,1)</f>
        <v>42053.738298611104</v>
      </c>
    </row>
    <row r="1468" spans="1:20" ht="60" x14ac:dyDescent="0.25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8284</v>
      </c>
      <c r="O1468" s="6">
        <f>ROUND(E1468/D1468*100, 0)</f>
        <v>1</v>
      </c>
      <c r="P1468" s="8">
        <f>E1468/L1468</f>
        <v>10.5</v>
      </c>
      <c r="Q1468" t="str">
        <f>LEFT(N1468, SEARCH("/", N1468, 1) - 1)</f>
        <v>food</v>
      </c>
      <c r="R1468" t="str">
        <f>RIGHT(N1468, LEN(N1468)-SEARCH("/", N1468, 1))</f>
        <v>food trucks</v>
      </c>
      <c r="S1468" s="11">
        <f>(((J1468/60)/60)/24)+DATE(1970,1,1)</f>
        <v>42382.130833333329</v>
      </c>
      <c r="T1468" s="11">
        <f>(((I1468/60)/60)/24)+DATE(1970,1,1)</f>
        <v>42412.130833333329</v>
      </c>
    </row>
    <row r="1469" spans="1:20" ht="45" x14ac:dyDescent="0.25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6">
        <f>ROUND(E1469/D1469*100, 0)</f>
        <v>109</v>
      </c>
      <c r="P1469" s="8">
        <f>E1469/L1469</f>
        <v>53.409836065573771</v>
      </c>
      <c r="Q1469" t="str">
        <f>LEFT(N1469, SEARCH("/", N1469, 1) - 1)</f>
        <v>food</v>
      </c>
      <c r="R1469" t="str">
        <f>RIGHT(N1469, LEN(N1469)-SEARCH("/", N1469, 1))</f>
        <v>small batch</v>
      </c>
      <c r="S1469" s="11">
        <f>(((J1469/60)/60)/24)+DATE(1970,1,1)</f>
        <v>42485.754525462966</v>
      </c>
      <c r="T1469" s="11">
        <f>(((I1469/60)/60)/24)+DATE(1970,1,1)</f>
        <v>42515.754525462966</v>
      </c>
    </row>
    <row r="1470" spans="1:20" ht="45" x14ac:dyDescent="0.25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8298</v>
      </c>
      <c r="O1470" s="6">
        <f>ROUND(E1470/D1470*100, 0)</f>
        <v>155</v>
      </c>
      <c r="P1470" s="8">
        <f>E1470/L1470</f>
        <v>69.268656716417908</v>
      </c>
      <c r="Q1470" t="str">
        <f>LEFT(N1470, SEARCH("/", N1470, 1) - 1)</f>
        <v>food</v>
      </c>
      <c r="R1470" t="str">
        <f>RIGHT(N1470, LEN(N1470)-SEARCH("/", N1470, 1))</f>
        <v>small batch</v>
      </c>
      <c r="S1470" s="11">
        <f>(((J1470/60)/60)/24)+DATE(1970,1,1)</f>
        <v>42738.692233796297</v>
      </c>
      <c r="T1470" s="11">
        <f>(((I1470/60)/60)/24)+DATE(1970,1,1)</f>
        <v>42768.692233796297</v>
      </c>
    </row>
    <row r="1471" spans="1:20" ht="45" x14ac:dyDescent="0.25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8279</v>
      </c>
      <c r="O1471" s="6">
        <f>ROUND(E1471/D1471*100, 0)</f>
        <v>111</v>
      </c>
      <c r="P1471" s="8">
        <f>E1471/L1471</f>
        <v>28.880434782608695</v>
      </c>
      <c r="Q1471" t="str">
        <f>LEFT(N1471, SEARCH("/", N1471, 1) - 1)</f>
        <v>music</v>
      </c>
      <c r="R1471" t="str">
        <f>RIGHT(N1471, LEN(N1471)-SEARCH("/", N1471, 1))</f>
        <v>indie rock</v>
      </c>
      <c r="S1471" s="11">
        <f>(((J1471/60)/60)/24)+DATE(1970,1,1)</f>
        <v>41089.186296296299</v>
      </c>
      <c r="T1471" s="11">
        <f>(((I1471/60)/60)/24)+DATE(1970,1,1)</f>
        <v>41109.186296296299</v>
      </c>
    </row>
    <row r="1472" spans="1:20" ht="45" x14ac:dyDescent="0.25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8279</v>
      </c>
      <c r="O1472" s="6">
        <f>ROUND(E1472/D1472*100, 0)</f>
        <v>107</v>
      </c>
      <c r="P1472" s="8">
        <f>E1472/L1472</f>
        <v>49.246153846153845</v>
      </c>
      <c r="Q1472" t="str">
        <f>LEFT(N1472, SEARCH("/", N1472, 1) - 1)</f>
        <v>music</v>
      </c>
      <c r="R1472" t="str">
        <f>RIGHT(N1472, LEN(N1472)-SEARCH("/", N1472, 1))</f>
        <v>indie rock</v>
      </c>
      <c r="S1472" s="11">
        <f>(((J1472/60)/60)/24)+DATE(1970,1,1)</f>
        <v>40833.633194444446</v>
      </c>
      <c r="T1472" s="11">
        <f>(((I1472/60)/60)/24)+DATE(1970,1,1)</f>
        <v>40863.674861111111</v>
      </c>
    </row>
    <row r="1473" spans="1:20" ht="45" x14ac:dyDescent="0.25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8300</v>
      </c>
      <c r="O1473" s="6">
        <f>ROUND(E1473/D1473*100, 0)</f>
        <v>107</v>
      </c>
      <c r="P1473" s="8">
        <f>E1473/L1473</f>
        <v>177.5</v>
      </c>
      <c r="Q1473" t="str">
        <f>LEFT(N1473, SEARCH("/", N1473, 1) - 1)</f>
        <v>music</v>
      </c>
      <c r="R1473" t="str">
        <f>RIGHT(N1473, LEN(N1473)-SEARCH("/", N1473, 1))</f>
        <v>classical music</v>
      </c>
      <c r="S1473" s="11">
        <f>(((J1473/60)/60)/24)+DATE(1970,1,1)</f>
        <v>42769.809965277775</v>
      </c>
      <c r="T1473" s="11">
        <f>(((I1473/60)/60)/24)+DATE(1970,1,1)</f>
        <v>42799.809965277775</v>
      </c>
    </row>
    <row r="1474" spans="1:20" ht="45" x14ac:dyDescent="0.25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8300</v>
      </c>
      <c r="O1474" s="6">
        <f>ROUND(E1474/D1474*100, 0)</f>
        <v>123</v>
      </c>
      <c r="P1474" s="8">
        <f>E1474/L1474</f>
        <v>54.985074626865675</v>
      </c>
      <c r="Q1474" t="str">
        <f>LEFT(N1474, SEARCH("/", N1474, 1) - 1)</f>
        <v>music</v>
      </c>
      <c r="R1474" t="str">
        <f>RIGHT(N1474, LEN(N1474)-SEARCH("/", N1474, 1))</f>
        <v>classical music</v>
      </c>
      <c r="S1474" s="11">
        <f>(((J1474/60)/60)/24)+DATE(1970,1,1)</f>
        <v>42125.078275462962</v>
      </c>
      <c r="T1474" s="11">
        <f>(((I1474/60)/60)/24)+DATE(1970,1,1)</f>
        <v>42156.165972222225</v>
      </c>
    </row>
    <row r="1475" spans="1:20" ht="45" x14ac:dyDescent="0.25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8300</v>
      </c>
      <c r="O1475" s="6">
        <f>ROUND(E1475/D1475*100, 0)</f>
        <v>100</v>
      </c>
      <c r="P1475" s="8">
        <f>E1475/L1475</f>
        <v>143</v>
      </c>
      <c r="Q1475" t="str">
        <f>LEFT(N1475, SEARCH("/", N1475, 1) - 1)</f>
        <v>music</v>
      </c>
      <c r="R1475" t="str">
        <f>RIGHT(N1475, LEN(N1475)-SEARCH("/", N1475, 1))</f>
        <v>classical music</v>
      </c>
      <c r="S1475" s="11">
        <f>(((J1475/60)/60)/24)+DATE(1970,1,1)</f>
        <v>42039.951087962967</v>
      </c>
      <c r="T1475" s="11">
        <f>(((I1475/60)/60)/24)+DATE(1970,1,1)</f>
        <v>42069.951087962967</v>
      </c>
    </row>
    <row r="1476" spans="1:20" ht="30" x14ac:dyDescent="0.25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8284</v>
      </c>
      <c r="O1476" s="6">
        <f>ROUND(E1476/D1476*100, 0)</f>
        <v>0</v>
      </c>
      <c r="P1476" s="8">
        <f>E1476/L1476</f>
        <v>5</v>
      </c>
      <c r="Q1476" t="str">
        <f>LEFT(N1476, SEARCH("/", N1476, 1) - 1)</f>
        <v>food</v>
      </c>
      <c r="R1476" t="str">
        <f>RIGHT(N1476, LEN(N1476)-SEARCH("/", N1476, 1))</f>
        <v>food trucks</v>
      </c>
      <c r="S1476" s="11">
        <f>(((J1476/60)/60)/24)+DATE(1970,1,1)</f>
        <v>42333.330277777779</v>
      </c>
      <c r="T1476" s="11">
        <f>(((I1476/60)/60)/24)+DATE(1970,1,1)</f>
        <v>42363.330277777779</v>
      </c>
    </row>
    <row r="1477" spans="1:20" ht="45" x14ac:dyDescent="0.25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8284</v>
      </c>
      <c r="O1477" s="6">
        <f>ROUND(E1477/D1477*100, 0)</f>
        <v>0</v>
      </c>
      <c r="P1477" s="8" t="e">
        <f>E1477/L1477</f>
        <v>#DIV/0!</v>
      </c>
      <c r="Q1477" t="str">
        <f>LEFT(N1477, SEARCH("/", N1477, 1) - 1)</f>
        <v>food</v>
      </c>
      <c r="R1477" t="str">
        <f>RIGHT(N1477, LEN(N1477)-SEARCH("/", N1477, 1))</f>
        <v>food trucks</v>
      </c>
      <c r="S1477" s="11">
        <f>(((J1477/60)/60)/24)+DATE(1970,1,1)</f>
        <v>42388.589085648149</v>
      </c>
      <c r="T1477" s="11">
        <f>(((I1477/60)/60)/24)+DATE(1970,1,1)</f>
        <v>42395.589085648149</v>
      </c>
    </row>
    <row r="1478" spans="1:20" ht="45" x14ac:dyDescent="0.25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8284</v>
      </c>
      <c r="O1478" s="6">
        <f>ROUND(E1478/D1478*100, 0)</f>
        <v>39</v>
      </c>
      <c r="P1478" s="8">
        <f>E1478/L1478</f>
        <v>83.571428571428569</v>
      </c>
      <c r="Q1478" t="str">
        <f>LEFT(N1478, SEARCH("/", N1478, 1) - 1)</f>
        <v>food</v>
      </c>
      <c r="R1478" t="str">
        <f>RIGHT(N1478, LEN(N1478)-SEARCH("/", N1478, 1))</f>
        <v>food trucks</v>
      </c>
      <c r="S1478" s="11">
        <f>(((J1478/60)/60)/24)+DATE(1970,1,1)</f>
        <v>42240.840289351851</v>
      </c>
      <c r="T1478" s="11">
        <f>(((I1478/60)/60)/24)+DATE(1970,1,1)</f>
        <v>42270.840289351851</v>
      </c>
    </row>
    <row r="1479" spans="1:20" ht="60" x14ac:dyDescent="0.25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8301</v>
      </c>
      <c r="O1479" s="6">
        <f>ROUND(E1479/D1479*100, 0)</f>
        <v>106</v>
      </c>
      <c r="P1479" s="8">
        <f>E1479/L1479</f>
        <v>45.94202898550725</v>
      </c>
      <c r="Q1479" t="str">
        <f>LEFT(N1479, SEARCH("/", N1479, 1) - 1)</f>
        <v>technology</v>
      </c>
      <c r="R1479" t="str">
        <f>RIGHT(N1479, LEN(N1479)-SEARCH("/", N1479, 1))</f>
        <v>space exploration</v>
      </c>
      <c r="S1479" s="11">
        <f>(((J1479/60)/60)/24)+DATE(1970,1,1)</f>
        <v>42103.160578703704</v>
      </c>
      <c r="T1479" s="11">
        <f>(((I1479/60)/60)/24)+DATE(1970,1,1)</f>
        <v>42163.160578703704</v>
      </c>
    </row>
    <row r="1480" spans="1:20" ht="45" x14ac:dyDescent="0.25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8304</v>
      </c>
      <c r="O1480" s="6">
        <f>ROUND(E1480/D1480*100, 0)</f>
        <v>27</v>
      </c>
      <c r="P1480" s="8">
        <f>E1480/L1480</f>
        <v>42.157894736842103</v>
      </c>
      <c r="Q1480" t="str">
        <f>LEFT(N1480, SEARCH("/", N1480, 1) - 1)</f>
        <v>publishing</v>
      </c>
      <c r="R1480" t="str">
        <f>RIGHT(N1480, LEN(N1480)-SEARCH("/", N1480, 1))</f>
        <v>children's books</v>
      </c>
      <c r="S1480" s="11">
        <f>(((J1480/60)/60)/24)+DATE(1970,1,1)</f>
        <v>41850.781377314815</v>
      </c>
      <c r="T1480" s="11">
        <f>(((I1480/60)/60)/24)+DATE(1970,1,1)</f>
        <v>41880.781377314815</v>
      </c>
    </row>
    <row r="1481" spans="1:20" ht="45" x14ac:dyDescent="0.25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8304</v>
      </c>
      <c r="O1481" s="6">
        <f>ROUND(E1481/D1481*100, 0)</f>
        <v>0</v>
      </c>
      <c r="P1481" s="8">
        <f>E1481/L1481</f>
        <v>10</v>
      </c>
      <c r="Q1481" t="str">
        <f>LEFT(N1481, SEARCH("/", N1481, 1) - 1)</f>
        <v>publishing</v>
      </c>
      <c r="R1481" t="str">
        <f>RIGHT(N1481, LEN(N1481)-SEARCH("/", N1481, 1))</f>
        <v>children's books</v>
      </c>
      <c r="S1481" s="11">
        <f>(((J1481/60)/60)/24)+DATE(1970,1,1)</f>
        <v>42172.669027777782</v>
      </c>
      <c r="T1481" s="11">
        <f>(((I1481/60)/60)/24)+DATE(1970,1,1)</f>
        <v>42202.669027777782</v>
      </c>
    </row>
    <row r="1482" spans="1:20" ht="30" x14ac:dyDescent="0.25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 s="6">
        <f>ROUND(E1482/D1482*100, 0)</f>
        <v>101</v>
      </c>
      <c r="P1482" s="8">
        <f>E1482/L1482</f>
        <v>126.45833333333333</v>
      </c>
      <c r="Q1482" t="str">
        <f>LEFT(N1482, SEARCH("/", N1482, 1) - 1)</f>
        <v>theater</v>
      </c>
      <c r="R1482" t="str">
        <f>RIGHT(N1482, LEN(N1482)-SEARCH("/", N1482, 1))</f>
        <v>plays</v>
      </c>
      <c r="S1482" s="11">
        <f>(((J1482/60)/60)/24)+DATE(1970,1,1)</f>
        <v>42056.013124999998</v>
      </c>
      <c r="T1482" s="11">
        <f>(((I1482/60)/60)/24)+DATE(1970,1,1)</f>
        <v>42075.166666666672</v>
      </c>
    </row>
    <row r="1483" spans="1:20" ht="45" x14ac:dyDescent="0.25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8271</v>
      </c>
      <c r="O1483" s="6">
        <f>ROUND(E1483/D1483*100, 0)</f>
        <v>105</v>
      </c>
      <c r="P1483" s="8">
        <f>E1483/L1483</f>
        <v>47.878787878787875</v>
      </c>
      <c r="Q1483" t="str">
        <f>LEFT(N1483, SEARCH("/", N1483, 1) - 1)</f>
        <v>theater</v>
      </c>
      <c r="R1483" t="str">
        <f>RIGHT(N1483, LEN(N1483)-SEARCH("/", N1483, 1))</f>
        <v>plays</v>
      </c>
      <c r="S1483" s="11">
        <f>(((J1483/60)/60)/24)+DATE(1970,1,1)</f>
        <v>42016.938692129625</v>
      </c>
      <c r="T1483" s="11">
        <f>(((I1483/60)/60)/24)+DATE(1970,1,1)</f>
        <v>42046.938692129625</v>
      </c>
    </row>
    <row r="1484" spans="1:20" ht="45" x14ac:dyDescent="0.25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8271</v>
      </c>
      <c r="O1484" s="6">
        <f>ROUND(E1484/D1484*100, 0)</f>
        <v>102</v>
      </c>
      <c r="P1484" s="8">
        <f>E1484/L1484</f>
        <v>33.944444444444443</v>
      </c>
      <c r="Q1484" t="str">
        <f>LEFT(N1484, SEARCH("/", N1484, 1) - 1)</f>
        <v>theater</v>
      </c>
      <c r="R1484" t="str">
        <f>RIGHT(N1484, LEN(N1484)-SEARCH("/", N1484, 1))</f>
        <v>plays</v>
      </c>
      <c r="S1484" s="11">
        <f>(((J1484/60)/60)/24)+DATE(1970,1,1)</f>
        <v>42192.64707175926</v>
      </c>
      <c r="T1484" s="11">
        <f>(((I1484/60)/60)/24)+DATE(1970,1,1)</f>
        <v>42222.64707175926</v>
      </c>
    </row>
    <row r="1485" spans="1:20" ht="45" x14ac:dyDescent="0.25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8271</v>
      </c>
      <c r="O1485" s="6">
        <f>ROUND(E1485/D1485*100, 0)</f>
        <v>112</v>
      </c>
      <c r="P1485" s="8">
        <f>E1485/L1485</f>
        <v>44.25</v>
      </c>
      <c r="Q1485" t="str">
        <f>LEFT(N1485, SEARCH("/", N1485, 1) - 1)</f>
        <v>theater</v>
      </c>
      <c r="R1485" t="str">
        <f>RIGHT(N1485, LEN(N1485)-SEARCH("/", N1485, 1))</f>
        <v>plays</v>
      </c>
      <c r="S1485" s="11">
        <f>(((J1485/60)/60)/24)+DATE(1970,1,1)</f>
        <v>42185.267245370371</v>
      </c>
      <c r="T1485" s="11">
        <f>(((I1485/60)/60)/24)+DATE(1970,1,1)</f>
        <v>42221.458333333328</v>
      </c>
    </row>
    <row r="1486" spans="1:20" ht="45" x14ac:dyDescent="0.25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8271</v>
      </c>
      <c r="O1486" s="6">
        <f>ROUND(E1486/D1486*100, 0)</f>
        <v>142</v>
      </c>
      <c r="P1486" s="8">
        <f>E1486/L1486</f>
        <v>25.130177514792898</v>
      </c>
      <c r="Q1486" t="str">
        <f>LEFT(N1486, SEARCH("/", N1486, 1) - 1)</f>
        <v>theater</v>
      </c>
      <c r="R1486" t="str">
        <f>RIGHT(N1486, LEN(N1486)-SEARCH("/", N1486, 1))</f>
        <v>plays</v>
      </c>
      <c r="S1486" s="11">
        <f>(((J1486/60)/60)/24)+DATE(1970,1,1)</f>
        <v>42188.467499999999</v>
      </c>
      <c r="T1486" s="11">
        <f>(((I1486/60)/60)/24)+DATE(1970,1,1)</f>
        <v>42218.666666666672</v>
      </c>
    </row>
    <row r="1487" spans="1:20" ht="45" x14ac:dyDescent="0.25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 s="6">
        <f>ROUND(E1487/D1487*100, 0)</f>
        <v>103</v>
      </c>
      <c r="P1487" s="8">
        <f>E1487/L1487</f>
        <v>60.784313725490193</v>
      </c>
      <c r="Q1487" t="str">
        <f>LEFT(N1487, SEARCH("/", N1487, 1) - 1)</f>
        <v>theater</v>
      </c>
      <c r="R1487" t="str">
        <f>RIGHT(N1487, LEN(N1487)-SEARCH("/", N1487, 1))</f>
        <v>plays</v>
      </c>
      <c r="S1487" s="11">
        <f>(((J1487/60)/60)/24)+DATE(1970,1,1)</f>
        <v>42312.792662037042</v>
      </c>
      <c r="T1487" s="11">
        <f>(((I1487/60)/60)/24)+DATE(1970,1,1)</f>
        <v>42342.792662037042</v>
      </c>
    </row>
    <row r="1488" spans="1:20" ht="30" x14ac:dyDescent="0.25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8271</v>
      </c>
      <c r="O1488" s="6">
        <f>ROUND(E1488/D1488*100, 0)</f>
        <v>100</v>
      </c>
      <c r="P1488" s="8">
        <f>E1488/L1488</f>
        <v>272.72727272727275</v>
      </c>
      <c r="Q1488" t="str">
        <f>LEFT(N1488, SEARCH("/", N1488, 1) - 1)</f>
        <v>theater</v>
      </c>
      <c r="R1488" t="str">
        <f>RIGHT(N1488, LEN(N1488)-SEARCH("/", N1488, 1))</f>
        <v>plays</v>
      </c>
      <c r="S1488" s="11">
        <f>(((J1488/60)/60)/24)+DATE(1970,1,1)</f>
        <v>41758.839675925927</v>
      </c>
      <c r="T1488" s="11">
        <f>(((I1488/60)/60)/24)+DATE(1970,1,1)</f>
        <v>41771.165972222225</v>
      </c>
    </row>
    <row r="1489" spans="1:20" ht="30" x14ac:dyDescent="0.25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8271</v>
      </c>
      <c r="O1489" s="6">
        <f>ROUND(E1489/D1489*100, 0)</f>
        <v>111</v>
      </c>
      <c r="P1489" s="8">
        <f>E1489/L1489</f>
        <v>63.846153846153847</v>
      </c>
      <c r="Q1489" t="str">
        <f>LEFT(N1489, SEARCH("/", N1489, 1) - 1)</f>
        <v>theater</v>
      </c>
      <c r="R1489" t="str">
        <f>RIGHT(N1489, LEN(N1489)-SEARCH("/", N1489, 1))</f>
        <v>plays</v>
      </c>
      <c r="S1489" s="11">
        <f>(((J1489/60)/60)/24)+DATE(1970,1,1)</f>
        <v>42171.824884259258</v>
      </c>
      <c r="T1489" s="11">
        <f>(((I1489/60)/60)/24)+DATE(1970,1,1)</f>
        <v>42201.824884259258</v>
      </c>
    </row>
    <row r="1490" spans="1:20" ht="45" x14ac:dyDescent="0.25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8271</v>
      </c>
      <c r="O1490" s="6">
        <f>ROUND(E1490/D1490*100, 0)</f>
        <v>5</v>
      </c>
      <c r="P1490" s="8">
        <f>E1490/L1490</f>
        <v>24.333333333333332</v>
      </c>
      <c r="Q1490" t="str">
        <f>LEFT(N1490, SEARCH("/", N1490, 1) - 1)</f>
        <v>theater</v>
      </c>
      <c r="R1490" t="str">
        <f>RIGHT(N1490, LEN(N1490)-SEARCH("/", N1490, 1))</f>
        <v>plays</v>
      </c>
      <c r="S1490" s="11">
        <f>(((J1490/60)/60)/24)+DATE(1970,1,1)</f>
        <v>42165.037581018521</v>
      </c>
      <c r="T1490" s="11">
        <f>(((I1490/60)/60)/24)+DATE(1970,1,1)</f>
        <v>42224.898611111115</v>
      </c>
    </row>
    <row r="1491" spans="1:20" ht="30" x14ac:dyDescent="0.25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8271</v>
      </c>
      <c r="O1491" s="6">
        <f>ROUND(E1491/D1491*100, 0)</f>
        <v>0</v>
      </c>
      <c r="P1491" s="8" t="e">
        <f>E1491/L1491</f>
        <v>#DIV/0!</v>
      </c>
      <c r="Q1491" t="str">
        <f>LEFT(N1491, SEARCH("/", N1491, 1) - 1)</f>
        <v>theater</v>
      </c>
      <c r="R1491" t="str">
        <f>RIGHT(N1491, LEN(N1491)-SEARCH("/", N1491, 1))</f>
        <v>plays</v>
      </c>
      <c r="S1491" s="11">
        <f>(((J1491/60)/60)/24)+DATE(1970,1,1)</f>
        <v>42115.11618055556</v>
      </c>
      <c r="T1491" s="11">
        <f>(((I1491/60)/60)/24)+DATE(1970,1,1)</f>
        <v>42175.11618055556</v>
      </c>
    </row>
    <row r="1492" spans="1:20" ht="45" x14ac:dyDescent="0.25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8271</v>
      </c>
      <c r="O1492" s="6">
        <f>ROUND(E1492/D1492*100, 0)</f>
        <v>2</v>
      </c>
      <c r="P1492" s="8">
        <f>E1492/L1492</f>
        <v>15.75</v>
      </c>
      <c r="Q1492" t="str">
        <f>LEFT(N1492, SEARCH("/", N1492, 1) - 1)</f>
        <v>theater</v>
      </c>
      <c r="R1492" t="str">
        <f>RIGHT(N1492, LEN(N1492)-SEARCH("/", N1492, 1))</f>
        <v>plays</v>
      </c>
      <c r="S1492" s="11">
        <f>(((J1492/60)/60)/24)+DATE(1970,1,1)</f>
        <v>42128.615682870368</v>
      </c>
      <c r="T1492" s="11">
        <f>(((I1492/60)/60)/24)+DATE(1970,1,1)</f>
        <v>42188.615682870368</v>
      </c>
    </row>
    <row r="1493" spans="1:20" ht="45" x14ac:dyDescent="0.25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8271</v>
      </c>
      <c r="O1493" s="6">
        <f>ROUND(E1493/D1493*100, 0)</f>
        <v>0</v>
      </c>
      <c r="P1493" s="8">
        <f>E1493/L1493</f>
        <v>5</v>
      </c>
      <c r="Q1493" t="str">
        <f>LEFT(N1493, SEARCH("/", N1493, 1) - 1)</f>
        <v>theater</v>
      </c>
      <c r="R1493" t="str">
        <f>RIGHT(N1493, LEN(N1493)-SEARCH("/", N1493, 1))</f>
        <v>plays</v>
      </c>
      <c r="S1493" s="11">
        <f>(((J1493/60)/60)/24)+DATE(1970,1,1)</f>
        <v>41985.427361111113</v>
      </c>
      <c r="T1493" s="11">
        <f>(((I1493/60)/60)/24)+DATE(1970,1,1)</f>
        <v>42015.427361111113</v>
      </c>
    </row>
    <row r="1494" spans="1:20" ht="45" x14ac:dyDescent="0.25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8271</v>
      </c>
      <c r="O1494" s="6">
        <f>ROUND(E1494/D1494*100, 0)</f>
        <v>38</v>
      </c>
      <c r="P1494" s="8">
        <f>E1494/L1494</f>
        <v>81.571428571428569</v>
      </c>
      <c r="Q1494" t="str">
        <f>LEFT(N1494, SEARCH("/", N1494, 1) - 1)</f>
        <v>theater</v>
      </c>
      <c r="R1494" t="str">
        <f>RIGHT(N1494, LEN(N1494)-SEARCH("/", N1494, 1))</f>
        <v>plays</v>
      </c>
      <c r="S1494" s="11">
        <f>(((J1494/60)/60)/24)+DATE(1970,1,1)</f>
        <v>41850.863252314812</v>
      </c>
      <c r="T1494" s="11">
        <f>(((I1494/60)/60)/24)+DATE(1970,1,1)</f>
        <v>41880.863252314812</v>
      </c>
    </row>
    <row r="1495" spans="1:20" ht="45" x14ac:dyDescent="0.25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8271</v>
      </c>
      <c r="O1495" s="6">
        <f>ROUND(E1495/D1495*100, 0)</f>
        <v>21</v>
      </c>
      <c r="P1495" s="8">
        <f>E1495/L1495</f>
        <v>52.083333333333336</v>
      </c>
      <c r="Q1495" t="str">
        <f>LEFT(N1495, SEARCH("/", N1495, 1) - 1)</f>
        <v>theater</v>
      </c>
      <c r="R1495" t="str">
        <f>RIGHT(N1495, LEN(N1495)-SEARCH("/", N1495, 1))</f>
        <v>plays</v>
      </c>
      <c r="S1495" s="11">
        <f>(((J1495/60)/60)/24)+DATE(1970,1,1)</f>
        <v>42701.908807870372</v>
      </c>
      <c r="T1495" s="11">
        <f>(((I1495/60)/60)/24)+DATE(1970,1,1)</f>
        <v>42716.25</v>
      </c>
    </row>
    <row r="1496" spans="1:20" ht="45" x14ac:dyDescent="0.25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8305</v>
      </c>
      <c r="O1496" s="6">
        <f>ROUND(E1496/D1496*100, 0)</f>
        <v>125</v>
      </c>
      <c r="P1496" s="8">
        <f>E1496/L1496</f>
        <v>75</v>
      </c>
      <c r="Q1496" t="str">
        <f>LEFT(N1496, SEARCH("/", N1496, 1) - 1)</f>
        <v>theater</v>
      </c>
      <c r="R1496" t="str">
        <f>RIGHT(N1496, LEN(N1496)-SEARCH("/", N1496, 1))</f>
        <v>musical</v>
      </c>
      <c r="S1496" s="11">
        <f>(((J1496/60)/60)/24)+DATE(1970,1,1)</f>
        <v>42044.765960648147</v>
      </c>
      <c r="T1496" s="11">
        <f>(((I1496/60)/60)/24)+DATE(1970,1,1)</f>
        <v>42058.765960648147</v>
      </c>
    </row>
    <row r="1497" spans="1:20" ht="45" x14ac:dyDescent="0.25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8303</v>
      </c>
      <c r="O1497" s="6">
        <f>ROUND(E1497/D1497*100, 0)</f>
        <v>0</v>
      </c>
      <c r="P1497" s="8" t="e">
        <f>E1497/L1497</f>
        <v>#DIV/0!</v>
      </c>
      <c r="Q1497" t="str">
        <f>LEFT(N1497, SEARCH("/", N1497, 1) - 1)</f>
        <v>theater</v>
      </c>
      <c r="R1497" t="str">
        <f>RIGHT(N1497, LEN(N1497)-SEARCH("/", N1497, 1))</f>
        <v>spaces</v>
      </c>
      <c r="S1497" s="11">
        <f>(((J1497/60)/60)/24)+DATE(1970,1,1)</f>
        <v>42077.129398148143</v>
      </c>
      <c r="T1497" s="11">
        <f>(((I1497/60)/60)/24)+DATE(1970,1,1)</f>
        <v>42107.129398148143</v>
      </c>
    </row>
    <row r="1498" spans="1:20" ht="60" x14ac:dyDescent="0.25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8271</v>
      </c>
      <c r="O1498" s="6">
        <f>ROUND(E1498/D1498*100, 0)</f>
        <v>114</v>
      </c>
      <c r="P1498" s="8">
        <f>E1498/L1498</f>
        <v>113.56666666666666</v>
      </c>
      <c r="Q1498" t="str">
        <f>LEFT(N1498, SEARCH("/", N1498, 1) - 1)</f>
        <v>theater</v>
      </c>
      <c r="R1498" t="str">
        <f>RIGHT(N1498, LEN(N1498)-SEARCH("/", N1498, 1))</f>
        <v>plays</v>
      </c>
      <c r="S1498" s="11">
        <f>(((J1498/60)/60)/24)+DATE(1970,1,1)</f>
        <v>42026.88118055556</v>
      </c>
      <c r="T1498" s="11">
        <f>(((I1498/60)/60)/24)+DATE(1970,1,1)</f>
        <v>42086.093055555553</v>
      </c>
    </row>
    <row r="1499" spans="1:20" ht="45" x14ac:dyDescent="0.25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8271</v>
      </c>
      <c r="O1499" s="6">
        <f>ROUND(E1499/D1499*100, 0)</f>
        <v>109</v>
      </c>
      <c r="P1499" s="8">
        <f>E1499/L1499</f>
        <v>136.45833333333334</v>
      </c>
      <c r="Q1499" t="str">
        <f>LEFT(N1499, SEARCH("/", N1499, 1) - 1)</f>
        <v>theater</v>
      </c>
      <c r="R1499" t="str">
        <f>RIGHT(N1499, LEN(N1499)-SEARCH("/", N1499, 1))</f>
        <v>plays</v>
      </c>
      <c r="S1499" s="11">
        <f>(((J1499/60)/60)/24)+DATE(1970,1,1)</f>
        <v>42219.915856481486</v>
      </c>
      <c r="T1499" s="11">
        <f>(((I1499/60)/60)/24)+DATE(1970,1,1)</f>
        <v>42240.083333333328</v>
      </c>
    </row>
    <row r="1500" spans="1:20" ht="45" x14ac:dyDescent="0.25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8303</v>
      </c>
      <c r="O1500" s="6">
        <f>ROUND(E1500/D1500*100, 0)</f>
        <v>105</v>
      </c>
      <c r="P1500" s="8">
        <f>E1500/L1500</f>
        <v>48.984375</v>
      </c>
      <c r="Q1500" t="str">
        <f>LEFT(N1500, SEARCH("/", N1500, 1) - 1)</f>
        <v>theater</v>
      </c>
      <c r="R1500" t="str">
        <f>RIGHT(N1500, LEN(N1500)-SEARCH("/", N1500, 1))</f>
        <v>spaces</v>
      </c>
      <c r="S1500" s="11">
        <f>(((J1500/60)/60)/24)+DATE(1970,1,1)</f>
        <v>42622.767476851848</v>
      </c>
      <c r="T1500" s="11">
        <f>(((I1500/60)/60)/24)+DATE(1970,1,1)</f>
        <v>42652.767476851848</v>
      </c>
    </row>
    <row r="1501" spans="1:20" ht="45" x14ac:dyDescent="0.25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8303</v>
      </c>
      <c r="O1501" s="6">
        <f>ROUND(E1501/D1501*100, 0)</f>
        <v>101</v>
      </c>
      <c r="P1501" s="8">
        <f>E1501/L1501</f>
        <v>178.52941176470588</v>
      </c>
      <c r="Q1501" t="str">
        <f>LEFT(N1501, SEARCH("/", N1501, 1) - 1)</f>
        <v>theater</v>
      </c>
      <c r="R1501" t="str">
        <f>RIGHT(N1501, LEN(N1501)-SEARCH("/", N1501, 1))</f>
        <v>spaces</v>
      </c>
      <c r="S1501" s="11">
        <f>(((J1501/60)/60)/24)+DATE(1970,1,1)</f>
        <v>42398.849259259259</v>
      </c>
      <c r="T1501" s="11">
        <f>(((I1501/60)/60)/24)+DATE(1970,1,1)</f>
        <v>42430.249305555553</v>
      </c>
    </row>
    <row r="1502" spans="1:20" ht="45" x14ac:dyDescent="0.25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8303</v>
      </c>
      <c r="O1502" s="6">
        <f>ROUND(E1502/D1502*100, 0)</f>
        <v>101</v>
      </c>
      <c r="P1502" s="8">
        <f>E1502/L1502</f>
        <v>116.73076923076923</v>
      </c>
      <c r="Q1502" t="str">
        <f>LEFT(N1502, SEARCH("/", N1502, 1) - 1)</f>
        <v>theater</v>
      </c>
      <c r="R1502" t="str">
        <f>RIGHT(N1502, LEN(N1502)-SEARCH("/", N1502, 1))</f>
        <v>spaces</v>
      </c>
      <c r="S1502" s="11">
        <f>(((J1502/60)/60)/24)+DATE(1970,1,1)</f>
        <v>42360.212025462963</v>
      </c>
      <c r="T1502" s="11">
        <f>(((I1502/60)/60)/24)+DATE(1970,1,1)</f>
        <v>42390.212025462963</v>
      </c>
    </row>
    <row r="1503" spans="1:20" ht="45" x14ac:dyDescent="0.25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8303</v>
      </c>
      <c r="O1503" s="6">
        <f>ROUND(E1503/D1503*100, 0)</f>
        <v>147</v>
      </c>
      <c r="P1503" s="8">
        <f>E1503/L1503</f>
        <v>191.13043478260869</v>
      </c>
      <c r="Q1503" t="str">
        <f>LEFT(N1503, SEARCH("/", N1503, 1) - 1)</f>
        <v>theater</v>
      </c>
      <c r="R1503" t="str">
        <f>RIGHT(N1503, LEN(N1503)-SEARCH("/", N1503, 1))</f>
        <v>spaces</v>
      </c>
      <c r="S1503" s="11">
        <f>(((J1503/60)/60)/24)+DATE(1970,1,1)</f>
        <v>42570.110243055555</v>
      </c>
      <c r="T1503" s="11">
        <f>(((I1503/60)/60)/24)+DATE(1970,1,1)</f>
        <v>42600.110243055555</v>
      </c>
    </row>
    <row r="1504" spans="1:20" ht="45" x14ac:dyDescent="0.25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 s="6">
        <f>ROUND(E1504/D1504*100, 0)</f>
        <v>108</v>
      </c>
      <c r="P1504" s="8">
        <f>E1504/L1504</f>
        <v>76.785714285714292</v>
      </c>
      <c r="Q1504" t="str">
        <f>LEFT(N1504, SEARCH("/", N1504, 1) - 1)</f>
        <v>theater</v>
      </c>
      <c r="R1504" t="str">
        <f>RIGHT(N1504, LEN(N1504)-SEARCH("/", N1504, 1))</f>
        <v>spaces</v>
      </c>
      <c r="S1504" s="11">
        <f>(((J1504/60)/60)/24)+DATE(1970,1,1)</f>
        <v>42177.791909722218</v>
      </c>
      <c r="T1504" s="11">
        <f>(((I1504/60)/60)/24)+DATE(1970,1,1)</f>
        <v>42181.958333333328</v>
      </c>
    </row>
    <row r="1505" spans="1:20" ht="45" x14ac:dyDescent="0.25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8303</v>
      </c>
      <c r="O1505" s="6">
        <f>ROUND(E1505/D1505*100, 0)</f>
        <v>20</v>
      </c>
      <c r="P1505" s="8">
        <f>E1505/L1505</f>
        <v>25.521739130434781</v>
      </c>
      <c r="Q1505" t="str">
        <f>LEFT(N1505, SEARCH("/", N1505, 1) - 1)</f>
        <v>theater</v>
      </c>
      <c r="R1505" t="str">
        <f>RIGHT(N1505, LEN(N1505)-SEARCH("/", N1505, 1))</f>
        <v>spaces</v>
      </c>
      <c r="S1505" s="11">
        <f>(((J1505/60)/60)/24)+DATE(1970,1,1)</f>
        <v>42630.922893518517</v>
      </c>
      <c r="T1505" s="11">
        <f>(((I1505/60)/60)/24)+DATE(1970,1,1)</f>
        <v>42665.922893518517</v>
      </c>
    </row>
    <row r="1506" spans="1:20" ht="45" x14ac:dyDescent="0.25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8271</v>
      </c>
      <c r="O1506" s="6">
        <f>ROUND(E1506/D1506*100, 0)</f>
        <v>336</v>
      </c>
      <c r="P1506" s="8">
        <f>E1506/L1506</f>
        <v>41.773858921161825</v>
      </c>
      <c r="Q1506" t="str">
        <f>LEFT(N1506, SEARCH("/", N1506, 1) - 1)</f>
        <v>theater</v>
      </c>
      <c r="R1506" t="str">
        <f>RIGHT(N1506, LEN(N1506)-SEARCH("/", N1506, 1))</f>
        <v>plays</v>
      </c>
      <c r="S1506" s="11">
        <f>(((J1506/60)/60)/24)+DATE(1970,1,1)</f>
        <v>40633.154363425929</v>
      </c>
      <c r="T1506" s="11">
        <f>(((I1506/60)/60)/24)+DATE(1970,1,1)</f>
        <v>40664.207638888889</v>
      </c>
    </row>
    <row r="1507" spans="1:20" ht="30" x14ac:dyDescent="0.25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8271</v>
      </c>
      <c r="O1507" s="6">
        <f>ROUND(E1507/D1507*100, 0)</f>
        <v>116</v>
      </c>
      <c r="P1507" s="8">
        <f>E1507/L1507</f>
        <v>63.363636363636367</v>
      </c>
      <c r="Q1507" t="str">
        <f>LEFT(N1507, SEARCH("/", N1507, 1) - 1)</f>
        <v>theater</v>
      </c>
      <c r="R1507" t="str">
        <f>RIGHT(N1507, LEN(N1507)-SEARCH("/", N1507, 1))</f>
        <v>plays</v>
      </c>
      <c r="S1507" s="11">
        <f>(((J1507/60)/60)/24)+DATE(1970,1,1)</f>
        <v>41839.175706018519</v>
      </c>
      <c r="T1507" s="11">
        <f>(((I1507/60)/60)/24)+DATE(1970,1,1)</f>
        <v>41853.175706018519</v>
      </c>
    </row>
    <row r="1508" spans="1:20" ht="60" x14ac:dyDescent="0.25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8271</v>
      </c>
      <c r="O1508" s="6">
        <f>ROUND(E1508/D1508*100, 0)</f>
        <v>101</v>
      </c>
      <c r="P1508" s="8">
        <f>E1508/L1508</f>
        <v>131.91304347826087</v>
      </c>
      <c r="Q1508" t="str">
        <f>LEFT(N1508, SEARCH("/", N1508, 1) - 1)</f>
        <v>theater</v>
      </c>
      <c r="R1508" t="str">
        <f>RIGHT(N1508, LEN(N1508)-SEARCH("/", N1508, 1))</f>
        <v>plays</v>
      </c>
      <c r="S1508" s="11">
        <f>(((J1508/60)/60)/24)+DATE(1970,1,1)</f>
        <v>41862.864675925928</v>
      </c>
      <c r="T1508" s="11">
        <f>(((I1508/60)/60)/24)+DATE(1970,1,1)</f>
        <v>41876.864675925928</v>
      </c>
    </row>
    <row r="1509" spans="1:20" ht="45" x14ac:dyDescent="0.25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8271</v>
      </c>
      <c r="O1509" s="6">
        <f>ROUND(E1509/D1509*100, 0)</f>
        <v>126</v>
      </c>
      <c r="P1509" s="8">
        <f>E1509/L1509</f>
        <v>62.883333333333333</v>
      </c>
      <c r="Q1509" t="str">
        <f>LEFT(N1509, SEARCH("/", N1509, 1) - 1)</f>
        <v>theater</v>
      </c>
      <c r="R1509" t="str">
        <f>RIGHT(N1509, LEN(N1509)-SEARCH("/", N1509, 1))</f>
        <v>plays</v>
      </c>
      <c r="S1509" s="11">
        <f>(((J1509/60)/60)/24)+DATE(1970,1,1)</f>
        <v>41013.936562499999</v>
      </c>
      <c r="T1509" s="11">
        <f>(((I1509/60)/60)/24)+DATE(1970,1,1)</f>
        <v>41061.165972222225</v>
      </c>
    </row>
    <row r="1510" spans="1:20" ht="45" x14ac:dyDescent="0.25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8271</v>
      </c>
      <c r="O1510" s="6">
        <f>ROUND(E1510/D1510*100, 0)</f>
        <v>101</v>
      </c>
      <c r="P1510" s="8">
        <f>E1510/L1510</f>
        <v>88.735294117647058</v>
      </c>
      <c r="Q1510" t="str">
        <f>LEFT(N1510, SEARCH("/", N1510, 1) - 1)</f>
        <v>theater</v>
      </c>
      <c r="R1510" t="str">
        <f>RIGHT(N1510, LEN(N1510)-SEARCH("/", N1510, 1))</f>
        <v>plays</v>
      </c>
      <c r="S1510" s="11">
        <f>(((J1510/60)/60)/24)+DATE(1970,1,1)</f>
        <v>42754.693842592591</v>
      </c>
      <c r="T1510" s="11">
        <f>(((I1510/60)/60)/24)+DATE(1970,1,1)</f>
        <v>42782.958333333328</v>
      </c>
    </row>
    <row r="1511" spans="1:20" ht="45" x14ac:dyDescent="0.25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8271</v>
      </c>
      <c r="O1511" s="6">
        <f>ROUND(E1511/D1511*100, 0)</f>
        <v>102</v>
      </c>
      <c r="P1511" s="8">
        <f>E1511/L1511</f>
        <v>203.2</v>
      </c>
      <c r="Q1511" t="str">
        <f>LEFT(N1511, SEARCH("/", N1511, 1) - 1)</f>
        <v>theater</v>
      </c>
      <c r="R1511" t="str">
        <f>RIGHT(N1511, LEN(N1511)-SEARCH("/", N1511, 1))</f>
        <v>plays</v>
      </c>
      <c r="S1511" s="11">
        <f>(((J1511/60)/60)/24)+DATE(1970,1,1)</f>
        <v>42380.884872685187</v>
      </c>
      <c r="T1511" s="11">
        <f>(((I1511/60)/60)/24)+DATE(1970,1,1)</f>
        <v>42398.249305555553</v>
      </c>
    </row>
    <row r="1512" spans="1:20" ht="45" x14ac:dyDescent="0.25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 s="6">
        <f>ROUND(E1512/D1512*100, 0)</f>
        <v>116</v>
      </c>
      <c r="P1512" s="8">
        <f>E1512/L1512</f>
        <v>55.333333333333336</v>
      </c>
      <c r="Q1512" t="str">
        <f>LEFT(N1512, SEARCH("/", N1512, 1) - 1)</f>
        <v>theater</v>
      </c>
      <c r="R1512" t="str">
        <f>RIGHT(N1512, LEN(N1512)-SEARCH("/", N1512, 1))</f>
        <v>plays</v>
      </c>
      <c r="S1512" s="11">
        <f>(((J1512/60)/60)/24)+DATE(1970,1,1)</f>
        <v>42261.917395833334</v>
      </c>
      <c r="T1512" s="11">
        <f>(((I1512/60)/60)/24)+DATE(1970,1,1)</f>
        <v>42291.917395833334</v>
      </c>
    </row>
    <row r="1513" spans="1:20" ht="45" x14ac:dyDescent="0.25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8271</v>
      </c>
      <c r="O1513" s="6">
        <f>ROUND(E1513/D1513*100, 0)</f>
        <v>136</v>
      </c>
      <c r="P1513" s="8">
        <f>E1513/L1513</f>
        <v>46.420454545454547</v>
      </c>
      <c r="Q1513" t="str">
        <f>LEFT(N1513, SEARCH("/", N1513, 1) - 1)</f>
        <v>theater</v>
      </c>
      <c r="R1513" t="str">
        <f>RIGHT(N1513, LEN(N1513)-SEARCH("/", N1513, 1))</f>
        <v>plays</v>
      </c>
      <c r="S1513" s="11">
        <f>(((J1513/60)/60)/24)+DATE(1970,1,1)</f>
        <v>42102.743773148148</v>
      </c>
      <c r="T1513" s="11">
        <f>(((I1513/60)/60)/24)+DATE(1970,1,1)</f>
        <v>42123.743773148148</v>
      </c>
    </row>
    <row r="1514" spans="1:20" ht="45" x14ac:dyDescent="0.25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8271</v>
      </c>
      <c r="O1514" s="6">
        <f>ROUND(E1514/D1514*100, 0)</f>
        <v>133</v>
      </c>
      <c r="P1514" s="8">
        <f>E1514/L1514</f>
        <v>57.2</v>
      </c>
      <c r="Q1514" t="str">
        <f>LEFT(N1514, SEARCH("/", N1514, 1) - 1)</f>
        <v>theater</v>
      </c>
      <c r="R1514" t="str">
        <f>RIGHT(N1514, LEN(N1514)-SEARCH("/", N1514, 1))</f>
        <v>plays</v>
      </c>
      <c r="S1514" s="11">
        <f>(((J1514/60)/60)/24)+DATE(1970,1,1)</f>
        <v>42538.73583333334</v>
      </c>
      <c r="T1514" s="11">
        <f>(((I1514/60)/60)/24)+DATE(1970,1,1)</f>
        <v>42583.290972222225</v>
      </c>
    </row>
    <row r="1515" spans="1:20" ht="45" x14ac:dyDescent="0.25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8271</v>
      </c>
      <c r="O1515" s="6">
        <f>ROUND(E1515/D1515*100, 0)</f>
        <v>138</v>
      </c>
      <c r="P1515" s="8">
        <f>E1515/L1515</f>
        <v>109.07894736842105</v>
      </c>
      <c r="Q1515" t="str">
        <f>LEFT(N1515, SEARCH("/", N1515, 1) - 1)</f>
        <v>theater</v>
      </c>
      <c r="R1515" t="str">
        <f>RIGHT(N1515, LEN(N1515)-SEARCH("/", N1515, 1))</f>
        <v>plays</v>
      </c>
      <c r="S1515" s="11">
        <f>(((J1515/60)/60)/24)+DATE(1970,1,1)</f>
        <v>42685.974004629628</v>
      </c>
      <c r="T1515" s="11">
        <f>(((I1515/60)/60)/24)+DATE(1970,1,1)</f>
        <v>42710.974004629628</v>
      </c>
    </row>
    <row r="1516" spans="1:20" ht="30" x14ac:dyDescent="0.25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8271</v>
      </c>
      <c r="O1516" s="6">
        <f>ROUND(E1516/D1516*100, 0)</f>
        <v>102</v>
      </c>
      <c r="P1516" s="8">
        <f>E1516/L1516</f>
        <v>55.6</v>
      </c>
      <c r="Q1516" t="str">
        <f>LEFT(N1516, SEARCH("/", N1516, 1) - 1)</f>
        <v>theater</v>
      </c>
      <c r="R1516" t="str">
        <f>RIGHT(N1516, LEN(N1516)-SEARCH("/", N1516, 1))</f>
        <v>plays</v>
      </c>
      <c r="S1516" s="11">
        <f>(((J1516/60)/60)/24)+DATE(1970,1,1)</f>
        <v>42270.7269212963</v>
      </c>
      <c r="T1516" s="11">
        <f>(((I1516/60)/60)/24)+DATE(1970,1,1)</f>
        <v>42306.167361111111</v>
      </c>
    </row>
    <row r="1517" spans="1:20" ht="45" x14ac:dyDescent="0.25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8271</v>
      </c>
      <c r="O1517" s="6">
        <f>ROUND(E1517/D1517*100, 0)</f>
        <v>106</v>
      </c>
      <c r="P1517" s="8">
        <f>E1517/L1517</f>
        <v>44.138888888888886</v>
      </c>
      <c r="Q1517" t="str">
        <f>LEFT(N1517, SEARCH("/", N1517, 1) - 1)</f>
        <v>theater</v>
      </c>
      <c r="R1517" t="str">
        <f>RIGHT(N1517, LEN(N1517)-SEARCH("/", N1517, 1))</f>
        <v>plays</v>
      </c>
      <c r="S1517" s="11">
        <f>(((J1517/60)/60)/24)+DATE(1970,1,1)</f>
        <v>42422.977418981478</v>
      </c>
      <c r="T1517" s="11">
        <f>(((I1517/60)/60)/24)+DATE(1970,1,1)</f>
        <v>42444.875</v>
      </c>
    </row>
    <row r="1518" spans="1:20" ht="45" x14ac:dyDescent="0.25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8271</v>
      </c>
      <c r="O1518" s="6">
        <f>ROUND(E1518/D1518*100, 0)</f>
        <v>100</v>
      </c>
      <c r="P1518" s="8">
        <f>E1518/L1518</f>
        <v>176.47058823529412</v>
      </c>
      <c r="Q1518" t="str">
        <f>LEFT(N1518, SEARCH("/", N1518, 1) - 1)</f>
        <v>theater</v>
      </c>
      <c r="R1518" t="str">
        <f>RIGHT(N1518, LEN(N1518)-SEARCH("/", N1518, 1))</f>
        <v>plays</v>
      </c>
      <c r="S1518" s="11">
        <f>(((J1518/60)/60)/24)+DATE(1970,1,1)</f>
        <v>41765.610798611109</v>
      </c>
      <c r="T1518" s="11">
        <f>(((I1518/60)/60)/24)+DATE(1970,1,1)</f>
        <v>41777.610798611109</v>
      </c>
    </row>
    <row r="1519" spans="1:20" ht="45" x14ac:dyDescent="0.25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8271</v>
      </c>
      <c r="O1519" s="6">
        <f>ROUND(E1519/D1519*100, 0)</f>
        <v>104</v>
      </c>
      <c r="P1519" s="8">
        <f>E1519/L1519</f>
        <v>111.89285714285714</v>
      </c>
      <c r="Q1519" t="str">
        <f>LEFT(N1519, SEARCH("/", N1519, 1) - 1)</f>
        <v>theater</v>
      </c>
      <c r="R1519" t="str">
        <f>RIGHT(N1519, LEN(N1519)-SEARCH("/", N1519, 1))</f>
        <v>plays</v>
      </c>
      <c r="S1519" s="11">
        <f>(((J1519/60)/60)/24)+DATE(1970,1,1)</f>
        <v>41937.95344907407</v>
      </c>
      <c r="T1519" s="11">
        <f>(((I1519/60)/60)/24)+DATE(1970,1,1)</f>
        <v>41972.995115740734</v>
      </c>
    </row>
    <row r="1520" spans="1:20" ht="60" x14ac:dyDescent="0.25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8271</v>
      </c>
      <c r="O1520" s="6">
        <f>ROUND(E1520/D1520*100, 0)</f>
        <v>117</v>
      </c>
      <c r="P1520" s="8">
        <f>E1520/L1520</f>
        <v>100.17142857142858</v>
      </c>
      <c r="Q1520" t="str">
        <f>LEFT(N1520, SEARCH("/", N1520, 1) - 1)</f>
        <v>theater</v>
      </c>
      <c r="R1520" t="str">
        <f>RIGHT(N1520, LEN(N1520)-SEARCH("/", N1520, 1))</f>
        <v>plays</v>
      </c>
      <c r="S1520" s="11">
        <f>(((J1520/60)/60)/24)+DATE(1970,1,1)</f>
        <v>41947.762592592589</v>
      </c>
      <c r="T1520" s="11">
        <f>(((I1520/60)/60)/24)+DATE(1970,1,1)</f>
        <v>41987.762592592597</v>
      </c>
    </row>
    <row r="1521" spans="1:20" ht="45" x14ac:dyDescent="0.25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8271</v>
      </c>
      <c r="O1521" s="6">
        <f>ROUND(E1521/D1521*100, 0)</f>
        <v>109</v>
      </c>
      <c r="P1521" s="8">
        <f>E1521/L1521</f>
        <v>81.375</v>
      </c>
      <c r="Q1521" t="str">
        <f>LEFT(N1521, SEARCH("/", N1521, 1) - 1)</f>
        <v>theater</v>
      </c>
      <c r="R1521" t="str">
        <f>RIGHT(N1521, LEN(N1521)-SEARCH("/", N1521, 1))</f>
        <v>plays</v>
      </c>
      <c r="S1521" s="11">
        <f>(((J1521/60)/60)/24)+DATE(1970,1,1)</f>
        <v>42500.041550925926</v>
      </c>
      <c r="T1521" s="11">
        <f>(((I1521/60)/60)/24)+DATE(1970,1,1)</f>
        <v>42527.291666666672</v>
      </c>
    </row>
    <row r="1522" spans="1:20" ht="45" x14ac:dyDescent="0.25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8271</v>
      </c>
      <c r="O1522" s="6">
        <f>ROUND(E1522/D1522*100, 0)</f>
        <v>100</v>
      </c>
      <c r="P1522" s="8">
        <f>E1522/L1522</f>
        <v>115.38461538461539</v>
      </c>
      <c r="Q1522" t="str">
        <f>LEFT(N1522, SEARCH("/", N1522, 1) - 1)</f>
        <v>theater</v>
      </c>
      <c r="R1522" t="str">
        <f>RIGHT(N1522, LEN(N1522)-SEARCH("/", N1522, 1))</f>
        <v>plays</v>
      </c>
      <c r="S1522" s="11">
        <f>(((J1522/60)/60)/24)+DATE(1970,1,1)</f>
        <v>41879.959050925929</v>
      </c>
      <c r="T1522" s="11">
        <f>(((I1522/60)/60)/24)+DATE(1970,1,1)</f>
        <v>41909.959050925929</v>
      </c>
    </row>
    <row r="1523" spans="1:20" ht="45" x14ac:dyDescent="0.25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8271</v>
      </c>
      <c r="O1523" s="6">
        <f>ROUND(E1523/D1523*100, 0)</f>
        <v>104</v>
      </c>
      <c r="P1523" s="8">
        <f>E1523/L1523</f>
        <v>70.568181818181813</v>
      </c>
      <c r="Q1523" t="str">
        <f>LEFT(N1523, SEARCH("/", N1523, 1) - 1)</f>
        <v>theater</v>
      </c>
      <c r="R1523" t="str">
        <f>RIGHT(N1523, LEN(N1523)-SEARCH("/", N1523, 1))</f>
        <v>plays</v>
      </c>
      <c r="S1523" s="11">
        <f>(((J1523/60)/60)/24)+DATE(1970,1,1)</f>
        <v>42675.832465277781</v>
      </c>
      <c r="T1523" s="11">
        <f>(((I1523/60)/60)/24)+DATE(1970,1,1)</f>
        <v>42705.332638888889</v>
      </c>
    </row>
    <row r="1524" spans="1:20" ht="45" x14ac:dyDescent="0.25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8271</v>
      </c>
      <c r="O1524" s="6">
        <f>ROUND(E1524/D1524*100, 0)</f>
        <v>109</v>
      </c>
      <c r="P1524" s="8">
        <f>E1524/L1524</f>
        <v>71.152173913043484</v>
      </c>
      <c r="Q1524" t="str">
        <f>LEFT(N1524, SEARCH("/", N1524, 1) - 1)</f>
        <v>theater</v>
      </c>
      <c r="R1524" t="str">
        <f>RIGHT(N1524, LEN(N1524)-SEARCH("/", N1524, 1))</f>
        <v>plays</v>
      </c>
      <c r="S1524" s="11">
        <f>(((J1524/60)/60)/24)+DATE(1970,1,1)</f>
        <v>42323.562222222223</v>
      </c>
      <c r="T1524" s="11">
        <f>(((I1524/60)/60)/24)+DATE(1970,1,1)</f>
        <v>42352</v>
      </c>
    </row>
    <row r="1525" spans="1:20" ht="45" x14ac:dyDescent="0.25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8271</v>
      </c>
      <c r="O1525" s="6">
        <f>ROUND(E1525/D1525*100, 0)</f>
        <v>101</v>
      </c>
      <c r="P1525" s="8">
        <f>E1525/L1525</f>
        <v>84.166666666666671</v>
      </c>
      <c r="Q1525" t="str">
        <f>LEFT(N1525, SEARCH("/", N1525, 1) - 1)</f>
        <v>theater</v>
      </c>
      <c r="R1525" t="str">
        <f>RIGHT(N1525, LEN(N1525)-SEARCH("/", N1525, 1))</f>
        <v>plays</v>
      </c>
      <c r="S1525" s="11">
        <f>(((J1525/60)/60)/24)+DATE(1970,1,1)</f>
        <v>42205.710879629631</v>
      </c>
      <c r="T1525" s="11">
        <f>(((I1525/60)/60)/24)+DATE(1970,1,1)</f>
        <v>42235.710879629631</v>
      </c>
    </row>
    <row r="1526" spans="1:20" ht="45" x14ac:dyDescent="0.25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8271</v>
      </c>
      <c r="O1526" s="6">
        <f>ROUND(E1526/D1526*100, 0)</f>
        <v>191</v>
      </c>
      <c r="P1526" s="8">
        <f>E1526/L1526</f>
        <v>358.6875</v>
      </c>
      <c r="Q1526" t="str">
        <f>LEFT(N1526, SEARCH("/", N1526, 1) - 1)</f>
        <v>theater</v>
      </c>
      <c r="R1526" t="str">
        <f>RIGHT(N1526, LEN(N1526)-SEARCH("/", N1526, 1))</f>
        <v>plays</v>
      </c>
      <c r="S1526" s="11">
        <f>(((J1526/60)/60)/24)+DATE(1970,1,1)</f>
        <v>41821.205636574072</v>
      </c>
      <c r="T1526" s="11">
        <f>(((I1526/60)/60)/24)+DATE(1970,1,1)</f>
        <v>41852.290972222225</v>
      </c>
    </row>
    <row r="1527" spans="1:20" x14ac:dyDescent="0.25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8271</v>
      </c>
      <c r="O1527" s="6">
        <f>ROUND(E1527/D1527*100, 0)</f>
        <v>101</v>
      </c>
      <c r="P1527" s="8">
        <f>E1527/L1527</f>
        <v>64.468085106382972</v>
      </c>
      <c r="Q1527" t="str">
        <f>LEFT(N1527, SEARCH("/", N1527, 1) - 1)</f>
        <v>theater</v>
      </c>
      <c r="R1527" t="str">
        <f>RIGHT(N1527, LEN(N1527)-SEARCH("/", N1527, 1))</f>
        <v>plays</v>
      </c>
      <c r="S1527" s="11">
        <f>(((J1527/60)/60)/24)+DATE(1970,1,1)</f>
        <v>42053.671666666662</v>
      </c>
      <c r="T1527" s="11">
        <f>(((I1527/60)/60)/24)+DATE(1970,1,1)</f>
        <v>42083.630000000005</v>
      </c>
    </row>
    <row r="1528" spans="1:20" ht="45" x14ac:dyDescent="0.25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8271</v>
      </c>
      <c r="O1528" s="6">
        <f>ROUND(E1528/D1528*100, 0)</f>
        <v>138</v>
      </c>
      <c r="P1528" s="8">
        <f>E1528/L1528</f>
        <v>51.875</v>
      </c>
      <c r="Q1528" t="str">
        <f>LEFT(N1528, SEARCH("/", N1528, 1) - 1)</f>
        <v>theater</v>
      </c>
      <c r="R1528" t="str">
        <f>RIGHT(N1528, LEN(N1528)-SEARCH("/", N1528, 1))</f>
        <v>plays</v>
      </c>
      <c r="S1528" s="11">
        <f>(((J1528/60)/60)/24)+DATE(1970,1,1)</f>
        <v>41796.771597222221</v>
      </c>
      <c r="T1528" s="11">
        <f>(((I1528/60)/60)/24)+DATE(1970,1,1)</f>
        <v>41826.771597222221</v>
      </c>
    </row>
    <row r="1529" spans="1:20" ht="45" x14ac:dyDescent="0.25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8271</v>
      </c>
      <c r="O1529" s="6">
        <f>ROUND(E1529/D1529*100, 0)</f>
        <v>155</v>
      </c>
      <c r="P1529" s="8">
        <f>E1529/L1529</f>
        <v>83.142857142857139</v>
      </c>
      <c r="Q1529" t="str">
        <f>LEFT(N1529, SEARCH("/", N1529, 1) - 1)</f>
        <v>theater</v>
      </c>
      <c r="R1529" t="str">
        <f>RIGHT(N1529, LEN(N1529)-SEARCH("/", N1529, 1))</f>
        <v>plays</v>
      </c>
      <c r="S1529" s="11">
        <f>(((J1529/60)/60)/24)+DATE(1970,1,1)</f>
        <v>42126.87501157407</v>
      </c>
      <c r="T1529" s="11">
        <f>(((I1529/60)/60)/24)+DATE(1970,1,1)</f>
        <v>42158.290972222225</v>
      </c>
    </row>
    <row r="1530" spans="1:20" ht="45" x14ac:dyDescent="0.25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8271</v>
      </c>
      <c r="O1530" s="6">
        <f>ROUND(E1530/D1530*100, 0)</f>
        <v>121</v>
      </c>
      <c r="P1530" s="8">
        <f>E1530/L1530</f>
        <v>125.37931034482759</v>
      </c>
      <c r="Q1530" t="str">
        <f>LEFT(N1530, SEARCH("/", N1530, 1) - 1)</f>
        <v>theater</v>
      </c>
      <c r="R1530" t="str">
        <f>RIGHT(N1530, LEN(N1530)-SEARCH("/", N1530, 1))</f>
        <v>plays</v>
      </c>
      <c r="S1530" s="11">
        <f>(((J1530/60)/60)/24)+DATE(1970,1,1)</f>
        <v>42087.768055555556</v>
      </c>
      <c r="T1530" s="11">
        <f>(((I1530/60)/60)/24)+DATE(1970,1,1)</f>
        <v>42111.666666666672</v>
      </c>
    </row>
    <row r="1531" spans="1:20" ht="45" x14ac:dyDescent="0.25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8271</v>
      </c>
      <c r="O1531" s="6">
        <f>ROUND(E1531/D1531*100, 0)</f>
        <v>124</v>
      </c>
      <c r="P1531" s="8">
        <f>E1531/L1531</f>
        <v>47.846153846153847</v>
      </c>
      <c r="Q1531" t="str">
        <f>LEFT(N1531, SEARCH("/", N1531, 1) - 1)</f>
        <v>theater</v>
      </c>
      <c r="R1531" t="str">
        <f>RIGHT(N1531, LEN(N1531)-SEARCH("/", N1531, 1))</f>
        <v>plays</v>
      </c>
      <c r="S1531" s="11">
        <f>(((J1531/60)/60)/24)+DATE(1970,1,1)</f>
        <v>42584.846828703703</v>
      </c>
      <c r="T1531" s="11">
        <f>(((I1531/60)/60)/24)+DATE(1970,1,1)</f>
        <v>42624.846828703703</v>
      </c>
    </row>
    <row r="1532" spans="1:20" ht="45" x14ac:dyDescent="0.25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8271</v>
      </c>
      <c r="O1532" s="6">
        <f>ROUND(E1532/D1532*100, 0)</f>
        <v>102</v>
      </c>
      <c r="P1532" s="8">
        <f>E1532/L1532</f>
        <v>105</v>
      </c>
      <c r="Q1532" t="str">
        <f>LEFT(N1532, SEARCH("/", N1532, 1) - 1)</f>
        <v>theater</v>
      </c>
      <c r="R1532" t="str">
        <f>RIGHT(N1532, LEN(N1532)-SEARCH("/", N1532, 1))</f>
        <v>plays</v>
      </c>
      <c r="S1532" s="11">
        <f>(((J1532/60)/60)/24)+DATE(1970,1,1)</f>
        <v>41829.734259259261</v>
      </c>
      <c r="T1532" s="11">
        <f>(((I1532/60)/60)/24)+DATE(1970,1,1)</f>
        <v>41874.734259259261</v>
      </c>
    </row>
    <row r="1533" spans="1:20" ht="45" x14ac:dyDescent="0.25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8271</v>
      </c>
      <c r="O1533" s="6">
        <f>ROUND(E1533/D1533*100, 0)</f>
        <v>106</v>
      </c>
      <c r="P1533" s="8">
        <f>E1533/L1533</f>
        <v>96.666666666666671</v>
      </c>
      <c r="Q1533" t="str">
        <f>LEFT(N1533, SEARCH("/", N1533, 1) - 1)</f>
        <v>theater</v>
      </c>
      <c r="R1533" t="str">
        <f>RIGHT(N1533, LEN(N1533)-SEARCH("/", N1533, 1))</f>
        <v>plays</v>
      </c>
      <c r="S1533" s="11">
        <f>(((J1533/60)/60)/24)+DATE(1970,1,1)</f>
        <v>41950.859560185185</v>
      </c>
      <c r="T1533" s="11">
        <f>(((I1533/60)/60)/24)+DATE(1970,1,1)</f>
        <v>41964.204861111109</v>
      </c>
    </row>
    <row r="1534" spans="1:20" ht="45" x14ac:dyDescent="0.25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8271</v>
      </c>
      <c r="O1534" s="6">
        <f>ROUND(E1534/D1534*100, 0)</f>
        <v>103</v>
      </c>
      <c r="P1534" s="8">
        <f>E1534/L1534</f>
        <v>66.956521739130437</v>
      </c>
      <c r="Q1534" t="str">
        <f>LEFT(N1534, SEARCH("/", N1534, 1) - 1)</f>
        <v>theater</v>
      </c>
      <c r="R1534" t="str">
        <f>RIGHT(N1534, LEN(N1534)-SEARCH("/", N1534, 1))</f>
        <v>plays</v>
      </c>
      <c r="S1534" s="11">
        <f>(((J1534/60)/60)/24)+DATE(1970,1,1)</f>
        <v>42125.772812499999</v>
      </c>
      <c r="T1534" s="11">
        <f>(((I1534/60)/60)/24)+DATE(1970,1,1)</f>
        <v>42155.772812499999</v>
      </c>
    </row>
    <row r="1535" spans="1:20" ht="30" x14ac:dyDescent="0.25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8271</v>
      </c>
      <c r="O1535" s="6">
        <f>ROUND(E1535/D1535*100, 0)</f>
        <v>103</v>
      </c>
      <c r="P1535" s="8">
        <f>E1535/L1535</f>
        <v>39.53846153846154</v>
      </c>
      <c r="Q1535" t="str">
        <f>LEFT(N1535, SEARCH("/", N1535, 1) - 1)</f>
        <v>theater</v>
      </c>
      <c r="R1535" t="str">
        <f>RIGHT(N1535, LEN(N1535)-SEARCH("/", N1535, 1))</f>
        <v>plays</v>
      </c>
      <c r="S1535" s="11">
        <f>(((J1535/60)/60)/24)+DATE(1970,1,1)</f>
        <v>41921.375532407408</v>
      </c>
      <c r="T1535" s="11">
        <f>(((I1535/60)/60)/24)+DATE(1970,1,1)</f>
        <v>41951.417199074072</v>
      </c>
    </row>
    <row r="1536" spans="1:20" ht="45" x14ac:dyDescent="0.25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 s="6">
        <f>ROUND(E1536/D1536*100, 0)</f>
        <v>109</v>
      </c>
      <c r="P1536" s="8">
        <f>E1536/L1536</f>
        <v>135.625</v>
      </c>
      <c r="Q1536" t="str">
        <f>LEFT(N1536, SEARCH("/", N1536, 1) - 1)</f>
        <v>theater</v>
      </c>
      <c r="R1536" t="str">
        <f>RIGHT(N1536, LEN(N1536)-SEARCH("/", N1536, 1))</f>
        <v>plays</v>
      </c>
      <c r="S1536" s="11">
        <f>(((J1536/60)/60)/24)+DATE(1970,1,1)</f>
        <v>42418.425983796296</v>
      </c>
      <c r="T1536" s="11">
        <f>(((I1536/60)/60)/24)+DATE(1970,1,1)</f>
        <v>42478.384317129632</v>
      </c>
    </row>
    <row r="1537" spans="1:20" ht="90" x14ac:dyDescent="0.25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8271</v>
      </c>
      <c r="O1537" s="6">
        <f>ROUND(E1537/D1537*100, 0)</f>
        <v>116</v>
      </c>
      <c r="P1537" s="8">
        <f>E1537/L1537</f>
        <v>30.9375</v>
      </c>
      <c r="Q1537" t="str">
        <f>LEFT(N1537, SEARCH("/", N1537, 1) - 1)</f>
        <v>theater</v>
      </c>
      <c r="R1537" t="str">
        <f>RIGHT(N1537, LEN(N1537)-SEARCH("/", N1537, 1))</f>
        <v>plays</v>
      </c>
      <c r="S1537" s="11">
        <f>(((J1537/60)/60)/24)+DATE(1970,1,1)</f>
        <v>42168.316481481481</v>
      </c>
      <c r="T1537" s="11">
        <f>(((I1537/60)/60)/24)+DATE(1970,1,1)</f>
        <v>42198.316481481481</v>
      </c>
    </row>
    <row r="1538" spans="1:20" ht="45" x14ac:dyDescent="0.25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8271</v>
      </c>
      <c r="O1538" s="6">
        <f>ROUND(E1538/D1538*100, 0)</f>
        <v>111</v>
      </c>
      <c r="P1538" s="8">
        <f>E1538/L1538</f>
        <v>77.186046511627907</v>
      </c>
      <c r="Q1538" t="str">
        <f>LEFT(N1538, SEARCH("/", N1538, 1) - 1)</f>
        <v>theater</v>
      </c>
      <c r="R1538" t="str">
        <f>RIGHT(N1538, LEN(N1538)-SEARCH("/", N1538, 1))</f>
        <v>plays</v>
      </c>
      <c r="S1538" s="11">
        <f>(((J1538/60)/60)/24)+DATE(1970,1,1)</f>
        <v>41974.898599537039</v>
      </c>
      <c r="T1538" s="11">
        <f>(((I1538/60)/60)/24)+DATE(1970,1,1)</f>
        <v>42009.851388888885</v>
      </c>
    </row>
    <row r="1539" spans="1:20" ht="45" x14ac:dyDescent="0.25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8271</v>
      </c>
      <c r="O1539" s="6">
        <f>ROUND(E1539/D1539*100, 0)</f>
        <v>113</v>
      </c>
      <c r="P1539" s="8">
        <f>E1539/L1539</f>
        <v>49.05797101449275</v>
      </c>
      <c r="Q1539" t="str">
        <f>LEFT(N1539, SEARCH("/", N1539, 1) - 1)</f>
        <v>theater</v>
      </c>
      <c r="R1539" t="str">
        <f>RIGHT(N1539, LEN(N1539)-SEARCH("/", N1539, 1))</f>
        <v>plays</v>
      </c>
      <c r="S1539" s="11">
        <f>(((J1539/60)/60)/24)+DATE(1970,1,1)</f>
        <v>42483.015694444446</v>
      </c>
      <c r="T1539" s="11">
        <f>(((I1539/60)/60)/24)+DATE(1970,1,1)</f>
        <v>42489.290972222225</v>
      </c>
    </row>
    <row r="1540" spans="1:20" ht="45" x14ac:dyDescent="0.25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8271</v>
      </c>
      <c r="O1540" s="6">
        <f>ROUND(E1540/D1540*100, 0)</f>
        <v>130</v>
      </c>
      <c r="P1540" s="8">
        <f>E1540/L1540</f>
        <v>61.0625</v>
      </c>
      <c r="Q1540" t="str">
        <f>LEFT(N1540, SEARCH("/", N1540, 1) - 1)</f>
        <v>theater</v>
      </c>
      <c r="R1540" t="str">
        <f>RIGHT(N1540, LEN(N1540)-SEARCH("/", N1540, 1))</f>
        <v>plays</v>
      </c>
      <c r="S1540" s="11">
        <f>(((J1540/60)/60)/24)+DATE(1970,1,1)</f>
        <v>42566.604826388888</v>
      </c>
      <c r="T1540" s="11">
        <f>(((I1540/60)/60)/24)+DATE(1970,1,1)</f>
        <v>42596.604826388888</v>
      </c>
    </row>
    <row r="1541" spans="1:20" ht="45" x14ac:dyDescent="0.25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8271</v>
      </c>
      <c r="O1541" s="6">
        <f>ROUND(E1541/D1541*100, 0)</f>
        <v>110</v>
      </c>
      <c r="P1541" s="8">
        <f>E1541/L1541</f>
        <v>47.028571428571432</v>
      </c>
      <c r="Q1541" t="str">
        <f>LEFT(N1541, SEARCH("/", N1541, 1) - 1)</f>
        <v>theater</v>
      </c>
      <c r="R1541" t="str">
        <f>RIGHT(N1541, LEN(N1541)-SEARCH("/", N1541, 1))</f>
        <v>plays</v>
      </c>
      <c r="S1541" s="11">
        <f>(((J1541/60)/60)/24)+DATE(1970,1,1)</f>
        <v>42619.935694444444</v>
      </c>
      <c r="T1541" s="11">
        <f>(((I1541/60)/60)/24)+DATE(1970,1,1)</f>
        <v>42643.875</v>
      </c>
    </row>
    <row r="1542" spans="1:20" ht="75" x14ac:dyDescent="0.25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8271</v>
      </c>
      <c r="O1542" s="6">
        <f>ROUND(E1542/D1542*100, 0)</f>
        <v>105</v>
      </c>
      <c r="P1542" s="8">
        <f>E1542/L1542</f>
        <v>80.717948717948715</v>
      </c>
      <c r="Q1542" t="str">
        <f>LEFT(N1542, SEARCH("/", N1542, 1) - 1)</f>
        <v>theater</v>
      </c>
      <c r="R1542" t="str">
        <f>RIGHT(N1542, LEN(N1542)-SEARCH("/", N1542, 1))</f>
        <v>plays</v>
      </c>
      <c r="S1542" s="11">
        <f>(((J1542/60)/60)/24)+DATE(1970,1,1)</f>
        <v>42545.774189814809</v>
      </c>
      <c r="T1542" s="11">
        <f>(((I1542/60)/60)/24)+DATE(1970,1,1)</f>
        <v>42605.774189814809</v>
      </c>
    </row>
    <row r="1543" spans="1:20" ht="45" x14ac:dyDescent="0.25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8271</v>
      </c>
      <c r="O1543" s="6">
        <f>ROUND(E1543/D1543*100, 0)</f>
        <v>103</v>
      </c>
      <c r="P1543" s="8">
        <f>E1543/L1543</f>
        <v>39.487179487179489</v>
      </c>
      <c r="Q1543" t="str">
        <f>LEFT(N1543, SEARCH("/", N1543, 1) - 1)</f>
        <v>theater</v>
      </c>
      <c r="R1543" t="str">
        <f>RIGHT(N1543, LEN(N1543)-SEARCH("/", N1543, 1))</f>
        <v>plays</v>
      </c>
      <c r="S1543" s="11">
        <f>(((J1543/60)/60)/24)+DATE(1970,1,1)</f>
        <v>42157.652511574073</v>
      </c>
      <c r="T1543" s="11">
        <f>(((I1543/60)/60)/24)+DATE(1970,1,1)</f>
        <v>42187.652511574073</v>
      </c>
    </row>
    <row r="1544" spans="1:20" ht="45" x14ac:dyDescent="0.25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8305</v>
      </c>
      <c r="O1544" s="6">
        <f>ROUND(E1544/D1544*100, 0)</f>
        <v>0</v>
      </c>
      <c r="P1544" s="8">
        <f>E1544/L1544</f>
        <v>1</v>
      </c>
      <c r="Q1544" t="str">
        <f>LEFT(N1544, SEARCH("/", N1544, 1) - 1)</f>
        <v>theater</v>
      </c>
      <c r="R1544" t="str">
        <f>RIGHT(N1544, LEN(N1544)-SEARCH("/", N1544, 1))</f>
        <v>musical</v>
      </c>
      <c r="S1544" s="11">
        <f>(((J1544/60)/60)/24)+DATE(1970,1,1)</f>
        <v>41942.84710648148</v>
      </c>
      <c r="T1544" s="11">
        <f>(((I1544/60)/60)/24)+DATE(1970,1,1)</f>
        <v>41972.888773148152</v>
      </c>
    </row>
    <row r="1545" spans="1:20" ht="60" x14ac:dyDescent="0.25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8305</v>
      </c>
      <c r="O1545" s="6">
        <f>ROUND(E1545/D1545*100, 0)</f>
        <v>31</v>
      </c>
      <c r="P1545" s="8">
        <f>E1545/L1545</f>
        <v>66.142857142857139</v>
      </c>
      <c r="Q1545" t="str">
        <f>LEFT(N1545, SEARCH("/", N1545, 1) - 1)</f>
        <v>theater</v>
      </c>
      <c r="R1545" t="str">
        <f>RIGHT(N1545, LEN(N1545)-SEARCH("/", N1545, 1))</f>
        <v>musical</v>
      </c>
      <c r="S1545" s="11">
        <f>(((J1545/60)/60)/24)+DATE(1970,1,1)</f>
        <v>41975.700636574074</v>
      </c>
      <c r="T1545" s="11">
        <f>(((I1545/60)/60)/24)+DATE(1970,1,1)</f>
        <v>42005.700636574074</v>
      </c>
    </row>
    <row r="1546" spans="1:20" ht="45" x14ac:dyDescent="0.25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8305</v>
      </c>
      <c r="O1546" s="6">
        <f>ROUND(E1546/D1546*100, 0)</f>
        <v>0</v>
      </c>
      <c r="P1546" s="8" t="e">
        <f>E1546/L1546</f>
        <v>#DIV/0!</v>
      </c>
      <c r="Q1546" t="str">
        <f>LEFT(N1546, SEARCH("/", N1546, 1) - 1)</f>
        <v>theater</v>
      </c>
      <c r="R1546" t="str">
        <f>RIGHT(N1546, LEN(N1546)-SEARCH("/", N1546, 1))</f>
        <v>musical</v>
      </c>
      <c r="S1546" s="11">
        <f>(((J1546/60)/60)/24)+DATE(1970,1,1)</f>
        <v>41899.627071759263</v>
      </c>
      <c r="T1546" s="11">
        <f>(((I1546/60)/60)/24)+DATE(1970,1,1)</f>
        <v>41917.208333333336</v>
      </c>
    </row>
    <row r="1547" spans="1:20" ht="45" x14ac:dyDescent="0.25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8271</v>
      </c>
      <c r="O1547" s="6">
        <f>ROUND(E1547/D1547*100, 0)</f>
        <v>102</v>
      </c>
      <c r="P1547" s="8">
        <f>E1547/L1547</f>
        <v>235.46153846153845</v>
      </c>
      <c r="Q1547" t="str">
        <f>LEFT(N1547, SEARCH("/", N1547, 1) - 1)</f>
        <v>theater</v>
      </c>
      <c r="R1547" t="str">
        <f>RIGHT(N1547, LEN(N1547)-SEARCH("/", N1547, 1))</f>
        <v>plays</v>
      </c>
      <c r="S1547" s="11">
        <f>(((J1547/60)/60)/24)+DATE(1970,1,1)</f>
        <v>42055.277199074073</v>
      </c>
      <c r="T1547" s="11">
        <f>(((I1547/60)/60)/24)+DATE(1970,1,1)</f>
        <v>42082.610416666663</v>
      </c>
    </row>
    <row r="1548" spans="1:20" ht="45" x14ac:dyDescent="0.25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8271</v>
      </c>
      <c r="O1548" s="6">
        <f>ROUND(E1548/D1548*100, 0)</f>
        <v>111</v>
      </c>
      <c r="P1548" s="8">
        <f>E1548/L1548</f>
        <v>92.5</v>
      </c>
      <c r="Q1548" t="str">
        <f>LEFT(N1548, SEARCH("/", N1548, 1) - 1)</f>
        <v>theater</v>
      </c>
      <c r="R1548" t="str">
        <f>RIGHT(N1548, LEN(N1548)-SEARCH("/", N1548, 1))</f>
        <v>plays</v>
      </c>
      <c r="S1548" s="11">
        <f>(((J1548/60)/60)/24)+DATE(1970,1,1)</f>
        <v>42447.896666666667</v>
      </c>
      <c r="T1548" s="11">
        <f>(((I1548/60)/60)/24)+DATE(1970,1,1)</f>
        <v>42470.166666666672</v>
      </c>
    </row>
    <row r="1549" spans="1:20" ht="45" x14ac:dyDescent="0.25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8271</v>
      </c>
      <c r="O1549" s="6">
        <f>ROUND(E1549/D1549*100, 0)</f>
        <v>103</v>
      </c>
      <c r="P1549" s="8">
        <f>E1549/L1549</f>
        <v>53.363965517241382</v>
      </c>
      <c r="Q1549" t="str">
        <f>LEFT(N1549, SEARCH("/", N1549, 1) - 1)</f>
        <v>theater</v>
      </c>
      <c r="R1549" t="str">
        <f>RIGHT(N1549, LEN(N1549)-SEARCH("/", N1549, 1))</f>
        <v>plays</v>
      </c>
      <c r="S1549" s="11">
        <f>(((J1549/60)/60)/24)+DATE(1970,1,1)</f>
        <v>42173.970127314817</v>
      </c>
      <c r="T1549" s="11">
        <f>(((I1549/60)/60)/24)+DATE(1970,1,1)</f>
        <v>42203.970127314817</v>
      </c>
    </row>
    <row r="1550" spans="1:20" ht="45" x14ac:dyDescent="0.25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8271</v>
      </c>
      <c r="O1550" s="6">
        <f>ROUND(E1550/D1550*100, 0)</f>
        <v>102</v>
      </c>
      <c r="P1550" s="8">
        <f>E1550/L1550</f>
        <v>53.438596491228068</v>
      </c>
      <c r="Q1550" t="str">
        <f>LEFT(N1550, SEARCH("/", N1550, 1) - 1)</f>
        <v>theater</v>
      </c>
      <c r="R1550" t="str">
        <f>RIGHT(N1550, LEN(N1550)-SEARCH("/", N1550, 1))</f>
        <v>plays</v>
      </c>
      <c r="S1550" s="11">
        <f>(((J1550/60)/60)/24)+DATE(1970,1,1)</f>
        <v>41878.946574074071</v>
      </c>
      <c r="T1550" s="11">
        <f>(((I1550/60)/60)/24)+DATE(1970,1,1)</f>
        <v>41908.946574074071</v>
      </c>
    </row>
    <row r="1551" spans="1:20" ht="45" x14ac:dyDescent="0.25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8271</v>
      </c>
      <c r="O1551" s="6">
        <f>ROUND(E1551/D1551*100, 0)</f>
        <v>113</v>
      </c>
      <c r="P1551" s="8">
        <f>E1551/L1551</f>
        <v>99.5</v>
      </c>
      <c r="Q1551" t="str">
        <f>LEFT(N1551, SEARCH("/", N1551, 1) - 1)</f>
        <v>theater</v>
      </c>
      <c r="R1551" t="str">
        <f>RIGHT(N1551, LEN(N1551)-SEARCH("/", N1551, 1))</f>
        <v>plays</v>
      </c>
      <c r="S1551" s="11">
        <f>(((J1551/60)/60)/24)+DATE(1970,1,1)</f>
        <v>42627.454097222217</v>
      </c>
      <c r="T1551" s="11">
        <f>(((I1551/60)/60)/24)+DATE(1970,1,1)</f>
        <v>42648.454097222217</v>
      </c>
    </row>
    <row r="1552" spans="1:20" ht="45" x14ac:dyDescent="0.25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8271</v>
      </c>
      <c r="O1552" s="6">
        <f>ROUND(E1552/D1552*100, 0)</f>
        <v>139</v>
      </c>
      <c r="P1552" s="8">
        <f>E1552/L1552</f>
        <v>62.328358208955223</v>
      </c>
      <c r="Q1552" t="str">
        <f>LEFT(N1552, SEARCH("/", N1552, 1) - 1)</f>
        <v>theater</v>
      </c>
      <c r="R1552" t="str">
        <f>RIGHT(N1552, LEN(N1552)-SEARCH("/", N1552, 1))</f>
        <v>plays</v>
      </c>
      <c r="S1552" s="11">
        <f>(((J1552/60)/60)/24)+DATE(1970,1,1)</f>
        <v>41772.685393518521</v>
      </c>
      <c r="T1552" s="11">
        <f>(((I1552/60)/60)/24)+DATE(1970,1,1)</f>
        <v>41806.290972222225</v>
      </c>
    </row>
    <row r="1553" spans="1:20" ht="45" x14ac:dyDescent="0.25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8271</v>
      </c>
      <c r="O1553" s="6">
        <f>ROUND(E1553/D1553*100, 0)</f>
        <v>109</v>
      </c>
      <c r="P1553" s="8">
        <f>E1553/L1553</f>
        <v>83.974358974358978</v>
      </c>
      <c r="Q1553" t="str">
        <f>LEFT(N1553, SEARCH("/", N1553, 1) - 1)</f>
        <v>theater</v>
      </c>
      <c r="R1553" t="str">
        <f>RIGHT(N1553, LEN(N1553)-SEARCH("/", N1553, 1))</f>
        <v>plays</v>
      </c>
      <c r="S1553" s="11">
        <f>(((J1553/60)/60)/24)+DATE(1970,1,1)</f>
        <v>41829.787083333329</v>
      </c>
      <c r="T1553" s="11">
        <f>(((I1553/60)/60)/24)+DATE(1970,1,1)</f>
        <v>41859.787083333329</v>
      </c>
    </row>
    <row r="1554" spans="1:20" ht="45" x14ac:dyDescent="0.25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8271</v>
      </c>
      <c r="O1554" s="6">
        <f>ROUND(E1554/D1554*100, 0)</f>
        <v>118</v>
      </c>
      <c r="P1554" s="8">
        <f>E1554/L1554</f>
        <v>57.258064516129032</v>
      </c>
      <c r="Q1554" t="str">
        <f>LEFT(N1554, SEARCH("/", N1554, 1) - 1)</f>
        <v>theater</v>
      </c>
      <c r="R1554" t="str">
        <f>RIGHT(N1554, LEN(N1554)-SEARCH("/", N1554, 1))</f>
        <v>plays</v>
      </c>
      <c r="S1554" s="11">
        <f>(((J1554/60)/60)/24)+DATE(1970,1,1)</f>
        <v>42147.826840277776</v>
      </c>
      <c r="T1554" s="11">
        <f>(((I1554/60)/60)/24)+DATE(1970,1,1)</f>
        <v>42176.934027777781</v>
      </c>
    </row>
    <row r="1555" spans="1:20" ht="45" x14ac:dyDescent="0.25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8271</v>
      </c>
      <c r="O1555" s="6">
        <f>ROUND(E1555/D1555*100, 0)</f>
        <v>109</v>
      </c>
      <c r="P1555" s="8">
        <f>E1555/L1555</f>
        <v>155.95238095238096</v>
      </c>
      <c r="Q1555" t="str">
        <f>LEFT(N1555, SEARCH("/", N1555, 1) - 1)</f>
        <v>theater</v>
      </c>
      <c r="R1555" t="str">
        <f>RIGHT(N1555, LEN(N1555)-SEARCH("/", N1555, 1))</f>
        <v>plays</v>
      </c>
      <c r="S1555" s="11">
        <f>(((J1555/60)/60)/24)+DATE(1970,1,1)</f>
        <v>42524.53800925926</v>
      </c>
      <c r="T1555" s="11">
        <f>(((I1555/60)/60)/24)+DATE(1970,1,1)</f>
        <v>42561.957638888889</v>
      </c>
    </row>
    <row r="1556" spans="1:20" ht="45" x14ac:dyDescent="0.25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8305</v>
      </c>
      <c r="O1556" s="6">
        <f>ROUND(E1556/D1556*100, 0)</f>
        <v>0</v>
      </c>
      <c r="P1556" s="8" t="e">
        <f>E1556/L1556</f>
        <v>#DIV/0!</v>
      </c>
      <c r="Q1556" t="str">
        <f>LEFT(N1556, SEARCH("/", N1556, 1) - 1)</f>
        <v>theater</v>
      </c>
      <c r="R1556" t="str">
        <f>RIGHT(N1556, LEN(N1556)-SEARCH("/", N1556, 1))</f>
        <v>musical</v>
      </c>
      <c r="S1556" s="11">
        <f>(((J1556/60)/60)/24)+DATE(1970,1,1)</f>
        <v>42269.126226851848</v>
      </c>
      <c r="T1556" s="11">
        <f>(((I1556/60)/60)/24)+DATE(1970,1,1)</f>
        <v>42299.126226851848</v>
      </c>
    </row>
    <row r="1557" spans="1:20" ht="60" x14ac:dyDescent="0.25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8271</v>
      </c>
      <c r="O1557" s="6">
        <f>ROUND(E1557/D1557*100, 0)</f>
        <v>153</v>
      </c>
      <c r="P1557" s="8">
        <f>E1557/L1557</f>
        <v>70.461538461538467</v>
      </c>
      <c r="Q1557" t="str">
        <f>LEFT(N1557, SEARCH("/", N1557, 1) - 1)</f>
        <v>theater</v>
      </c>
      <c r="R1557" t="str">
        <f>RIGHT(N1557, LEN(N1557)-SEARCH("/", N1557, 1))</f>
        <v>plays</v>
      </c>
      <c r="S1557" s="11">
        <f>(((J1557/60)/60)/24)+DATE(1970,1,1)</f>
        <v>42034.928252314814</v>
      </c>
      <c r="T1557" s="11">
        <f>(((I1557/60)/60)/24)+DATE(1970,1,1)</f>
        <v>42090</v>
      </c>
    </row>
    <row r="1558" spans="1:20" ht="45" x14ac:dyDescent="0.25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8271</v>
      </c>
      <c r="O1558" s="6">
        <f>ROUND(E1558/D1558*100, 0)</f>
        <v>109</v>
      </c>
      <c r="P1558" s="8">
        <f>E1558/L1558</f>
        <v>57.385964912280699</v>
      </c>
      <c r="Q1558" t="str">
        <f>LEFT(N1558, SEARCH("/", N1558, 1) - 1)</f>
        <v>theater</v>
      </c>
      <c r="R1558" t="str">
        <f>RIGHT(N1558, LEN(N1558)-SEARCH("/", N1558, 1))</f>
        <v>plays</v>
      </c>
      <c r="S1558" s="11">
        <f>(((J1558/60)/60)/24)+DATE(1970,1,1)</f>
        <v>42143.445219907408</v>
      </c>
      <c r="T1558" s="11">
        <f>(((I1558/60)/60)/24)+DATE(1970,1,1)</f>
        <v>42173.445219907408</v>
      </c>
    </row>
    <row r="1559" spans="1:20" ht="45" x14ac:dyDescent="0.25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8271</v>
      </c>
      <c r="O1559" s="6">
        <f>ROUND(E1559/D1559*100, 0)</f>
        <v>1</v>
      </c>
      <c r="P1559" s="8">
        <f>E1559/L1559</f>
        <v>25</v>
      </c>
      <c r="Q1559" t="str">
        <f>LEFT(N1559, SEARCH("/", N1559, 1) - 1)</f>
        <v>theater</v>
      </c>
      <c r="R1559" t="str">
        <f>RIGHT(N1559, LEN(N1559)-SEARCH("/", N1559, 1))</f>
        <v>plays</v>
      </c>
      <c r="S1559" s="11">
        <f>(((J1559/60)/60)/24)+DATE(1970,1,1)</f>
        <v>42317.826377314821</v>
      </c>
      <c r="T1559" s="11">
        <f>(((I1559/60)/60)/24)+DATE(1970,1,1)</f>
        <v>42357.826377314821</v>
      </c>
    </row>
    <row r="1560" spans="1:20" ht="45" x14ac:dyDescent="0.25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8271</v>
      </c>
      <c r="O1560" s="6">
        <f>ROUND(E1560/D1560*100, 0)</f>
        <v>49</v>
      </c>
      <c r="P1560" s="8">
        <f>E1560/L1560</f>
        <v>47.258064516129032</v>
      </c>
      <c r="Q1560" t="str">
        <f>LEFT(N1560, SEARCH("/", N1560, 1) - 1)</f>
        <v>theater</v>
      </c>
      <c r="R1560" t="str">
        <f>RIGHT(N1560, LEN(N1560)-SEARCH("/", N1560, 1))</f>
        <v>plays</v>
      </c>
      <c r="S1560" s="11">
        <f>(((J1560/60)/60)/24)+DATE(1970,1,1)</f>
        <v>42663.468078703707</v>
      </c>
      <c r="T1560" s="11">
        <f>(((I1560/60)/60)/24)+DATE(1970,1,1)</f>
        <v>42688.509745370371</v>
      </c>
    </row>
    <row r="1561" spans="1:20" ht="45" x14ac:dyDescent="0.25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8271</v>
      </c>
      <c r="O1561" s="6">
        <f>ROUND(E1561/D1561*100, 0)</f>
        <v>0</v>
      </c>
      <c r="P1561" s="8" t="e">
        <f>E1561/L1561</f>
        <v>#DIV/0!</v>
      </c>
      <c r="Q1561" t="str">
        <f>LEFT(N1561, SEARCH("/", N1561, 1) - 1)</f>
        <v>theater</v>
      </c>
      <c r="R1561" t="str">
        <f>RIGHT(N1561, LEN(N1561)-SEARCH("/", N1561, 1))</f>
        <v>plays</v>
      </c>
      <c r="S1561" s="11">
        <f>(((J1561/60)/60)/24)+DATE(1970,1,1)</f>
        <v>41926.542303240742</v>
      </c>
      <c r="T1561" s="11">
        <f>(((I1561/60)/60)/24)+DATE(1970,1,1)</f>
        <v>41938.75</v>
      </c>
    </row>
    <row r="1562" spans="1:20" ht="60" x14ac:dyDescent="0.25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8271</v>
      </c>
      <c r="O1562" s="6">
        <f>ROUND(E1562/D1562*100, 0)</f>
        <v>44</v>
      </c>
      <c r="P1562" s="8">
        <f>E1562/L1562</f>
        <v>57.173913043478258</v>
      </c>
      <c r="Q1562" t="str">
        <f>LEFT(N1562, SEARCH("/", N1562, 1) - 1)</f>
        <v>theater</v>
      </c>
      <c r="R1562" t="str">
        <f>RIGHT(N1562, LEN(N1562)-SEARCH("/", N1562, 1))</f>
        <v>plays</v>
      </c>
      <c r="S1562" s="11">
        <f>(((J1562/60)/60)/24)+DATE(1970,1,1)</f>
        <v>42221.656782407401</v>
      </c>
      <c r="T1562" s="11">
        <f>(((I1562/60)/60)/24)+DATE(1970,1,1)</f>
        <v>42281.656782407401</v>
      </c>
    </row>
    <row r="1563" spans="1:20" ht="45" x14ac:dyDescent="0.25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8271</v>
      </c>
      <c r="O1563" s="6">
        <f>ROUND(E1563/D1563*100, 0)</f>
        <v>3</v>
      </c>
      <c r="P1563" s="8">
        <f>E1563/L1563</f>
        <v>50.5</v>
      </c>
      <c r="Q1563" t="str">
        <f>LEFT(N1563, SEARCH("/", N1563, 1) - 1)</f>
        <v>theater</v>
      </c>
      <c r="R1563" t="str">
        <f>RIGHT(N1563, LEN(N1563)-SEARCH("/", N1563, 1))</f>
        <v>plays</v>
      </c>
      <c r="S1563" s="11">
        <f>(((J1563/60)/60)/24)+DATE(1970,1,1)</f>
        <v>42615.142870370371</v>
      </c>
      <c r="T1563" s="11">
        <f>(((I1563/60)/60)/24)+DATE(1970,1,1)</f>
        <v>42645.142870370371</v>
      </c>
    </row>
    <row r="1564" spans="1:20" ht="45" x14ac:dyDescent="0.25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8271</v>
      </c>
      <c r="O1564" s="6">
        <f>ROUND(E1564/D1564*100, 0)</f>
        <v>2</v>
      </c>
      <c r="P1564" s="8">
        <f>E1564/L1564</f>
        <v>11.25</v>
      </c>
      <c r="Q1564" t="str">
        <f>LEFT(N1564, SEARCH("/", N1564, 1) - 1)</f>
        <v>theater</v>
      </c>
      <c r="R1564" t="str">
        <f>RIGHT(N1564, LEN(N1564)-SEARCH("/", N1564, 1))</f>
        <v>plays</v>
      </c>
      <c r="S1564" s="11">
        <f>(((J1564/60)/60)/24)+DATE(1970,1,1)</f>
        <v>42342.845555555556</v>
      </c>
      <c r="T1564" s="11">
        <f>(((I1564/60)/60)/24)+DATE(1970,1,1)</f>
        <v>42372.845555555556</v>
      </c>
    </row>
    <row r="1565" spans="1:20" ht="45" x14ac:dyDescent="0.25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 s="6">
        <f>ROUND(E1565/D1565*100, 0)</f>
        <v>0</v>
      </c>
      <c r="P1565" s="8" t="e">
        <f>E1565/L1565</f>
        <v>#DIV/0!</v>
      </c>
      <c r="Q1565" t="str">
        <f>LEFT(N1565, SEARCH("/", N1565, 1) - 1)</f>
        <v>theater</v>
      </c>
      <c r="R1565" t="str">
        <f>RIGHT(N1565, LEN(N1565)-SEARCH("/", N1565, 1))</f>
        <v>plays</v>
      </c>
      <c r="S1565" s="11">
        <f>(((J1565/60)/60)/24)+DATE(1970,1,1)</f>
        <v>42286.749780092592</v>
      </c>
      <c r="T1565" s="11">
        <f>(((I1565/60)/60)/24)+DATE(1970,1,1)</f>
        <v>42316.791446759264</v>
      </c>
    </row>
    <row r="1566" spans="1:20" ht="45" x14ac:dyDescent="0.25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8271</v>
      </c>
      <c r="O1566" s="6">
        <f>ROUND(E1566/D1566*100, 0)</f>
        <v>17</v>
      </c>
      <c r="P1566" s="8">
        <f>E1566/L1566</f>
        <v>29.235294117647058</v>
      </c>
      <c r="Q1566" t="str">
        <f>LEFT(N1566, SEARCH("/", N1566, 1) - 1)</f>
        <v>theater</v>
      </c>
      <c r="R1566" t="str">
        <f>RIGHT(N1566, LEN(N1566)-SEARCH("/", N1566, 1))</f>
        <v>plays</v>
      </c>
      <c r="S1566" s="11">
        <f>(((J1566/60)/60)/24)+DATE(1970,1,1)</f>
        <v>41950.26694444444</v>
      </c>
      <c r="T1566" s="11">
        <f>(((I1566/60)/60)/24)+DATE(1970,1,1)</f>
        <v>41963.669444444444</v>
      </c>
    </row>
    <row r="1567" spans="1:20" ht="45" x14ac:dyDescent="0.25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8271</v>
      </c>
      <c r="O1567" s="6">
        <f>ROUND(E1567/D1567*100, 0)</f>
        <v>0</v>
      </c>
      <c r="P1567" s="8" t="e">
        <f>E1567/L1567</f>
        <v>#DIV/0!</v>
      </c>
      <c r="Q1567" t="str">
        <f>LEFT(N1567, SEARCH("/", N1567, 1) - 1)</f>
        <v>theater</v>
      </c>
      <c r="R1567" t="str">
        <f>RIGHT(N1567, LEN(N1567)-SEARCH("/", N1567, 1))</f>
        <v>plays</v>
      </c>
      <c r="S1567" s="11">
        <f>(((J1567/60)/60)/24)+DATE(1970,1,1)</f>
        <v>42069.391446759255</v>
      </c>
      <c r="T1567" s="11">
        <f>(((I1567/60)/60)/24)+DATE(1970,1,1)</f>
        <v>42099.349780092598</v>
      </c>
    </row>
    <row r="1568" spans="1:20" ht="45" x14ac:dyDescent="0.25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8271</v>
      </c>
      <c r="O1568" s="6">
        <f>ROUND(E1568/D1568*100, 0)</f>
        <v>1</v>
      </c>
      <c r="P1568" s="8">
        <f>E1568/L1568</f>
        <v>20</v>
      </c>
      <c r="Q1568" t="str">
        <f>LEFT(N1568, SEARCH("/", N1568, 1) - 1)</f>
        <v>theater</v>
      </c>
      <c r="R1568" t="str">
        <f>RIGHT(N1568, LEN(N1568)-SEARCH("/", N1568, 1))</f>
        <v>plays</v>
      </c>
      <c r="S1568" s="11">
        <f>(((J1568/60)/60)/24)+DATE(1970,1,1)</f>
        <v>41872.807696759257</v>
      </c>
      <c r="T1568" s="11">
        <f>(((I1568/60)/60)/24)+DATE(1970,1,1)</f>
        <v>41932.807696759257</v>
      </c>
    </row>
    <row r="1569" spans="1:20" ht="45" x14ac:dyDescent="0.25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8271</v>
      </c>
      <c r="O1569" s="6">
        <f>ROUND(E1569/D1569*100, 0)</f>
        <v>7</v>
      </c>
      <c r="P1569" s="8">
        <f>E1569/L1569</f>
        <v>30.714285714285715</v>
      </c>
      <c r="Q1569" t="str">
        <f>LEFT(N1569, SEARCH("/", N1569, 1) - 1)</f>
        <v>theater</v>
      </c>
      <c r="R1569" t="str">
        <f>RIGHT(N1569, LEN(N1569)-SEARCH("/", N1569, 1))</f>
        <v>plays</v>
      </c>
      <c r="S1569" s="11">
        <f>(((J1569/60)/60)/24)+DATE(1970,1,1)</f>
        <v>42768.97084490741</v>
      </c>
      <c r="T1569" s="11">
        <f>(((I1569/60)/60)/24)+DATE(1970,1,1)</f>
        <v>42789.041666666672</v>
      </c>
    </row>
    <row r="1570" spans="1:20" ht="60" x14ac:dyDescent="0.25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8271</v>
      </c>
      <c r="O1570" s="6">
        <f>ROUND(E1570/D1570*100, 0)</f>
        <v>38</v>
      </c>
      <c r="P1570" s="8">
        <f>E1570/L1570</f>
        <v>86.615384615384613</v>
      </c>
      <c r="Q1570" t="str">
        <f>LEFT(N1570, SEARCH("/", N1570, 1) - 1)</f>
        <v>theater</v>
      </c>
      <c r="R1570" t="str">
        <f>RIGHT(N1570, LEN(N1570)-SEARCH("/", N1570, 1))</f>
        <v>plays</v>
      </c>
      <c r="S1570" s="11">
        <f>(((J1570/60)/60)/24)+DATE(1970,1,1)</f>
        <v>41865.878657407404</v>
      </c>
      <c r="T1570" s="11">
        <f>(((I1570/60)/60)/24)+DATE(1970,1,1)</f>
        <v>41925.878657407404</v>
      </c>
    </row>
    <row r="1571" spans="1:20" ht="45" x14ac:dyDescent="0.25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8271</v>
      </c>
      <c r="O1571" s="6">
        <f>ROUND(E1571/D1571*100, 0)</f>
        <v>0</v>
      </c>
      <c r="P1571" s="8">
        <f>E1571/L1571</f>
        <v>5</v>
      </c>
      <c r="Q1571" t="str">
        <f>LEFT(N1571, SEARCH("/", N1571, 1) - 1)</f>
        <v>theater</v>
      </c>
      <c r="R1571" t="str">
        <f>RIGHT(N1571, LEN(N1571)-SEARCH("/", N1571, 1))</f>
        <v>plays</v>
      </c>
      <c r="S1571" s="11">
        <f>(((J1571/60)/60)/24)+DATE(1970,1,1)</f>
        <v>42510.938900462963</v>
      </c>
      <c r="T1571" s="11">
        <f>(((I1571/60)/60)/24)+DATE(1970,1,1)</f>
        <v>42540.938900462963</v>
      </c>
    </row>
    <row r="1572" spans="1:20" ht="45" x14ac:dyDescent="0.25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8271</v>
      </c>
      <c r="O1572" s="6">
        <f>ROUND(E1572/D1572*100, 0)</f>
        <v>0</v>
      </c>
      <c r="P1572" s="8" t="e">
        <f>E1572/L1572</f>
        <v>#DIV/0!</v>
      </c>
      <c r="Q1572" t="str">
        <f>LEFT(N1572, SEARCH("/", N1572, 1) - 1)</f>
        <v>theater</v>
      </c>
      <c r="R1572" t="str">
        <f>RIGHT(N1572, LEN(N1572)-SEARCH("/", N1572, 1))</f>
        <v>plays</v>
      </c>
      <c r="S1572" s="11">
        <f>(((J1572/60)/60)/24)+DATE(1970,1,1)</f>
        <v>42511.698101851856</v>
      </c>
      <c r="T1572" s="11">
        <f>(((I1572/60)/60)/24)+DATE(1970,1,1)</f>
        <v>42535.787500000006</v>
      </c>
    </row>
    <row r="1573" spans="1:20" ht="60" x14ac:dyDescent="0.25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 s="6">
        <f>ROUND(E1573/D1573*100, 0)</f>
        <v>0</v>
      </c>
      <c r="P1573" s="8">
        <f>E1573/L1573</f>
        <v>10</v>
      </c>
      <c r="Q1573" t="str">
        <f>LEFT(N1573, SEARCH("/", N1573, 1) - 1)</f>
        <v>theater</v>
      </c>
      <c r="R1573" t="str">
        <f>RIGHT(N1573, LEN(N1573)-SEARCH("/", N1573, 1))</f>
        <v>plays</v>
      </c>
      <c r="S1573" s="11">
        <f>(((J1573/60)/60)/24)+DATE(1970,1,1)</f>
        <v>42622.436412037037</v>
      </c>
      <c r="T1573" s="11">
        <f>(((I1573/60)/60)/24)+DATE(1970,1,1)</f>
        <v>42652.436412037037</v>
      </c>
    </row>
    <row r="1574" spans="1:20" ht="45" x14ac:dyDescent="0.25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8271</v>
      </c>
      <c r="O1574" s="6">
        <f>ROUND(E1574/D1574*100, 0)</f>
        <v>21</v>
      </c>
      <c r="P1574" s="8">
        <f>E1574/L1574</f>
        <v>45.785714285714285</v>
      </c>
      <c r="Q1574" t="str">
        <f>LEFT(N1574, SEARCH("/", N1574, 1) - 1)</f>
        <v>theater</v>
      </c>
      <c r="R1574" t="str">
        <f>RIGHT(N1574, LEN(N1574)-SEARCH("/", N1574, 1))</f>
        <v>plays</v>
      </c>
      <c r="S1574" s="11">
        <f>(((J1574/60)/60)/24)+DATE(1970,1,1)</f>
        <v>42640.278171296297</v>
      </c>
      <c r="T1574" s="11">
        <f>(((I1574/60)/60)/24)+DATE(1970,1,1)</f>
        <v>42670.278171296297</v>
      </c>
    </row>
    <row r="1575" spans="1:20" ht="45" x14ac:dyDescent="0.25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 s="6">
        <f>ROUND(E1575/D1575*100, 0)</f>
        <v>2</v>
      </c>
      <c r="P1575" s="8">
        <f>E1575/L1575</f>
        <v>59</v>
      </c>
      <c r="Q1575" t="str">
        <f>LEFT(N1575, SEARCH("/", N1575, 1) - 1)</f>
        <v>theater</v>
      </c>
      <c r="R1575" t="str">
        <f>RIGHT(N1575, LEN(N1575)-SEARCH("/", N1575, 1))</f>
        <v>plays</v>
      </c>
      <c r="S1575" s="11">
        <f>(((J1575/60)/60)/24)+DATE(1970,1,1)</f>
        <v>42767.031678240746</v>
      </c>
      <c r="T1575" s="11">
        <f>(((I1575/60)/60)/24)+DATE(1970,1,1)</f>
        <v>42797.208333333328</v>
      </c>
    </row>
    <row r="1576" spans="1:20" ht="45" x14ac:dyDescent="0.25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 s="6">
        <f>ROUND(E1576/D1576*100, 0)</f>
        <v>3</v>
      </c>
      <c r="P1576" s="8">
        <f>E1576/L1576</f>
        <v>15.666666666666666</v>
      </c>
      <c r="Q1576" t="str">
        <f>LEFT(N1576, SEARCH("/", N1576, 1) - 1)</f>
        <v>theater</v>
      </c>
      <c r="R1576" t="str">
        <f>RIGHT(N1576, LEN(N1576)-SEARCH("/", N1576, 1))</f>
        <v>plays</v>
      </c>
      <c r="S1576" s="11">
        <f>(((J1576/60)/60)/24)+DATE(1970,1,1)</f>
        <v>42029.135879629626</v>
      </c>
      <c r="T1576" s="11">
        <f>(((I1576/60)/60)/24)+DATE(1970,1,1)</f>
        <v>42059.135879629626</v>
      </c>
    </row>
    <row r="1577" spans="1:20" ht="45" x14ac:dyDescent="0.25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6">
        <f>ROUND(E1577/D1577*100, 0)</f>
        <v>105</v>
      </c>
      <c r="P1577" s="8">
        <f>E1577/L1577</f>
        <v>85.736842105263165</v>
      </c>
      <c r="Q1577" t="str">
        <f>LEFT(N1577, SEARCH("/", N1577, 1) - 1)</f>
        <v>theater</v>
      </c>
      <c r="R1577" t="str">
        <f>RIGHT(N1577, LEN(N1577)-SEARCH("/", N1577, 1))</f>
        <v>musical</v>
      </c>
      <c r="S1577" s="11">
        <f>(((J1577/60)/60)/24)+DATE(1970,1,1)</f>
        <v>42025.164780092593</v>
      </c>
      <c r="T1577" s="11">
        <f>(((I1577/60)/60)/24)+DATE(1970,1,1)</f>
        <v>42056.458333333328</v>
      </c>
    </row>
    <row r="1578" spans="1:20" ht="30" x14ac:dyDescent="0.25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6">
        <f>ROUND(E1578/D1578*100, 0)</f>
        <v>110</v>
      </c>
      <c r="P1578" s="8">
        <f>E1578/L1578</f>
        <v>45.878378378378379</v>
      </c>
      <c r="Q1578" t="str">
        <f>LEFT(N1578, SEARCH("/", N1578, 1) - 1)</f>
        <v>theater</v>
      </c>
      <c r="R1578" t="str">
        <f>RIGHT(N1578, LEN(N1578)-SEARCH("/", N1578, 1))</f>
        <v>plays</v>
      </c>
      <c r="S1578" s="11">
        <f>(((J1578/60)/60)/24)+DATE(1970,1,1)</f>
        <v>42206.835370370376</v>
      </c>
      <c r="T1578" s="11">
        <f>(((I1578/60)/60)/24)+DATE(1970,1,1)</f>
        <v>42236.835370370376</v>
      </c>
    </row>
    <row r="1579" spans="1:20" ht="30" x14ac:dyDescent="0.25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6">
        <f>ROUND(E1579/D1579*100, 0)</f>
        <v>41</v>
      </c>
      <c r="P1579" s="8">
        <f>E1579/L1579</f>
        <v>28.577777777777779</v>
      </c>
      <c r="Q1579" t="str">
        <f>LEFT(N1579, SEARCH("/", N1579, 1) - 1)</f>
        <v>music</v>
      </c>
      <c r="R1579" t="str">
        <f>RIGHT(N1579, LEN(N1579)-SEARCH("/", N1579, 1))</f>
        <v>jazz</v>
      </c>
      <c r="S1579" s="11">
        <f>(((J1579/60)/60)/24)+DATE(1970,1,1)</f>
        <v>41276.496840277774</v>
      </c>
      <c r="T1579" s="11">
        <f>(((I1579/60)/60)/24)+DATE(1970,1,1)</f>
        <v>41309.496840277774</v>
      </c>
    </row>
    <row r="1580" spans="1:20" ht="45" x14ac:dyDescent="0.25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 s="6">
        <f>ROUND(E1580/D1580*100, 0)</f>
        <v>106</v>
      </c>
      <c r="P1580" s="8">
        <f>E1580/L1580</f>
        <v>56.666666666666664</v>
      </c>
      <c r="Q1580" t="str">
        <f>LEFT(N1580, SEARCH("/", N1580, 1) - 1)</f>
        <v>film &amp; video</v>
      </c>
      <c r="R1580" t="str">
        <f>RIGHT(N1580, LEN(N1580)-SEARCH("/", N1580, 1))</f>
        <v>shorts</v>
      </c>
      <c r="S1580" s="11">
        <f>(((J1580/60)/60)/24)+DATE(1970,1,1)</f>
        <v>41214.79483796296</v>
      </c>
      <c r="T1580" s="11">
        <f>(((I1580/60)/60)/24)+DATE(1970,1,1)</f>
        <v>41250.979166666664</v>
      </c>
    </row>
    <row r="1581" spans="1:20" ht="45" x14ac:dyDescent="0.25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 s="6">
        <f>ROUND(E1581/D1581*100, 0)</f>
        <v>0</v>
      </c>
      <c r="P1581" s="8" t="e">
        <f>E1581/L1581</f>
        <v>#DIV/0!</v>
      </c>
      <c r="Q1581" t="str">
        <f>LEFT(N1581, SEARCH("/", N1581, 1) - 1)</f>
        <v>games</v>
      </c>
      <c r="R1581" t="str">
        <f>RIGHT(N1581, LEN(N1581)-SEARCH("/", N1581, 1))</f>
        <v>video games</v>
      </c>
      <c r="S1581" s="11">
        <f>(((J1581/60)/60)/24)+DATE(1970,1,1)</f>
        <v>41410.703993055555</v>
      </c>
      <c r="T1581" s="11">
        <f>(((I1581/60)/60)/24)+DATE(1970,1,1)</f>
        <v>41424.703993055555</v>
      </c>
    </row>
    <row r="1582" spans="1:20" ht="45" x14ac:dyDescent="0.25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8279</v>
      </c>
      <c r="O1582" s="6">
        <f>ROUND(E1582/D1582*100, 0)</f>
        <v>100</v>
      </c>
      <c r="P1582" s="8">
        <f>E1582/L1582</f>
        <v>42.8</v>
      </c>
      <c r="Q1582" t="str">
        <f>LEFT(N1582, SEARCH("/", N1582, 1) - 1)</f>
        <v>music</v>
      </c>
      <c r="R1582" t="str">
        <f>RIGHT(N1582, LEN(N1582)-SEARCH("/", N1582, 1))</f>
        <v>indie rock</v>
      </c>
      <c r="S1582" s="11">
        <f>(((J1582/60)/60)/24)+DATE(1970,1,1)</f>
        <v>40687.021597222221</v>
      </c>
      <c r="T1582" s="11">
        <f>(((I1582/60)/60)/24)+DATE(1970,1,1)</f>
        <v>40729.021597222221</v>
      </c>
    </row>
    <row r="1583" spans="1:20" ht="60" x14ac:dyDescent="0.25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8296</v>
      </c>
      <c r="O1583" s="6">
        <f>ROUND(E1583/D1583*100, 0)</f>
        <v>0</v>
      </c>
      <c r="P1583" s="8" t="e">
        <f>E1583/L1583</f>
        <v>#DIV/0!</v>
      </c>
      <c r="Q1583" t="str">
        <f>LEFT(N1583, SEARCH("/", N1583, 1) - 1)</f>
        <v>photography</v>
      </c>
      <c r="R1583" t="str">
        <f>RIGHT(N1583, LEN(N1583)-SEARCH("/", N1583, 1))</f>
        <v>people</v>
      </c>
      <c r="S1583" s="11">
        <f>(((J1583/60)/60)/24)+DATE(1970,1,1)</f>
        <v>42651.006273148145</v>
      </c>
      <c r="T1583" s="11">
        <f>(((I1583/60)/60)/24)+DATE(1970,1,1)</f>
        <v>42711.047939814816</v>
      </c>
    </row>
    <row r="1584" spans="1:20" ht="45" x14ac:dyDescent="0.25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8279</v>
      </c>
      <c r="O1584" s="6">
        <f>ROUND(E1584/D1584*100, 0)</f>
        <v>105</v>
      </c>
      <c r="P1584" s="8">
        <f>E1584/L1584</f>
        <v>61.103999999999999</v>
      </c>
      <c r="Q1584" t="str">
        <f>LEFT(N1584, SEARCH("/", N1584, 1) - 1)</f>
        <v>music</v>
      </c>
      <c r="R1584" t="str">
        <f>RIGHT(N1584, LEN(N1584)-SEARCH("/", N1584, 1))</f>
        <v>indie rock</v>
      </c>
      <c r="S1584" s="11">
        <f>(((J1584/60)/60)/24)+DATE(1970,1,1)</f>
        <v>41913.328356481477</v>
      </c>
      <c r="T1584" s="11">
        <f>(((I1584/60)/60)/24)+DATE(1970,1,1)</f>
        <v>41946.370023148149</v>
      </c>
    </row>
    <row r="1585" spans="1:20" ht="45" x14ac:dyDescent="0.25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6">
        <f>ROUND(E1585/D1585*100, 0)</f>
        <v>100</v>
      </c>
      <c r="P1585" s="8">
        <f>E1585/L1585</f>
        <v>74.534883720930239</v>
      </c>
      <c r="Q1585" t="str">
        <f>LEFT(N1585, SEARCH("/", N1585, 1) - 1)</f>
        <v>theater</v>
      </c>
      <c r="R1585" t="str">
        <f>RIGHT(N1585, LEN(N1585)-SEARCH("/", N1585, 1))</f>
        <v>plays</v>
      </c>
      <c r="S1585" s="11">
        <f>(((J1585/60)/60)/24)+DATE(1970,1,1)</f>
        <v>41852.658310185187</v>
      </c>
      <c r="T1585" s="11">
        <f>(((I1585/60)/60)/24)+DATE(1970,1,1)</f>
        <v>41882.658310185187</v>
      </c>
    </row>
    <row r="1586" spans="1:20" ht="45" x14ac:dyDescent="0.25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8271</v>
      </c>
      <c r="O1586" s="6">
        <f>ROUND(E1586/D1586*100, 0)</f>
        <v>102</v>
      </c>
      <c r="P1586" s="8">
        <f>E1586/L1586</f>
        <v>46.714285714285715</v>
      </c>
      <c r="Q1586" t="str">
        <f>LEFT(N1586, SEARCH("/", N1586, 1) - 1)</f>
        <v>theater</v>
      </c>
      <c r="R1586" t="str">
        <f>RIGHT(N1586, LEN(N1586)-SEARCH("/", N1586, 1))</f>
        <v>plays</v>
      </c>
      <c r="S1586" s="11">
        <f>(((J1586/60)/60)/24)+DATE(1970,1,1)</f>
        <v>41868.924050925925</v>
      </c>
      <c r="T1586" s="11">
        <f>(((I1586/60)/60)/24)+DATE(1970,1,1)</f>
        <v>41898.875</v>
      </c>
    </row>
    <row r="1587" spans="1:20" ht="45" x14ac:dyDescent="0.25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 s="6">
        <f>ROUND(E1587/D1587*100, 0)</f>
        <v>108</v>
      </c>
      <c r="P1587" s="8">
        <f>E1587/L1587</f>
        <v>46.891891891891895</v>
      </c>
      <c r="Q1587" t="str">
        <f>LEFT(N1587, SEARCH("/", N1587, 1) - 1)</f>
        <v>theater</v>
      </c>
      <c r="R1587" t="str">
        <f>RIGHT(N1587, LEN(N1587)-SEARCH("/", N1587, 1))</f>
        <v>plays</v>
      </c>
      <c r="S1587" s="11">
        <f>(((J1587/60)/60)/24)+DATE(1970,1,1)</f>
        <v>42115.889652777783</v>
      </c>
      <c r="T1587" s="11">
        <f>(((I1587/60)/60)/24)+DATE(1970,1,1)</f>
        <v>42151.114583333328</v>
      </c>
    </row>
    <row r="1588" spans="1:20" ht="45" x14ac:dyDescent="0.25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6">
        <f>ROUND(E1588/D1588*100, 0)</f>
        <v>105</v>
      </c>
      <c r="P1588" s="8">
        <f>E1588/L1588</f>
        <v>91.840540540540545</v>
      </c>
      <c r="Q1588" t="str">
        <f>LEFT(N1588, SEARCH("/", N1588, 1) - 1)</f>
        <v>film &amp; video</v>
      </c>
      <c r="R1588" t="str">
        <f>RIGHT(N1588, LEN(N1588)-SEARCH("/", N1588, 1))</f>
        <v>shorts</v>
      </c>
      <c r="S1588" s="11">
        <f>(((J1588/60)/60)/24)+DATE(1970,1,1)</f>
        <v>40739.069282407407</v>
      </c>
      <c r="T1588" s="11">
        <f>(((I1588/60)/60)/24)+DATE(1970,1,1)</f>
        <v>40768.958333333336</v>
      </c>
    </row>
    <row r="1589" spans="1:20" ht="30" x14ac:dyDescent="0.25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6">
        <f>ROUND(E1589/D1589*100, 0)</f>
        <v>2</v>
      </c>
      <c r="P1589" s="8">
        <f>E1589/L1589</f>
        <v>25</v>
      </c>
      <c r="Q1589" t="str">
        <f>LEFT(N1589, SEARCH("/", N1589, 1) - 1)</f>
        <v>photography</v>
      </c>
      <c r="R1589" t="str">
        <f>RIGHT(N1589, LEN(N1589)-SEARCH("/", N1589, 1))</f>
        <v>places</v>
      </c>
      <c r="S1589" s="11">
        <f>(((J1589/60)/60)/24)+DATE(1970,1,1)</f>
        <v>41941.430196759262</v>
      </c>
      <c r="T1589" s="11">
        <f>(((I1589/60)/60)/24)+DATE(1970,1,1)</f>
        <v>41986.471863425926</v>
      </c>
    </row>
    <row r="1590" spans="1:20" ht="45" x14ac:dyDescent="0.25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6">
        <f>ROUND(E1590/D1590*100, 0)</f>
        <v>41</v>
      </c>
      <c r="P1590" s="8">
        <f>E1590/L1590</f>
        <v>84.0625</v>
      </c>
      <c r="Q1590" t="str">
        <f>LEFT(N1590, SEARCH("/", N1590, 1) - 1)</f>
        <v>food</v>
      </c>
      <c r="R1590" t="str">
        <f>RIGHT(N1590, LEN(N1590)-SEARCH("/", N1590, 1))</f>
        <v>food trucks</v>
      </c>
      <c r="S1590" s="11">
        <f>(((J1590/60)/60)/24)+DATE(1970,1,1)</f>
        <v>41983.110995370371</v>
      </c>
      <c r="T1590" s="11">
        <f>(((I1590/60)/60)/24)+DATE(1970,1,1)</f>
        <v>42023.110995370371</v>
      </c>
    </row>
    <row r="1591" spans="1:20" ht="45" x14ac:dyDescent="0.25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6">
        <f>ROUND(E1591/D1591*100, 0)</f>
        <v>1</v>
      </c>
      <c r="P1591" s="8">
        <f>E1591/L1591</f>
        <v>25</v>
      </c>
      <c r="Q1591" t="str">
        <f>LEFT(N1591, SEARCH("/", N1591, 1) - 1)</f>
        <v>publishing</v>
      </c>
      <c r="R1591" t="str">
        <f>RIGHT(N1591, LEN(N1591)-SEARCH("/", N1591, 1))</f>
        <v>children's books</v>
      </c>
      <c r="S1591" s="11">
        <f>(((J1591/60)/60)/24)+DATE(1970,1,1)</f>
        <v>40927.036979166667</v>
      </c>
      <c r="T1591" s="11">
        <f>(((I1591/60)/60)/24)+DATE(1970,1,1)</f>
        <v>40986.995312500003</v>
      </c>
    </row>
    <row r="1592" spans="1:20" ht="45" x14ac:dyDescent="0.25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6">
        <f>ROUND(E1592/D1592*100, 0)</f>
        <v>12</v>
      </c>
      <c r="P1592" s="8">
        <f>E1592/L1592</f>
        <v>79.400000000000006</v>
      </c>
      <c r="Q1592" t="str">
        <f>LEFT(N1592, SEARCH("/", N1592, 1) - 1)</f>
        <v>theater</v>
      </c>
      <c r="R1592" t="str">
        <f>RIGHT(N1592, LEN(N1592)-SEARCH("/", N1592, 1))</f>
        <v>plays</v>
      </c>
      <c r="S1592" s="11">
        <f>(((J1592/60)/60)/24)+DATE(1970,1,1)</f>
        <v>42151.905717592599</v>
      </c>
      <c r="T1592" s="11">
        <f>(((I1592/60)/60)/24)+DATE(1970,1,1)</f>
        <v>42182.905717592599</v>
      </c>
    </row>
    <row r="1593" spans="1:20" ht="45" x14ac:dyDescent="0.25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6">
        <f>ROUND(E1593/D1593*100, 0)</f>
        <v>43</v>
      </c>
      <c r="P1593" s="8">
        <f>E1593/L1593</f>
        <v>34.024390243902438</v>
      </c>
      <c r="Q1593" t="str">
        <f>LEFT(N1593, SEARCH("/", N1593, 1) - 1)</f>
        <v>music</v>
      </c>
      <c r="R1593" t="str">
        <f>RIGHT(N1593, LEN(N1593)-SEARCH("/", N1593, 1))</f>
        <v>faith</v>
      </c>
      <c r="S1593" s="11">
        <f>(((J1593/60)/60)/24)+DATE(1970,1,1)</f>
        <v>42460.98192129629</v>
      </c>
      <c r="T1593" s="11">
        <f>(((I1593/60)/60)/24)+DATE(1970,1,1)</f>
        <v>42481.166666666672</v>
      </c>
    </row>
    <row r="1594" spans="1:20" ht="45" x14ac:dyDescent="0.25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6">
        <f>ROUND(E1594/D1594*100, 0)</f>
        <v>0</v>
      </c>
      <c r="P1594" s="8" t="e">
        <f>E1594/L1594</f>
        <v>#DIV/0!</v>
      </c>
      <c r="Q1594" t="str">
        <f>LEFT(N1594, SEARCH("/", N1594, 1) - 1)</f>
        <v>publishing</v>
      </c>
      <c r="R1594" t="str">
        <f>RIGHT(N1594, LEN(N1594)-SEARCH("/", N1594, 1))</f>
        <v>children's books</v>
      </c>
      <c r="S1594" s="11">
        <f>(((J1594/60)/60)/24)+DATE(1970,1,1)</f>
        <v>41747.887060185189</v>
      </c>
      <c r="T1594" s="11">
        <f>(((I1594/60)/60)/24)+DATE(1970,1,1)</f>
        <v>41807.887060185189</v>
      </c>
    </row>
    <row r="1595" spans="1:20" ht="45" x14ac:dyDescent="0.25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8270</v>
      </c>
      <c r="O1595" s="6">
        <f>ROUND(E1595/D1595*100, 0)</f>
        <v>0</v>
      </c>
      <c r="P1595" s="8">
        <f>E1595/L1595</f>
        <v>4.833333333333333</v>
      </c>
      <c r="Q1595" t="str">
        <f>LEFT(N1595, SEARCH("/", N1595, 1) - 1)</f>
        <v>film &amp; video</v>
      </c>
      <c r="R1595" t="str">
        <f>RIGHT(N1595, LEN(N1595)-SEARCH("/", N1595, 1))</f>
        <v>animation</v>
      </c>
      <c r="S1595" s="11">
        <f>(((J1595/60)/60)/24)+DATE(1970,1,1)</f>
        <v>41682.23646990741</v>
      </c>
      <c r="T1595" s="11">
        <f>(((I1595/60)/60)/24)+DATE(1970,1,1)</f>
        <v>41712.194803240738</v>
      </c>
    </row>
    <row r="1596" spans="1:20" ht="45" x14ac:dyDescent="0.25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6">
        <f>ROUND(E1596/D1596*100, 0)</f>
        <v>0</v>
      </c>
      <c r="P1596" s="8">
        <f>E1596/L1596</f>
        <v>1</v>
      </c>
      <c r="Q1596" t="str">
        <f>LEFT(N1596, SEARCH("/", N1596, 1) - 1)</f>
        <v>film &amp; video</v>
      </c>
      <c r="R1596" t="str">
        <f>RIGHT(N1596, LEN(N1596)-SEARCH("/", N1596, 1))</f>
        <v>animation</v>
      </c>
      <c r="S1596" s="11">
        <f>(((J1596/60)/60)/24)+DATE(1970,1,1)</f>
        <v>42753.329039351855</v>
      </c>
      <c r="T1596" s="11">
        <f>(((I1596/60)/60)/24)+DATE(1970,1,1)</f>
        <v>42783.329039351855</v>
      </c>
    </row>
    <row r="1597" spans="1:20" ht="45" x14ac:dyDescent="0.25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8271</v>
      </c>
      <c r="O1597" s="6">
        <f>ROUND(E1597/D1597*100, 0)</f>
        <v>118</v>
      </c>
      <c r="P1597" s="8">
        <f>E1597/L1597</f>
        <v>100.06410256410257</v>
      </c>
      <c r="Q1597" t="str">
        <f>LEFT(N1597, SEARCH("/", N1597, 1) - 1)</f>
        <v>theater</v>
      </c>
      <c r="R1597" t="str">
        <f>RIGHT(N1597, LEN(N1597)-SEARCH("/", N1597, 1))</f>
        <v>plays</v>
      </c>
      <c r="S1597" s="11">
        <f>(((J1597/60)/60)/24)+DATE(1970,1,1)</f>
        <v>42179.344988425932</v>
      </c>
      <c r="T1597" s="11">
        <f>(((I1597/60)/60)/24)+DATE(1970,1,1)</f>
        <v>42219.75</v>
      </c>
    </row>
    <row r="1598" spans="1:20" ht="45" x14ac:dyDescent="0.25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 s="6">
        <f>ROUND(E1598/D1598*100, 0)</f>
        <v>0</v>
      </c>
      <c r="P1598" s="8" t="e">
        <f>E1598/L1598</f>
        <v>#DIV/0!</v>
      </c>
      <c r="Q1598" t="str">
        <f>LEFT(N1598, SEARCH("/", N1598, 1) - 1)</f>
        <v>music</v>
      </c>
      <c r="R1598" t="str">
        <f>RIGHT(N1598, LEN(N1598)-SEARCH("/", N1598, 1))</f>
        <v>jazz</v>
      </c>
      <c r="S1598" s="11">
        <f>(((J1598/60)/60)/24)+DATE(1970,1,1)</f>
        <v>40434.853402777779</v>
      </c>
      <c r="T1598" s="11">
        <f>(((I1598/60)/60)/24)+DATE(1970,1,1)</f>
        <v>40473.208333333336</v>
      </c>
    </row>
    <row r="1599" spans="1:20" ht="45" x14ac:dyDescent="0.25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8276</v>
      </c>
      <c r="O1599" s="6">
        <f>ROUND(E1599/D1599*100, 0)</f>
        <v>114</v>
      </c>
      <c r="P1599" s="8">
        <f>E1599/L1599</f>
        <v>50.689189189189186</v>
      </c>
      <c r="Q1599" t="str">
        <f>LEFT(N1599, SEARCH("/", N1599, 1) - 1)</f>
        <v>music</v>
      </c>
      <c r="R1599" t="str">
        <f>RIGHT(N1599, LEN(N1599)-SEARCH("/", N1599, 1))</f>
        <v>rock</v>
      </c>
      <c r="S1599" s="11">
        <f>(((J1599/60)/60)/24)+DATE(1970,1,1)</f>
        <v>41666.842824074076</v>
      </c>
      <c r="T1599" s="11">
        <f>(((I1599/60)/60)/24)+DATE(1970,1,1)</f>
        <v>41696.842824074076</v>
      </c>
    </row>
    <row r="1600" spans="1:20" ht="30" x14ac:dyDescent="0.25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  <c r="O1600" s="6">
        <f>ROUND(E1600/D1600*100, 0)</f>
        <v>154</v>
      </c>
      <c r="P1600" s="8">
        <f>E1600/L1600</f>
        <v>28.104972375690608</v>
      </c>
      <c r="Q1600" t="str">
        <f>LEFT(N1600, SEARCH("/", N1600, 1) - 1)</f>
        <v>games</v>
      </c>
      <c r="R1600" t="str">
        <f>RIGHT(N1600, LEN(N1600)-SEARCH("/", N1600, 1))</f>
        <v>tabletop games</v>
      </c>
      <c r="S1600" s="11">
        <f>(((J1600/60)/60)/24)+DATE(1970,1,1)</f>
        <v>41926.585162037038</v>
      </c>
      <c r="T1600" s="11">
        <f>(((I1600/60)/60)/24)+DATE(1970,1,1)</f>
        <v>41961</v>
      </c>
    </row>
    <row r="1601" spans="1:20" ht="45" x14ac:dyDescent="0.25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6">
        <f>ROUND(E1601/D1601*100, 0)</f>
        <v>100</v>
      </c>
      <c r="P1601" s="8">
        <f>E1601/L1601</f>
        <v>67.65306122448979</v>
      </c>
      <c r="Q1601" t="str">
        <f>LEFT(N1601, SEARCH("/", N1601, 1) - 1)</f>
        <v>theater</v>
      </c>
      <c r="R1601" t="str">
        <f>RIGHT(N1601, LEN(N1601)-SEARCH("/", N1601, 1))</f>
        <v>plays</v>
      </c>
      <c r="S1601" s="11">
        <f>(((J1601/60)/60)/24)+DATE(1970,1,1)</f>
        <v>42171.725416666668</v>
      </c>
      <c r="T1601" s="11">
        <f>(((I1601/60)/60)/24)+DATE(1970,1,1)</f>
        <v>42201.725416666668</v>
      </c>
    </row>
    <row r="1602" spans="1:20" ht="45" x14ac:dyDescent="0.25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8271</v>
      </c>
      <c r="O1602" s="6">
        <f>ROUND(E1602/D1602*100, 0)</f>
        <v>102</v>
      </c>
      <c r="P1602" s="8">
        <f>E1602/L1602</f>
        <v>145.65217391304347</v>
      </c>
      <c r="Q1602" t="str">
        <f>LEFT(N1602, SEARCH("/", N1602, 1) - 1)</f>
        <v>theater</v>
      </c>
      <c r="R1602" t="str">
        <f>RIGHT(N1602, LEN(N1602)-SEARCH("/", N1602, 1))</f>
        <v>plays</v>
      </c>
      <c r="S1602" s="11">
        <f>(((J1602/60)/60)/24)+DATE(1970,1,1)</f>
        <v>42521.010370370372</v>
      </c>
      <c r="T1602" s="11">
        <f>(((I1602/60)/60)/24)+DATE(1970,1,1)</f>
        <v>42543.163194444445</v>
      </c>
    </row>
    <row r="1603" spans="1:20" ht="45" x14ac:dyDescent="0.25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 s="6">
        <f>ROUND(E1603/D1603*100, 0)</f>
        <v>102</v>
      </c>
      <c r="P1603" s="8">
        <f>E1603/L1603</f>
        <v>99</v>
      </c>
      <c r="Q1603" t="str">
        <f>LEFT(N1603, SEARCH("/", N1603, 1) - 1)</f>
        <v>theater</v>
      </c>
      <c r="R1603" t="str">
        <f>RIGHT(N1603, LEN(N1603)-SEARCH("/", N1603, 1))</f>
        <v>plays</v>
      </c>
      <c r="S1603" s="11">
        <f>(((J1603/60)/60)/24)+DATE(1970,1,1)</f>
        <v>42460.335312499999</v>
      </c>
      <c r="T1603" s="11">
        <f>(((I1603/60)/60)/24)+DATE(1970,1,1)</f>
        <v>42488.249305555553</v>
      </c>
    </row>
    <row r="1604" spans="1:20" ht="30" x14ac:dyDescent="0.25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8305</v>
      </c>
      <c r="O1604" s="6">
        <f>ROUND(E1604/D1604*100, 0)</f>
        <v>7</v>
      </c>
      <c r="P1604" s="8">
        <f>E1604/L1604</f>
        <v>108</v>
      </c>
      <c r="Q1604" t="str">
        <f>LEFT(N1604, SEARCH("/", N1604, 1) - 1)</f>
        <v>theater</v>
      </c>
      <c r="R1604" t="str">
        <f>RIGHT(N1604, LEN(N1604)-SEARCH("/", N1604, 1))</f>
        <v>musical</v>
      </c>
      <c r="S1604" s="11">
        <f>(((J1604/60)/60)/24)+DATE(1970,1,1)</f>
        <v>42053.672824074078</v>
      </c>
      <c r="T1604" s="11">
        <f>(((I1604/60)/60)/24)+DATE(1970,1,1)</f>
        <v>42113.631157407406</v>
      </c>
    </row>
    <row r="1605" spans="1:20" ht="30" x14ac:dyDescent="0.25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 s="6">
        <f>ROUND(E1605/D1605*100, 0)</f>
        <v>105</v>
      </c>
      <c r="P1605" s="8">
        <f>E1605/L1605</f>
        <v>86.224999999999994</v>
      </c>
      <c r="Q1605" t="str">
        <f>LEFT(N1605, SEARCH("/", N1605, 1) - 1)</f>
        <v>theater</v>
      </c>
      <c r="R1605" t="str">
        <f>RIGHT(N1605, LEN(N1605)-SEARCH("/", N1605, 1))</f>
        <v>plays</v>
      </c>
      <c r="S1605" s="11">
        <f>(((J1605/60)/60)/24)+DATE(1970,1,1)</f>
        <v>42165.993125000001</v>
      </c>
      <c r="T1605" s="11">
        <f>(((I1605/60)/60)/24)+DATE(1970,1,1)</f>
        <v>42187.993125000001</v>
      </c>
    </row>
    <row r="1606" spans="1:20" ht="30" x14ac:dyDescent="0.25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6">
        <f>ROUND(E1606/D1606*100, 0)</f>
        <v>1</v>
      </c>
      <c r="P1606" s="8">
        <f>E1606/L1606</f>
        <v>14</v>
      </c>
      <c r="Q1606" t="str">
        <f>LEFT(N1606, SEARCH("/", N1606, 1) - 1)</f>
        <v>publishing</v>
      </c>
      <c r="R1606" t="str">
        <f>RIGHT(N1606, LEN(N1606)-SEARCH("/", N1606, 1))</f>
        <v>art books</v>
      </c>
      <c r="S1606" s="11">
        <f>(((J1606/60)/60)/24)+DATE(1970,1,1)</f>
        <v>41481.996423611112</v>
      </c>
      <c r="T1606" s="11">
        <f>(((I1606/60)/60)/24)+DATE(1970,1,1)</f>
        <v>41514.996423611112</v>
      </c>
    </row>
    <row r="1607" spans="1:20" ht="45" x14ac:dyDescent="0.25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6">
        <f>ROUND(E1607/D1607*100, 0)</f>
        <v>101</v>
      </c>
      <c r="P1607" s="8">
        <f>E1607/L1607</f>
        <v>41.728395061728392</v>
      </c>
      <c r="Q1607" t="str">
        <f>LEFT(N1607, SEARCH("/", N1607, 1) - 1)</f>
        <v>music</v>
      </c>
      <c r="R1607" t="str">
        <f>RIGHT(N1607, LEN(N1607)-SEARCH("/", N1607, 1))</f>
        <v>indie rock</v>
      </c>
      <c r="S1607" s="11">
        <f>(((J1607/60)/60)/24)+DATE(1970,1,1)</f>
        <v>41067.949212962965</v>
      </c>
      <c r="T1607" s="11">
        <f>(((I1607/60)/60)/24)+DATE(1970,1,1)</f>
        <v>41100.991666666669</v>
      </c>
    </row>
    <row r="1608" spans="1:20" ht="45" x14ac:dyDescent="0.25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  <c r="O1608" s="6">
        <f>ROUND(E1608/D1608*100, 0)</f>
        <v>100</v>
      </c>
      <c r="P1608" s="8">
        <f>E1608/L1608</f>
        <v>119.64285714285714</v>
      </c>
      <c r="Q1608" t="str">
        <f>LEFT(N1608, SEARCH("/", N1608, 1) - 1)</f>
        <v>theater</v>
      </c>
      <c r="R1608" t="str">
        <f>RIGHT(N1608, LEN(N1608)-SEARCH("/", N1608, 1))</f>
        <v>plays</v>
      </c>
      <c r="S1608" s="11">
        <f>(((J1608/60)/60)/24)+DATE(1970,1,1)</f>
        <v>42510.798854166671</v>
      </c>
      <c r="T1608" s="11">
        <f>(((I1608/60)/60)/24)+DATE(1970,1,1)</f>
        <v>42533.708333333328</v>
      </c>
    </row>
    <row r="1609" spans="1:20" ht="45" x14ac:dyDescent="0.25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6">
        <f>ROUND(E1609/D1609*100, 0)</f>
        <v>160</v>
      </c>
      <c r="P1609" s="8">
        <f>E1609/L1609</f>
        <v>40.285714285714285</v>
      </c>
      <c r="Q1609" t="str">
        <f>LEFT(N1609, SEARCH("/", N1609, 1) - 1)</f>
        <v>theater</v>
      </c>
      <c r="R1609" t="str">
        <f>RIGHT(N1609, LEN(N1609)-SEARCH("/", N1609, 1))</f>
        <v>plays</v>
      </c>
      <c r="S1609" s="11">
        <f>(((J1609/60)/60)/24)+DATE(1970,1,1)</f>
        <v>41793.668761574074</v>
      </c>
      <c r="T1609" s="11">
        <f>(((I1609/60)/60)/24)+DATE(1970,1,1)</f>
        <v>41823.668761574074</v>
      </c>
    </row>
    <row r="1610" spans="1:20" ht="30" x14ac:dyDescent="0.25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6">
        <f>ROUND(E1610/D1610*100, 0)</f>
        <v>232</v>
      </c>
      <c r="P1610" s="8">
        <f>E1610/L1610</f>
        <v>106.43243243243244</v>
      </c>
      <c r="Q1610" t="str">
        <f>LEFT(N1610, SEARCH("/", N1610, 1) - 1)</f>
        <v>film &amp; video</v>
      </c>
      <c r="R1610" t="str">
        <f>RIGHT(N1610, LEN(N1610)-SEARCH("/", N1610, 1))</f>
        <v>documentary</v>
      </c>
      <c r="S1610" s="11">
        <f>(((J1610/60)/60)/24)+DATE(1970,1,1)</f>
        <v>41114.094872685186</v>
      </c>
      <c r="T1610" s="11">
        <f>(((I1610/60)/60)/24)+DATE(1970,1,1)</f>
        <v>41153.083333333336</v>
      </c>
    </row>
    <row r="1611" spans="1:20" ht="45" x14ac:dyDescent="0.25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6">
        <f>ROUND(E1611/D1611*100, 0)</f>
        <v>183</v>
      </c>
      <c r="P1611" s="8">
        <f>E1611/L1611</f>
        <v>71.443218390804603</v>
      </c>
      <c r="Q1611" t="str">
        <f>LEFT(N1611, SEARCH("/", N1611, 1) - 1)</f>
        <v>publishing</v>
      </c>
      <c r="R1611" t="str">
        <f>RIGHT(N1611, LEN(N1611)-SEARCH("/", N1611, 1))</f>
        <v>nonfiction</v>
      </c>
      <c r="S1611" s="11">
        <f>(((J1611/60)/60)/24)+DATE(1970,1,1)</f>
        <v>41430.038888888892</v>
      </c>
      <c r="T1611" s="11">
        <f>(((I1611/60)/60)/24)+DATE(1970,1,1)</f>
        <v>41460.038888888892</v>
      </c>
    </row>
    <row r="1612" spans="1:20" ht="45" x14ac:dyDescent="0.25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6">
        <f>ROUND(E1612/D1612*100, 0)</f>
        <v>127</v>
      </c>
      <c r="P1612" s="8">
        <f>E1612/L1612</f>
        <v>52.597560975609753</v>
      </c>
      <c r="Q1612" t="str">
        <f>LEFT(N1612, SEARCH("/", N1612, 1) - 1)</f>
        <v>music</v>
      </c>
      <c r="R1612" t="str">
        <f>RIGHT(N1612, LEN(N1612)-SEARCH("/", N1612, 1))</f>
        <v>pop</v>
      </c>
      <c r="S1612" s="11">
        <f>(((J1612/60)/60)/24)+DATE(1970,1,1)</f>
        <v>41682.0705787037</v>
      </c>
      <c r="T1612" s="11">
        <f>(((I1612/60)/60)/24)+DATE(1970,1,1)</f>
        <v>41709.290972222225</v>
      </c>
    </row>
    <row r="1613" spans="1:20" ht="45" x14ac:dyDescent="0.25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8303</v>
      </c>
      <c r="O1613" s="6">
        <f>ROUND(E1613/D1613*100, 0)</f>
        <v>46</v>
      </c>
      <c r="P1613" s="8">
        <f>E1613/L1613</f>
        <v>34.130434782608695</v>
      </c>
      <c r="Q1613" t="str">
        <f>LEFT(N1613, SEARCH("/", N1613, 1) - 1)</f>
        <v>theater</v>
      </c>
      <c r="R1613" t="str">
        <f>RIGHT(N1613, LEN(N1613)-SEARCH("/", N1613, 1))</f>
        <v>spaces</v>
      </c>
      <c r="S1613" s="11">
        <f>(((J1613/60)/60)/24)+DATE(1970,1,1)</f>
        <v>42801.774699074071</v>
      </c>
      <c r="T1613" s="11">
        <f>(((I1613/60)/60)/24)+DATE(1970,1,1)</f>
        <v>42832.733032407406</v>
      </c>
    </row>
    <row r="1614" spans="1:20" ht="45" x14ac:dyDescent="0.25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6">
        <f>ROUND(E1614/D1614*100, 0)</f>
        <v>103</v>
      </c>
      <c r="P1614" s="8">
        <f>E1614/L1614</f>
        <v>87.7</v>
      </c>
      <c r="Q1614" t="str">
        <f>LEFT(N1614, SEARCH("/", N1614, 1) - 1)</f>
        <v>theater</v>
      </c>
      <c r="R1614" t="str">
        <f>RIGHT(N1614, LEN(N1614)-SEARCH("/", N1614, 1))</f>
        <v>spaces</v>
      </c>
      <c r="S1614" s="11">
        <f>(((J1614/60)/60)/24)+DATE(1970,1,1)</f>
        <v>41785.72729166667</v>
      </c>
      <c r="T1614" s="11">
        <f>(((I1614/60)/60)/24)+DATE(1970,1,1)</f>
        <v>41801.166666666664</v>
      </c>
    </row>
    <row r="1615" spans="1:20" ht="45" x14ac:dyDescent="0.25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 s="6">
        <f>ROUND(E1615/D1615*100, 0)</f>
        <v>119</v>
      </c>
      <c r="P1615" s="8">
        <f>E1615/L1615</f>
        <v>176.08695652173913</v>
      </c>
      <c r="Q1615" t="str">
        <f>LEFT(N1615, SEARCH("/", N1615, 1) - 1)</f>
        <v>theater</v>
      </c>
      <c r="R1615" t="str">
        <f>RIGHT(N1615, LEN(N1615)-SEARCH("/", N1615, 1))</f>
        <v>plays</v>
      </c>
      <c r="S1615" s="11">
        <f>(((J1615/60)/60)/24)+DATE(1970,1,1)</f>
        <v>41964.716319444444</v>
      </c>
      <c r="T1615" s="11">
        <f>(((I1615/60)/60)/24)+DATE(1970,1,1)</f>
        <v>41994.716319444444</v>
      </c>
    </row>
    <row r="1616" spans="1:20" ht="45" x14ac:dyDescent="0.25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6">
        <f>ROUND(E1616/D1616*100, 0)</f>
        <v>108</v>
      </c>
      <c r="P1616" s="8">
        <f>E1616/L1616</f>
        <v>126.55172413793103</v>
      </c>
      <c r="Q1616" t="str">
        <f>LEFT(N1616, SEARCH("/", N1616, 1) - 1)</f>
        <v>theater</v>
      </c>
      <c r="R1616" t="str">
        <f>RIGHT(N1616, LEN(N1616)-SEARCH("/", N1616, 1))</f>
        <v>plays</v>
      </c>
      <c r="S1616" s="11">
        <f>(((J1616/60)/60)/24)+DATE(1970,1,1)</f>
        <v>42157.591064814813</v>
      </c>
      <c r="T1616" s="11">
        <f>(((I1616/60)/60)/24)+DATE(1970,1,1)</f>
        <v>42179.083333333328</v>
      </c>
    </row>
    <row r="1617" spans="1:20" ht="45" x14ac:dyDescent="0.25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6">
        <f>ROUND(E1617/D1617*100, 0)</f>
        <v>21</v>
      </c>
      <c r="P1617" s="8">
        <f>E1617/L1617</f>
        <v>180.5</v>
      </c>
      <c r="Q1617" t="str">
        <f>LEFT(N1617, SEARCH("/", N1617, 1) - 1)</f>
        <v>film &amp; video</v>
      </c>
      <c r="R1617" t="str">
        <f>RIGHT(N1617, LEN(N1617)-SEARCH("/", N1617, 1))</f>
        <v>drama</v>
      </c>
      <c r="S1617" s="11">
        <f>(((J1617/60)/60)/24)+DATE(1970,1,1)</f>
        <v>42147.741840277777</v>
      </c>
      <c r="T1617" s="11">
        <f>(((I1617/60)/60)/24)+DATE(1970,1,1)</f>
        <v>42177.741840277777</v>
      </c>
    </row>
    <row r="1618" spans="1:20" ht="30" x14ac:dyDescent="0.25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6">
        <f>ROUND(E1618/D1618*100, 0)</f>
        <v>1</v>
      </c>
      <c r="P1618" s="8">
        <f>E1618/L1618</f>
        <v>34.950000000000003</v>
      </c>
      <c r="Q1618" t="str">
        <f>LEFT(N1618, SEARCH("/", N1618, 1) - 1)</f>
        <v>theater</v>
      </c>
      <c r="R1618" t="str">
        <f>RIGHT(N1618, LEN(N1618)-SEARCH("/", N1618, 1))</f>
        <v>plays</v>
      </c>
      <c r="S1618" s="11">
        <f>(((J1618/60)/60)/24)+DATE(1970,1,1)</f>
        <v>42718.963599537034</v>
      </c>
      <c r="T1618" s="11">
        <f>(((I1618/60)/60)/24)+DATE(1970,1,1)</f>
        <v>42748.961805555555</v>
      </c>
    </row>
    <row r="1619" spans="1:20" x14ac:dyDescent="0.25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8265</v>
      </c>
      <c r="O1619" s="6">
        <f>ROUND(E1619/D1619*100, 0)</f>
        <v>100</v>
      </c>
      <c r="P1619" s="8">
        <f>E1619/L1619</f>
        <v>291.79333333333335</v>
      </c>
      <c r="Q1619" t="str">
        <f>LEFT(N1619, SEARCH("/", N1619, 1) - 1)</f>
        <v>film &amp; video</v>
      </c>
      <c r="R1619" t="str">
        <f>RIGHT(N1619, LEN(N1619)-SEARCH("/", N1619, 1))</f>
        <v>television</v>
      </c>
      <c r="S1619" s="11">
        <f>(((J1619/60)/60)/24)+DATE(1970,1,1)</f>
        <v>42468.94458333333</v>
      </c>
      <c r="T1619" s="11">
        <f>(((I1619/60)/60)/24)+DATE(1970,1,1)</f>
        <v>42475.875</v>
      </c>
    </row>
    <row r="1620" spans="1:20" ht="45" x14ac:dyDescent="0.25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8265</v>
      </c>
      <c r="O1620" s="6">
        <f>ROUND(E1620/D1620*100, 0)</f>
        <v>160</v>
      </c>
      <c r="P1620" s="8">
        <f>E1620/L1620</f>
        <v>109.78431372549019</v>
      </c>
      <c r="Q1620" t="str">
        <f>LEFT(N1620, SEARCH("/", N1620, 1) - 1)</f>
        <v>film &amp; video</v>
      </c>
      <c r="R1620" t="str">
        <f>RIGHT(N1620, LEN(N1620)-SEARCH("/", N1620, 1))</f>
        <v>television</v>
      </c>
      <c r="S1620" s="11">
        <f>(((J1620/60)/60)/24)+DATE(1970,1,1)</f>
        <v>42508.677187499998</v>
      </c>
      <c r="T1620" s="11">
        <f>(((I1620/60)/60)/24)+DATE(1970,1,1)</f>
        <v>42544.852083333331</v>
      </c>
    </row>
    <row r="1621" spans="1:20" ht="45" x14ac:dyDescent="0.25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 s="6">
        <f>ROUND(E1621/D1621*100, 0)</f>
        <v>115</v>
      </c>
      <c r="P1621" s="8">
        <f>E1621/L1621</f>
        <v>85.957446808510639</v>
      </c>
      <c r="Q1621" t="str">
        <f>LEFT(N1621, SEARCH("/", N1621, 1) - 1)</f>
        <v>film &amp; video</v>
      </c>
      <c r="R1621" t="str">
        <f>RIGHT(N1621, LEN(N1621)-SEARCH("/", N1621, 1))</f>
        <v>shorts</v>
      </c>
      <c r="S1621" s="11">
        <f>(((J1621/60)/60)/24)+DATE(1970,1,1)</f>
        <v>41357.209166666667</v>
      </c>
      <c r="T1621" s="11">
        <f>(((I1621/60)/60)/24)+DATE(1970,1,1)</f>
        <v>41387.209166666667</v>
      </c>
    </row>
    <row r="1622" spans="1:20" ht="45" x14ac:dyDescent="0.25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 s="6">
        <f>ROUND(E1622/D1622*100, 0)</f>
        <v>103</v>
      </c>
      <c r="P1622" s="8">
        <f>E1622/L1622</f>
        <v>60</v>
      </c>
      <c r="Q1622" t="str">
        <f>LEFT(N1622, SEARCH("/", N1622, 1) - 1)</f>
        <v>film &amp; video</v>
      </c>
      <c r="R1622" t="str">
        <f>RIGHT(N1622, LEN(N1622)-SEARCH("/", N1622, 1))</f>
        <v>shorts</v>
      </c>
      <c r="S1622" s="11">
        <f>(((J1622/60)/60)/24)+DATE(1970,1,1)</f>
        <v>41786.65892361111</v>
      </c>
      <c r="T1622" s="11">
        <f>(((I1622/60)/60)/24)+DATE(1970,1,1)</f>
        <v>41812.65892361111</v>
      </c>
    </row>
    <row r="1623" spans="1:20" ht="45" x14ac:dyDescent="0.25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 s="6">
        <f>ROUND(E1623/D1623*100, 0)</f>
        <v>100</v>
      </c>
      <c r="P1623" s="8">
        <f>E1623/L1623</f>
        <v>100</v>
      </c>
      <c r="Q1623" t="str">
        <f>LEFT(N1623, SEARCH("/", N1623, 1) - 1)</f>
        <v>film &amp; video</v>
      </c>
      <c r="R1623" t="str">
        <f>RIGHT(N1623, LEN(N1623)-SEARCH("/", N1623, 1))</f>
        <v>shorts</v>
      </c>
      <c r="S1623" s="11">
        <f>(((J1623/60)/60)/24)+DATE(1970,1,1)</f>
        <v>41274.776736111111</v>
      </c>
      <c r="T1623" s="11">
        <f>(((I1623/60)/60)/24)+DATE(1970,1,1)</f>
        <v>41298.776736111111</v>
      </c>
    </row>
    <row r="1624" spans="1:20" ht="45" x14ac:dyDescent="0.25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6">
        <f>ROUND(E1624/D1624*100, 0)</f>
        <v>155</v>
      </c>
      <c r="P1624" s="8">
        <f>E1624/L1624</f>
        <v>102.0754716981132</v>
      </c>
      <c r="Q1624" t="str">
        <f>LEFT(N1624, SEARCH("/", N1624, 1) - 1)</f>
        <v>film &amp; video</v>
      </c>
      <c r="R1624" t="str">
        <f>RIGHT(N1624, LEN(N1624)-SEARCH("/", N1624, 1))</f>
        <v>shorts</v>
      </c>
      <c r="S1624" s="11">
        <f>(((J1624/60)/60)/24)+DATE(1970,1,1)</f>
        <v>42125.333182870367</v>
      </c>
      <c r="T1624" s="11">
        <f>(((I1624/60)/60)/24)+DATE(1970,1,1)</f>
        <v>42155.333182870367</v>
      </c>
    </row>
    <row r="1625" spans="1:20" ht="45" x14ac:dyDescent="0.25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 s="6">
        <f>ROUND(E1625/D1625*100, 0)</f>
        <v>114</v>
      </c>
      <c r="P1625" s="8">
        <f>E1625/L1625</f>
        <v>69.78947368421052</v>
      </c>
      <c r="Q1625" t="str">
        <f>LEFT(N1625, SEARCH("/", N1625, 1) - 1)</f>
        <v>film &amp; video</v>
      </c>
      <c r="R1625" t="str">
        <f>RIGHT(N1625, LEN(N1625)-SEARCH("/", N1625, 1))</f>
        <v>shorts</v>
      </c>
      <c r="S1625" s="11">
        <f>(((J1625/60)/60)/24)+DATE(1970,1,1)</f>
        <v>40595.497164351851</v>
      </c>
      <c r="T1625" s="11">
        <f>(((I1625/60)/60)/24)+DATE(1970,1,1)</f>
        <v>40641.455497685187</v>
      </c>
    </row>
    <row r="1626" spans="1:20" ht="45" x14ac:dyDescent="0.25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8268</v>
      </c>
      <c r="O1626" s="6">
        <f>ROUND(E1626/D1626*100, 0)</f>
        <v>42</v>
      </c>
      <c r="P1626" s="8">
        <f>E1626/L1626</f>
        <v>77.10526315789474</v>
      </c>
      <c r="Q1626" t="str">
        <f>LEFT(N1626, SEARCH("/", N1626, 1) - 1)</f>
        <v>film &amp; video</v>
      </c>
      <c r="R1626" t="str">
        <f>RIGHT(N1626, LEN(N1626)-SEARCH("/", N1626, 1))</f>
        <v>drama</v>
      </c>
      <c r="S1626" s="11">
        <f>(((J1626/60)/60)/24)+DATE(1970,1,1)</f>
        <v>42259.542800925927</v>
      </c>
      <c r="T1626" s="11">
        <f>(((I1626/60)/60)/24)+DATE(1970,1,1)</f>
        <v>42287.875</v>
      </c>
    </row>
    <row r="1627" spans="1:20" ht="60" x14ac:dyDescent="0.25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8269</v>
      </c>
      <c r="O1627" s="6">
        <f>ROUND(E1627/D1627*100, 0)</f>
        <v>114</v>
      </c>
      <c r="P1627" s="8">
        <f>E1627/L1627</f>
        <v>47.398809523809526</v>
      </c>
      <c r="Q1627" t="str">
        <f>LEFT(N1627, SEARCH("/", N1627, 1) - 1)</f>
        <v>film &amp; video</v>
      </c>
      <c r="R1627" t="str">
        <f>RIGHT(N1627, LEN(N1627)-SEARCH("/", N1627, 1))</f>
        <v>documentary</v>
      </c>
      <c r="S1627" s="11">
        <f>(((J1627/60)/60)/24)+DATE(1970,1,1)</f>
        <v>40213.323599537034</v>
      </c>
      <c r="T1627" s="11">
        <f>(((I1627/60)/60)/24)+DATE(1970,1,1)</f>
        <v>40253.29583333333</v>
      </c>
    </row>
    <row r="1628" spans="1:20" ht="45" x14ac:dyDescent="0.25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 s="6">
        <f>ROUND(E1628/D1628*100, 0)</f>
        <v>126</v>
      </c>
      <c r="P1628" s="8">
        <f>E1628/L1628</f>
        <v>57.077922077922075</v>
      </c>
      <c r="Q1628" t="str">
        <f>LEFT(N1628, SEARCH("/", N1628, 1) - 1)</f>
        <v>film &amp; video</v>
      </c>
      <c r="R1628" t="str">
        <f>RIGHT(N1628, LEN(N1628)-SEARCH("/", N1628, 1))</f>
        <v>documentary</v>
      </c>
      <c r="S1628" s="11">
        <f>(((J1628/60)/60)/24)+DATE(1970,1,1)</f>
        <v>41013.787569444445</v>
      </c>
      <c r="T1628" s="11">
        <f>(((I1628/60)/60)/24)+DATE(1970,1,1)</f>
        <v>41045.791666666664</v>
      </c>
    </row>
    <row r="1629" spans="1:20" ht="45" x14ac:dyDescent="0.25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8269</v>
      </c>
      <c r="O1629" s="6">
        <f>ROUND(E1629/D1629*100, 0)</f>
        <v>107</v>
      </c>
      <c r="P1629" s="8">
        <f>E1629/L1629</f>
        <v>67.909090909090907</v>
      </c>
      <c r="Q1629" t="str">
        <f>LEFT(N1629, SEARCH("/", N1629, 1) - 1)</f>
        <v>film &amp; video</v>
      </c>
      <c r="R1629" t="str">
        <f>RIGHT(N1629, LEN(N1629)-SEARCH("/", N1629, 1))</f>
        <v>documentary</v>
      </c>
      <c r="S1629" s="11">
        <f>(((J1629/60)/60)/24)+DATE(1970,1,1)</f>
        <v>41894.879606481481</v>
      </c>
      <c r="T1629" s="11">
        <f>(((I1629/60)/60)/24)+DATE(1970,1,1)</f>
        <v>41913.165972222225</v>
      </c>
    </row>
    <row r="1630" spans="1:20" ht="45" x14ac:dyDescent="0.25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8269</v>
      </c>
      <c r="O1630" s="6">
        <f>ROUND(E1630/D1630*100, 0)</f>
        <v>104</v>
      </c>
      <c r="P1630" s="8">
        <f>E1630/L1630</f>
        <v>125.44827586206897</v>
      </c>
      <c r="Q1630" t="str">
        <f>LEFT(N1630, SEARCH("/", N1630, 1) - 1)</f>
        <v>film &amp; video</v>
      </c>
      <c r="R1630" t="str">
        <f>RIGHT(N1630, LEN(N1630)-SEARCH("/", N1630, 1))</f>
        <v>documentary</v>
      </c>
      <c r="S1630" s="11">
        <f>(((J1630/60)/60)/24)+DATE(1970,1,1)</f>
        <v>42438.827789351853</v>
      </c>
      <c r="T1630" s="11">
        <f>(((I1630/60)/60)/24)+DATE(1970,1,1)</f>
        <v>42468.786122685182</v>
      </c>
    </row>
    <row r="1631" spans="1:20" ht="45" x14ac:dyDescent="0.25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8271</v>
      </c>
      <c r="O1631" s="6">
        <f>ROUND(E1631/D1631*100, 0)</f>
        <v>109</v>
      </c>
      <c r="P1631" s="8">
        <f>E1631/L1631</f>
        <v>29.258076923076924</v>
      </c>
      <c r="Q1631" t="str">
        <f>LEFT(N1631, SEARCH("/", N1631, 1) - 1)</f>
        <v>theater</v>
      </c>
      <c r="R1631" t="str">
        <f>RIGHT(N1631, LEN(N1631)-SEARCH("/", N1631, 1))</f>
        <v>plays</v>
      </c>
      <c r="S1631" s="11">
        <f>(((J1631/60)/60)/24)+DATE(1970,1,1)</f>
        <v>42492.717233796298</v>
      </c>
      <c r="T1631" s="11">
        <f>(((I1631/60)/60)/24)+DATE(1970,1,1)</f>
        <v>42522.717233796298</v>
      </c>
    </row>
    <row r="1632" spans="1:20" ht="45" x14ac:dyDescent="0.25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8274</v>
      </c>
      <c r="O1632" s="6">
        <f>ROUND(E1632/D1632*100, 0)</f>
        <v>156</v>
      </c>
      <c r="P1632" s="8">
        <f>E1632/L1632</f>
        <v>36.530201342281877</v>
      </c>
      <c r="Q1632" t="str">
        <f>LEFT(N1632, SEARCH("/", N1632, 1) - 1)</f>
        <v>publishing</v>
      </c>
      <c r="R1632" t="str">
        <f>RIGHT(N1632, LEN(N1632)-SEARCH("/", N1632, 1))</f>
        <v>nonfiction</v>
      </c>
      <c r="S1632" s="11">
        <f>(((J1632/60)/60)/24)+DATE(1970,1,1)</f>
        <v>41247.020243055551</v>
      </c>
      <c r="T1632" s="11">
        <f>(((I1632/60)/60)/24)+DATE(1970,1,1)</f>
        <v>41288.888888888891</v>
      </c>
    </row>
    <row r="1633" spans="1:20" ht="45" x14ac:dyDescent="0.25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8275</v>
      </c>
      <c r="O1633" s="6">
        <f>ROUND(E1633/D1633*100, 0)</f>
        <v>0</v>
      </c>
      <c r="P1633" s="8" t="e">
        <f>E1633/L1633</f>
        <v>#DIV/0!</v>
      </c>
      <c r="Q1633" t="str">
        <f>LEFT(N1633, SEARCH("/", N1633, 1) - 1)</f>
        <v>publishing</v>
      </c>
      <c r="R1633" t="str">
        <f>RIGHT(N1633, LEN(N1633)-SEARCH("/", N1633, 1))</f>
        <v>fiction</v>
      </c>
      <c r="S1633" s="11">
        <f>(((J1633/60)/60)/24)+DATE(1970,1,1)</f>
        <v>42690.858449074076</v>
      </c>
      <c r="T1633" s="11">
        <f>(((I1633/60)/60)/24)+DATE(1970,1,1)</f>
        <v>42708.25</v>
      </c>
    </row>
    <row r="1634" spans="1:20" ht="45" x14ac:dyDescent="0.25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8276</v>
      </c>
      <c r="O1634" s="6">
        <f>ROUND(E1634/D1634*100, 0)</f>
        <v>115</v>
      </c>
      <c r="P1634" s="8">
        <f>E1634/L1634</f>
        <v>46.218390804597703</v>
      </c>
      <c r="Q1634" t="str">
        <f>LEFT(N1634, SEARCH("/", N1634, 1) - 1)</f>
        <v>music</v>
      </c>
      <c r="R1634" t="str">
        <f>RIGHT(N1634, LEN(N1634)-SEARCH("/", N1634, 1))</f>
        <v>rock</v>
      </c>
      <c r="S1634" s="11">
        <f>(((J1634/60)/60)/24)+DATE(1970,1,1)</f>
        <v>41882.590127314819</v>
      </c>
      <c r="T1634" s="11">
        <f>(((I1634/60)/60)/24)+DATE(1970,1,1)</f>
        <v>41912.590127314819</v>
      </c>
    </row>
    <row r="1635" spans="1:20" ht="30" x14ac:dyDescent="0.25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8277</v>
      </c>
      <c r="O1635" s="6">
        <f>ROUND(E1635/D1635*100, 0)</f>
        <v>105</v>
      </c>
      <c r="P1635" s="8">
        <f>E1635/L1635</f>
        <v>59.258064516129032</v>
      </c>
      <c r="Q1635" t="str">
        <f>LEFT(N1635, SEARCH("/", N1635, 1) - 1)</f>
        <v>music</v>
      </c>
      <c r="R1635" t="str">
        <f>RIGHT(N1635, LEN(N1635)-SEARCH("/", N1635, 1))</f>
        <v>metal</v>
      </c>
      <c r="S1635" s="11">
        <f>(((J1635/60)/60)/24)+DATE(1970,1,1)</f>
        <v>42656.805497685185</v>
      </c>
      <c r="T1635" s="11">
        <f>(((I1635/60)/60)/24)+DATE(1970,1,1)</f>
        <v>42667.875</v>
      </c>
    </row>
    <row r="1636" spans="1:20" ht="45" x14ac:dyDescent="0.25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 s="6">
        <f>ROUND(E1636/D1636*100, 0)</f>
        <v>18</v>
      </c>
      <c r="P1636" s="8">
        <f>E1636/L1636</f>
        <v>58.18181818181818</v>
      </c>
      <c r="Q1636" t="str">
        <f>LEFT(N1636, SEARCH("/", N1636, 1) - 1)</f>
        <v>music</v>
      </c>
      <c r="R1636" t="str">
        <f>RIGHT(N1636, LEN(N1636)-SEARCH("/", N1636, 1))</f>
        <v>jazz</v>
      </c>
      <c r="S1636" s="11">
        <f>(((J1636/60)/60)/24)+DATE(1970,1,1)</f>
        <v>42025.637939814813</v>
      </c>
      <c r="T1636" s="11">
        <f>(((I1636/60)/60)/24)+DATE(1970,1,1)</f>
        <v>42063.631944444445</v>
      </c>
    </row>
    <row r="1637" spans="1:20" ht="30" x14ac:dyDescent="0.25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8278</v>
      </c>
      <c r="O1637" s="6">
        <f>ROUND(E1637/D1637*100, 0)</f>
        <v>1</v>
      </c>
      <c r="P1637" s="8">
        <f>E1637/L1637</f>
        <v>9</v>
      </c>
      <c r="Q1637" t="str">
        <f>LEFT(N1637, SEARCH("/", N1637, 1) - 1)</f>
        <v>music</v>
      </c>
      <c r="R1637" t="str">
        <f>RIGHT(N1637, LEN(N1637)-SEARCH("/", N1637, 1))</f>
        <v>jazz</v>
      </c>
      <c r="S1637" s="11">
        <f>(((J1637/60)/60)/24)+DATE(1970,1,1)</f>
        <v>41184.167129629634</v>
      </c>
      <c r="T1637" s="11">
        <f>(((I1637/60)/60)/24)+DATE(1970,1,1)</f>
        <v>41224.208796296298</v>
      </c>
    </row>
    <row r="1638" spans="1:20" ht="45" x14ac:dyDescent="0.25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8278</v>
      </c>
      <c r="O1638" s="6">
        <f>ROUND(E1638/D1638*100, 0)</f>
        <v>1</v>
      </c>
      <c r="P1638" s="8">
        <f>E1638/L1638</f>
        <v>15</v>
      </c>
      <c r="Q1638" t="str">
        <f>LEFT(N1638, SEARCH("/", N1638, 1) - 1)</f>
        <v>music</v>
      </c>
      <c r="R1638" t="str">
        <f>RIGHT(N1638, LEN(N1638)-SEARCH("/", N1638, 1))</f>
        <v>jazz</v>
      </c>
      <c r="S1638" s="11">
        <f>(((J1638/60)/60)/24)+DATE(1970,1,1)</f>
        <v>41194.109340277777</v>
      </c>
      <c r="T1638" s="11">
        <f>(((I1638/60)/60)/24)+DATE(1970,1,1)</f>
        <v>41254.151006944441</v>
      </c>
    </row>
    <row r="1639" spans="1:20" ht="45" x14ac:dyDescent="0.25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8278</v>
      </c>
      <c r="O1639" s="6">
        <f>ROUND(E1639/D1639*100, 0)</f>
        <v>1</v>
      </c>
      <c r="P1639" s="8">
        <f>E1639/L1639</f>
        <v>25</v>
      </c>
      <c r="Q1639" t="str">
        <f>LEFT(N1639, SEARCH("/", N1639, 1) - 1)</f>
        <v>music</v>
      </c>
      <c r="R1639" t="str">
        <f>RIGHT(N1639, LEN(N1639)-SEARCH("/", N1639, 1))</f>
        <v>jazz</v>
      </c>
      <c r="S1639" s="11">
        <f>(((J1639/60)/60)/24)+DATE(1970,1,1)</f>
        <v>42368.333668981482</v>
      </c>
      <c r="T1639" s="11">
        <f>(((I1639/60)/60)/24)+DATE(1970,1,1)</f>
        <v>42398.333668981482</v>
      </c>
    </row>
    <row r="1640" spans="1:20" ht="45" x14ac:dyDescent="0.25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8278</v>
      </c>
      <c r="O1640" s="6">
        <f>ROUND(E1640/D1640*100, 0)</f>
        <v>1</v>
      </c>
      <c r="P1640" s="8">
        <f>E1640/L1640</f>
        <v>20</v>
      </c>
      <c r="Q1640" t="str">
        <f>LEFT(N1640, SEARCH("/", N1640, 1) - 1)</f>
        <v>music</v>
      </c>
      <c r="R1640" t="str">
        <f>RIGHT(N1640, LEN(N1640)-SEARCH("/", N1640, 1))</f>
        <v>jazz</v>
      </c>
      <c r="S1640" s="11">
        <f>(((J1640/60)/60)/24)+DATE(1970,1,1)</f>
        <v>41551.798113425924</v>
      </c>
      <c r="T1640" s="11">
        <f>(((I1640/60)/60)/24)+DATE(1970,1,1)</f>
        <v>41581.839780092596</v>
      </c>
    </row>
    <row r="1641" spans="1:20" ht="45" x14ac:dyDescent="0.25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8281</v>
      </c>
      <c r="O1641" s="6">
        <f>ROUND(E1641/D1641*100, 0)</f>
        <v>0</v>
      </c>
      <c r="P1641" s="8" t="e">
        <f>E1641/L1641</f>
        <v>#DIV/0!</v>
      </c>
      <c r="Q1641" t="str">
        <f>LEFT(N1641, SEARCH("/", N1641, 1) - 1)</f>
        <v>journalism</v>
      </c>
      <c r="R1641" t="str">
        <f>RIGHT(N1641, LEN(N1641)-SEARCH("/", N1641, 1))</f>
        <v>audio</v>
      </c>
      <c r="S1641" s="11">
        <f>(((J1641/60)/60)/24)+DATE(1970,1,1)</f>
        <v>42406.992418981477</v>
      </c>
      <c r="T1641" s="11">
        <f>(((I1641/60)/60)/24)+DATE(1970,1,1)</f>
        <v>42436.992418981477</v>
      </c>
    </row>
    <row r="1642" spans="1:20" ht="45" x14ac:dyDescent="0.25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8285</v>
      </c>
      <c r="O1642" s="6">
        <f>ROUND(E1642/D1642*100, 0)</f>
        <v>261</v>
      </c>
      <c r="P1642" s="8">
        <f>E1642/L1642</f>
        <v>54.616766467065865</v>
      </c>
      <c r="Q1642" t="str">
        <f>LEFT(N1642, SEARCH("/", N1642, 1) - 1)</f>
        <v>photography</v>
      </c>
      <c r="R1642" t="str">
        <f>RIGHT(N1642, LEN(N1642)-SEARCH("/", N1642, 1))</f>
        <v>photobooks</v>
      </c>
      <c r="S1642" s="11">
        <f>(((J1642/60)/60)/24)+DATE(1970,1,1)</f>
        <v>42333.619050925925</v>
      </c>
      <c r="T1642" s="11">
        <f>(((I1642/60)/60)/24)+DATE(1970,1,1)</f>
        <v>42369.125</v>
      </c>
    </row>
    <row r="1643" spans="1:20" ht="30" x14ac:dyDescent="0.25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8276</v>
      </c>
      <c r="O1643" s="6">
        <f>ROUND(E1643/D1643*100, 0)</f>
        <v>122</v>
      </c>
      <c r="P1643" s="8">
        <f>E1643/L1643</f>
        <v>85.5</v>
      </c>
      <c r="Q1643" t="str">
        <f>LEFT(N1643, SEARCH("/", N1643, 1) - 1)</f>
        <v>music</v>
      </c>
      <c r="R1643" t="str">
        <f>RIGHT(N1643, LEN(N1643)-SEARCH("/", N1643, 1))</f>
        <v>rock</v>
      </c>
      <c r="S1643" s="11">
        <f>(((J1643/60)/60)/24)+DATE(1970,1,1)</f>
        <v>41370.292303240742</v>
      </c>
      <c r="T1643" s="11">
        <f>(((I1643/60)/60)/24)+DATE(1970,1,1)</f>
        <v>41400.292303240742</v>
      </c>
    </row>
    <row r="1644" spans="1:20" ht="45" x14ac:dyDescent="0.25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8276</v>
      </c>
      <c r="O1644" s="6">
        <f>ROUND(E1644/D1644*100, 0)</f>
        <v>138</v>
      </c>
      <c r="P1644" s="8">
        <f>E1644/L1644</f>
        <v>34.170212765957444</v>
      </c>
      <c r="Q1644" t="str">
        <f>LEFT(N1644, SEARCH("/", N1644, 1) - 1)</f>
        <v>music</v>
      </c>
      <c r="R1644" t="str">
        <f>RIGHT(N1644, LEN(N1644)-SEARCH("/", N1644, 1))</f>
        <v>rock</v>
      </c>
      <c r="S1644" s="11">
        <f>(((J1644/60)/60)/24)+DATE(1970,1,1)</f>
        <v>41543.988067129627</v>
      </c>
      <c r="T1644" s="11">
        <f>(((I1644/60)/60)/24)+DATE(1970,1,1)</f>
        <v>41571.988067129627</v>
      </c>
    </row>
    <row r="1645" spans="1:20" ht="60" x14ac:dyDescent="0.25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8276</v>
      </c>
      <c r="O1645" s="6">
        <f>ROUND(E1645/D1645*100, 0)</f>
        <v>119</v>
      </c>
      <c r="P1645" s="8">
        <f>E1645/L1645</f>
        <v>63.184393939393942</v>
      </c>
      <c r="Q1645" t="str">
        <f>LEFT(N1645, SEARCH("/", N1645, 1) - 1)</f>
        <v>music</v>
      </c>
      <c r="R1645" t="str">
        <f>RIGHT(N1645, LEN(N1645)-SEARCH("/", N1645, 1))</f>
        <v>rock</v>
      </c>
      <c r="S1645" s="11">
        <f>(((J1645/60)/60)/24)+DATE(1970,1,1)</f>
        <v>40465.655266203699</v>
      </c>
      <c r="T1645" s="11">
        <f>(((I1645/60)/60)/24)+DATE(1970,1,1)</f>
        <v>40512.655266203699</v>
      </c>
    </row>
    <row r="1646" spans="1:20" ht="30" x14ac:dyDescent="0.25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8271</v>
      </c>
      <c r="O1646" s="6">
        <f>ROUND(E1646/D1646*100, 0)</f>
        <v>109</v>
      </c>
      <c r="P1646" s="8">
        <f>E1646/L1646</f>
        <v>44.186046511627907</v>
      </c>
      <c r="Q1646" t="str">
        <f>LEFT(N1646, SEARCH("/", N1646, 1) - 1)</f>
        <v>theater</v>
      </c>
      <c r="R1646" t="str">
        <f>RIGHT(N1646, LEN(N1646)-SEARCH("/", N1646, 1))</f>
        <v>plays</v>
      </c>
      <c r="S1646" s="11">
        <f>(((J1646/60)/60)/24)+DATE(1970,1,1)</f>
        <v>42086.614942129629</v>
      </c>
      <c r="T1646" s="11">
        <f>(((I1646/60)/60)/24)+DATE(1970,1,1)</f>
        <v>42117.290972222225</v>
      </c>
    </row>
    <row r="1647" spans="1:20" ht="45" x14ac:dyDescent="0.25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 s="6">
        <f>ROUND(E1647/D1647*100, 0)</f>
        <v>124</v>
      </c>
      <c r="P1647" s="8">
        <f>E1647/L1647</f>
        <v>135.625</v>
      </c>
      <c r="Q1647" t="str">
        <f>LEFT(N1647, SEARCH("/", N1647, 1) - 1)</f>
        <v>theater</v>
      </c>
      <c r="R1647" t="str">
        <f>RIGHT(N1647, LEN(N1647)-SEARCH("/", N1647, 1))</f>
        <v>plays</v>
      </c>
      <c r="S1647" s="11">
        <f>(((J1647/60)/60)/24)+DATE(1970,1,1)</f>
        <v>42169.814340277779</v>
      </c>
      <c r="T1647" s="11">
        <f>(((I1647/60)/60)/24)+DATE(1970,1,1)</f>
        <v>42199.814340277779</v>
      </c>
    </row>
    <row r="1648" spans="1:20" ht="30" x14ac:dyDescent="0.25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 s="6">
        <f>ROUND(E1648/D1648*100, 0)</f>
        <v>130</v>
      </c>
      <c r="P1648" s="8">
        <f>E1648/L1648</f>
        <v>42.214166666666671</v>
      </c>
      <c r="Q1648" t="str">
        <f>LEFT(N1648, SEARCH("/", N1648, 1) - 1)</f>
        <v>theater</v>
      </c>
      <c r="R1648" t="str">
        <f>RIGHT(N1648, LEN(N1648)-SEARCH("/", N1648, 1))</f>
        <v>plays</v>
      </c>
      <c r="S1648" s="11">
        <f>(((J1648/60)/60)/24)+DATE(1970,1,1)</f>
        <v>42566.441203703704</v>
      </c>
      <c r="T1648" s="11">
        <f>(((I1648/60)/60)/24)+DATE(1970,1,1)</f>
        <v>42582.458333333328</v>
      </c>
    </row>
    <row r="1649" spans="1:20" ht="45" x14ac:dyDescent="0.25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8276</v>
      </c>
      <c r="O1649" s="6">
        <f>ROUND(E1649/D1649*100, 0)</f>
        <v>124</v>
      </c>
      <c r="P1649" s="8">
        <f>E1649/L1649</f>
        <v>68.936507936507937</v>
      </c>
      <c r="Q1649" t="str">
        <f>LEFT(N1649, SEARCH("/", N1649, 1) - 1)</f>
        <v>music</v>
      </c>
      <c r="R1649" t="str">
        <f>RIGHT(N1649, LEN(N1649)-SEARCH("/", N1649, 1))</f>
        <v>rock</v>
      </c>
      <c r="S1649" s="11">
        <f>(((J1649/60)/60)/24)+DATE(1970,1,1)</f>
        <v>42160.735208333332</v>
      </c>
      <c r="T1649" s="11">
        <f>(((I1649/60)/60)/24)+DATE(1970,1,1)</f>
        <v>42190.735208333332</v>
      </c>
    </row>
    <row r="1650" spans="1:20" x14ac:dyDescent="0.25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8276</v>
      </c>
      <c r="O1650" s="6">
        <f>ROUND(E1650/D1650*100, 0)</f>
        <v>112</v>
      </c>
      <c r="P1650" s="8">
        <f>E1650/L1650</f>
        <v>47.756097560975611</v>
      </c>
      <c r="Q1650" t="str">
        <f>LEFT(N1650, SEARCH("/", N1650, 1) - 1)</f>
        <v>music</v>
      </c>
      <c r="R1650" t="str">
        <f>RIGHT(N1650, LEN(N1650)-SEARCH("/", N1650, 1))</f>
        <v>rock</v>
      </c>
      <c r="S1650" s="11">
        <f>(((J1650/60)/60)/24)+DATE(1970,1,1)</f>
        <v>42719.90834490741</v>
      </c>
      <c r="T1650" s="11">
        <f>(((I1650/60)/60)/24)+DATE(1970,1,1)</f>
        <v>42749.90834490741</v>
      </c>
    </row>
    <row r="1651" spans="1:20" ht="45" x14ac:dyDescent="0.25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8285</v>
      </c>
      <c r="O1651" s="6">
        <f>ROUND(E1651/D1651*100, 0)</f>
        <v>559</v>
      </c>
      <c r="P1651" s="8">
        <f>E1651/L1651</f>
        <v>58.379104477611939</v>
      </c>
      <c r="Q1651" t="str">
        <f>LEFT(N1651, SEARCH("/", N1651, 1) - 1)</f>
        <v>photography</v>
      </c>
      <c r="R1651" t="str">
        <f>RIGHT(N1651, LEN(N1651)-SEARCH("/", N1651, 1))</f>
        <v>photobooks</v>
      </c>
      <c r="S1651" s="11">
        <f>(((J1651/60)/60)/24)+DATE(1970,1,1)</f>
        <v>42741.684479166666</v>
      </c>
      <c r="T1651" s="11">
        <f>(((I1651/60)/60)/24)+DATE(1970,1,1)</f>
        <v>42771.684479166666</v>
      </c>
    </row>
    <row r="1652" spans="1:20" ht="45" x14ac:dyDescent="0.25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8285</v>
      </c>
      <c r="O1652" s="6">
        <f>ROUND(E1652/D1652*100, 0)</f>
        <v>110</v>
      </c>
      <c r="P1652" s="8">
        <f>E1652/L1652</f>
        <v>55.222142857142863</v>
      </c>
      <c r="Q1652" t="str">
        <f>LEFT(N1652, SEARCH("/", N1652, 1) - 1)</f>
        <v>photography</v>
      </c>
      <c r="R1652" t="str">
        <f>RIGHT(N1652, LEN(N1652)-SEARCH("/", N1652, 1))</f>
        <v>photobooks</v>
      </c>
      <c r="S1652" s="11">
        <f>(((J1652/60)/60)/24)+DATE(1970,1,1)</f>
        <v>42780.600532407407</v>
      </c>
      <c r="T1652" s="11">
        <f>(((I1652/60)/60)/24)+DATE(1970,1,1)</f>
        <v>42808.558865740735</v>
      </c>
    </row>
    <row r="1653" spans="1:20" ht="45" x14ac:dyDescent="0.25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8289</v>
      </c>
      <c r="O1653" s="6">
        <f>ROUND(E1653/D1653*100, 0)</f>
        <v>0</v>
      </c>
      <c r="P1653" s="8" t="e">
        <f>E1653/L1653</f>
        <v>#DIV/0!</v>
      </c>
      <c r="Q1653" t="str">
        <f>LEFT(N1653, SEARCH("/", N1653, 1) - 1)</f>
        <v>photography</v>
      </c>
      <c r="R1653" t="str">
        <f>RIGHT(N1653, LEN(N1653)-SEARCH("/", N1653, 1))</f>
        <v>nature</v>
      </c>
      <c r="S1653" s="11">
        <f>(((J1653/60)/60)/24)+DATE(1970,1,1)</f>
        <v>42121.824525462958</v>
      </c>
      <c r="T1653" s="11">
        <f>(((I1653/60)/60)/24)+DATE(1970,1,1)</f>
        <v>42151.824525462958</v>
      </c>
    </row>
    <row r="1654" spans="1:20" ht="45" x14ac:dyDescent="0.25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8292</v>
      </c>
      <c r="O1654" s="6">
        <f>ROUND(E1654/D1654*100, 0)</f>
        <v>119</v>
      </c>
      <c r="P1654" s="8">
        <f>E1654/L1654</f>
        <v>44.956989247311824</v>
      </c>
      <c r="Q1654" t="str">
        <f>LEFT(N1654, SEARCH("/", N1654, 1) - 1)</f>
        <v>music</v>
      </c>
      <c r="R1654" t="str">
        <f>RIGHT(N1654, LEN(N1654)-SEARCH("/", N1654, 1))</f>
        <v>pop</v>
      </c>
      <c r="S1654" s="11">
        <f>(((J1654/60)/60)/24)+DATE(1970,1,1)</f>
        <v>40564.649456018517</v>
      </c>
      <c r="T1654" s="11">
        <f>(((I1654/60)/60)/24)+DATE(1970,1,1)</f>
        <v>40596.125</v>
      </c>
    </row>
    <row r="1655" spans="1:20" ht="45" x14ac:dyDescent="0.25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8293</v>
      </c>
      <c r="O1655" s="6">
        <f>ROUND(E1655/D1655*100, 0)</f>
        <v>22</v>
      </c>
      <c r="P1655" s="8">
        <f>E1655/L1655</f>
        <v>76</v>
      </c>
      <c r="Q1655" t="str">
        <f>LEFT(N1655, SEARCH("/", N1655, 1) - 1)</f>
        <v>music</v>
      </c>
      <c r="R1655" t="str">
        <f>RIGHT(N1655, LEN(N1655)-SEARCH("/", N1655, 1))</f>
        <v>faith</v>
      </c>
      <c r="S1655" s="11">
        <f>(((J1655/60)/60)/24)+DATE(1970,1,1)</f>
        <v>42808.781689814816</v>
      </c>
      <c r="T1655" s="11">
        <f>(((I1655/60)/60)/24)+DATE(1970,1,1)</f>
        <v>42832.781689814816</v>
      </c>
    </row>
    <row r="1656" spans="1:20" ht="45" x14ac:dyDescent="0.25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8285</v>
      </c>
      <c r="O1656" s="6">
        <f>ROUND(E1656/D1656*100, 0)</f>
        <v>48</v>
      </c>
      <c r="P1656" s="8">
        <f>E1656/L1656</f>
        <v>94.277777777777771</v>
      </c>
      <c r="Q1656" t="str">
        <f>LEFT(N1656, SEARCH("/", N1656, 1) - 1)</f>
        <v>photography</v>
      </c>
      <c r="R1656" t="str">
        <f>RIGHT(N1656, LEN(N1656)-SEARCH("/", N1656, 1))</f>
        <v>photobooks</v>
      </c>
      <c r="S1656" s="11">
        <f>(((J1656/60)/60)/24)+DATE(1970,1,1)</f>
        <v>42159.47256944445</v>
      </c>
      <c r="T1656" s="11">
        <f>(((I1656/60)/60)/24)+DATE(1970,1,1)</f>
        <v>42182.915972222225</v>
      </c>
    </row>
    <row r="1657" spans="1:20" ht="45" x14ac:dyDescent="0.25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8285</v>
      </c>
      <c r="O1657" s="6">
        <f>ROUND(E1657/D1657*100, 0)</f>
        <v>11</v>
      </c>
      <c r="P1657" s="8">
        <f>E1657/L1657</f>
        <v>42.222222222222221</v>
      </c>
      <c r="Q1657" t="str">
        <f>LEFT(N1657, SEARCH("/", N1657, 1) - 1)</f>
        <v>photography</v>
      </c>
      <c r="R1657" t="str">
        <f>RIGHT(N1657, LEN(N1657)-SEARCH("/", N1657, 1))</f>
        <v>photobooks</v>
      </c>
      <c r="S1657" s="11">
        <f>(((J1657/60)/60)/24)+DATE(1970,1,1)</f>
        <v>42029.907858796301</v>
      </c>
      <c r="T1657" s="11">
        <f>(((I1657/60)/60)/24)+DATE(1970,1,1)</f>
        <v>42064.907858796301</v>
      </c>
    </row>
    <row r="1658" spans="1:20" ht="45" x14ac:dyDescent="0.25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8283</v>
      </c>
      <c r="O1658" s="6">
        <f>ROUND(E1658/D1658*100, 0)</f>
        <v>10</v>
      </c>
      <c r="P1658" s="8">
        <f>E1658/L1658</f>
        <v>32.81818181818182</v>
      </c>
      <c r="Q1658" t="str">
        <f>LEFT(N1658, SEARCH("/", N1658, 1) - 1)</f>
        <v>games</v>
      </c>
      <c r="R1658" t="str">
        <f>RIGHT(N1658, LEN(N1658)-SEARCH("/", N1658, 1))</f>
        <v>mobile games</v>
      </c>
      <c r="S1658" s="11">
        <f>(((J1658/60)/60)/24)+DATE(1970,1,1)</f>
        <v>42371.355729166666</v>
      </c>
      <c r="T1658" s="11">
        <f>(((I1658/60)/60)/24)+DATE(1970,1,1)</f>
        <v>42400.178472222222</v>
      </c>
    </row>
    <row r="1659" spans="1:20" ht="45" x14ac:dyDescent="0.25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8279</v>
      </c>
      <c r="O1659" s="6">
        <f>ROUND(E1659/D1659*100, 0)</f>
        <v>115</v>
      </c>
      <c r="P1659" s="8">
        <f>E1659/L1659</f>
        <v>72.909090909090907</v>
      </c>
      <c r="Q1659" t="str">
        <f>LEFT(N1659, SEARCH("/", N1659, 1) - 1)</f>
        <v>music</v>
      </c>
      <c r="R1659" t="str">
        <f>RIGHT(N1659, LEN(N1659)-SEARCH("/", N1659, 1))</f>
        <v>indie rock</v>
      </c>
      <c r="S1659" s="11">
        <f>(((J1659/60)/60)/24)+DATE(1970,1,1)</f>
        <v>41004.156886574077</v>
      </c>
      <c r="T1659" s="11">
        <f>(((I1659/60)/60)/24)+DATE(1970,1,1)</f>
        <v>41045.207638888889</v>
      </c>
    </row>
    <row r="1660" spans="1:20" ht="45" x14ac:dyDescent="0.25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8279</v>
      </c>
      <c r="O1660" s="6">
        <f>ROUND(E1660/D1660*100, 0)</f>
        <v>121</v>
      </c>
      <c r="P1660" s="8">
        <f>E1660/L1660</f>
        <v>58.597222222222221</v>
      </c>
      <c r="Q1660" t="str">
        <f>LEFT(N1660, SEARCH("/", N1660, 1) - 1)</f>
        <v>music</v>
      </c>
      <c r="R1660" t="str">
        <f>RIGHT(N1660, LEN(N1660)-SEARCH("/", N1660, 1))</f>
        <v>indie rock</v>
      </c>
      <c r="S1660" s="11">
        <f>(((J1660/60)/60)/24)+DATE(1970,1,1)</f>
        <v>40939.02002314815</v>
      </c>
      <c r="T1660" s="11">
        <f>(((I1660/60)/60)/24)+DATE(1970,1,1)</f>
        <v>40973.125</v>
      </c>
    </row>
    <row r="1661" spans="1:20" ht="45" x14ac:dyDescent="0.25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8280</v>
      </c>
      <c r="O1661" s="6">
        <f>ROUND(E1661/D1661*100, 0)</f>
        <v>101</v>
      </c>
      <c r="P1661" s="8">
        <f>E1661/L1661</f>
        <v>51.304347826086953</v>
      </c>
      <c r="Q1661" t="str">
        <f>LEFT(N1661, SEARCH("/", N1661, 1) - 1)</f>
        <v>music</v>
      </c>
      <c r="R1661" t="str">
        <f>RIGHT(N1661, LEN(N1661)-SEARCH("/", N1661, 1))</f>
        <v>electronic music</v>
      </c>
      <c r="S1661" s="11">
        <f>(((J1661/60)/60)/24)+DATE(1970,1,1)</f>
        <v>41452.060601851852</v>
      </c>
      <c r="T1661" s="11">
        <f>(((I1661/60)/60)/24)+DATE(1970,1,1)</f>
        <v>41482.060601851852</v>
      </c>
    </row>
    <row r="1662" spans="1:20" ht="45" x14ac:dyDescent="0.25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8297</v>
      </c>
      <c r="O1662" s="6">
        <f>ROUND(E1662/D1662*100, 0)</f>
        <v>169</v>
      </c>
      <c r="P1662" s="8">
        <f>E1662/L1662</f>
        <v>32.81666666666667</v>
      </c>
      <c r="Q1662" t="str">
        <f>LEFT(N1662, SEARCH("/", N1662, 1) - 1)</f>
        <v>games</v>
      </c>
      <c r="R1662" t="str">
        <f>RIGHT(N1662, LEN(N1662)-SEARCH("/", N1662, 1))</f>
        <v>tabletop games</v>
      </c>
      <c r="S1662" s="11">
        <f>(((J1662/60)/60)/24)+DATE(1970,1,1)</f>
        <v>41336.703298611108</v>
      </c>
      <c r="T1662" s="11">
        <f>(((I1662/60)/60)/24)+DATE(1970,1,1)</f>
        <v>41366.661631944444</v>
      </c>
    </row>
    <row r="1663" spans="1:20" ht="45" x14ac:dyDescent="0.25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 s="6">
        <f>ROUND(E1663/D1663*100, 0)</f>
        <v>107</v>
      </c>
      <c r="P1663" s="8">
        <f>E1663/L1663</f>
        <v>51.185616438356163</v>
      </c>
      <c r="Q1663" t="str">
        <f>LEFT(N1663, SEARCH("/", N1663, 1) - 1)</f>
        <v>music</v>
      </c>
      <c r="R1663" t="str">
        <f>RIGHT(N1663, LEN(N1663)-SEARCH("/", N1663, 1))</f>
        <v>indie rock</v>
      </c>
      <c r="S1663" s="11">
        <f>(((J1663/60)/60)/24)+DATE(1970,1,1)</f>
        <v>40948.16815972222</v>
      </c>
      <c r="T1663" s="11">
        <f>(((I1663/60)/60)/24)+DATE(1970,1,1)</f>
        <v>40978.16815972222</v>
      </c>
    </row>
    <row r="1664" spans="1:20" ht="45" x14ac:dyDescent="0.25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8284</v>
      </c>
      <c r="O1664" s="6">
        <f>ROUND(E1664/D1664*100, 0)</f>
        <v>0</v>
      </c>
      <c r="P1664" s="8">
        <f>E1664/L1664</f>
        <v>1</v>
      </c>
      <c r="Q1664" t="str">
        <f>LEFT(N1664, SEARCH("/", N1664, 1) - 1)</f>
        <v>food</v>
      </c>
      <c r="R1664" t="str">
        <f>RIGHT(N1664, LEN(N1664)-SEARCH("/", N1664, 1))</f>
        <v>food trucks</v>
      </c>
      <c r="S1664" s="11">
        <f>(((J1664/60)/60)/24)+DATE(1970,1,1)</f>
        <v>42502.913761574076</v>
      </c>
      <c r="T1664" s="11">
        <f>(((I1664/60)/60)/24)+DATE(1970,1,1)</f>
        <v>42517.919444444444</v>
      </c>
    </row>
    <row r="1665" spans="1:20" ht="45" x14ac:dyDescent="0.25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8279</v>
      </c>
      <c r="O1665" s="6">
        <f>ROUND(E1665/D1665*100, 0)</f>
        <v>119</v>
      </c>
      <c r="P1665" s="8">
        <f>E1665/L1665</f>
        <v>46.401222222222216</v>
      </c>
      <c r="Q1665" t="str">
        <f>LEFT(N1665, SEARCH("/", N1665, 1) - 1)</f>
        <v>music</v>
      </c>
      <c r="R1665" t="str">
        <f>RIGHT(N1665, LEN(N1665)-SEARCH("/", N1665, 1))</f>
        <v>indie rock</v>
      </c>
      <c r="S1665" s="11">
        <f>(((J1665/60)/60)/24)+DATE(1970,1,1)</f>
        <v>40771.916701388887</v>
      </c>
      <c r="T1665" s="11">
        <f>(((I1665/60)/60)/24)+DATE(1970,1,1)</f>
        <v>40801.916701388887</v>
      </c>
    </row>
    <row r="1666" spans="1:20" ht="45" x14ac:dyDescent="0.25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8279</v>
      </c>
      <c r="O1666" s="6">
        <f>ROUND(E1666/D1666*100, 0)</f>
        <v>134</v>
      </c>
      <c r="P1666" s="8">
        <f>E1666/L1666</f>
        <v>62.38</v>
      </c>
      <c r="Q1666" t="str">
        <f>LEFT(N1666, SEARCH("/", N1666, 1) - 1)</f>
        <v>music</v>
      </c>
      <c r="R1666" t="str">
        <f>RIGHT(N1666, LEN(N1666)-SEARCH("/", N1666, 1))</f>
        <v>indie rock</v>
      </c>
      <c r="S1666" s="11">
        <f>(((J1666/60)/60)/24)+DATE(1970,1,1)</f>
        <v>41373.690266203703</v>
      </c>
      <c r="T1666" s="11">
        <f>(((I1666/60)/60)/24)+DATE(1970,1,1)</f>
        <v>41403.690266203703</v>
      </c>
    </row>
    <row r="1667" spans="1:20" ht="60" x14ac:dyDescent="0.25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8300</v>
      </c>
      <c r="O1667" s="6">
        <f>ROUND(E1667/D1667*100, 0)</f>
        <v>107</v>
      </c>
      <c r="P1667" s="8">
        <f>E1667/L1667</f>
        <v>59.460317460317462</v>
      </c>
      <c r="Q1667" t="str">
        <f>LEFT(N1667, SEARCH("/", N1667, 1) - 1)</f>
        <v>music</v>
      </c>
      <c r="R1667" t="str">
        <f>RIGHT(N1667, LEN(N1667)-SEARCH("/", N1667, 1))</f>
        <v>classical music</v>
      </c>
      <c r="S1667" s="11">
        <f>(((J1667/60)/60)/24)+DATE(1970,1,1)</f>
        <v>41483.449282407404</v>
      </c>
      <c r="T1667" s="11">
        <f>(((I1667/60)/60)/24)+DATE(1970,1,1)</f>
        <v>41543.449282407404</v>
      </c>
    </row>
    <row r="1668" spans="1:20" ht="45" x14ac:dyDescent="0.25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8300</v>
      </c>
      <c r="O1668" s="6">
        <f>ROUND(E1668/D1668*100, 0)</f>
        <v>112</v>
      </c>
      <c r="P1668" s="8">
        <f>E1668/L1668</f>
        <v>60.153846153846153</v>
      </c>
      <c r="Q1668" t="str">
        <f>LEFT(N1668, SEARCH("/", N1668, 1) - 1)</f>
        <v>music</v>
      </c>
      <c r="R1668" t="str">
        <f>RIGHT(N1668, LEN(N1668)-SEARCH("/", N1668, 1))</f>
        <v>classical music</v>
      </c>
      <c r="S1668" s="11">
        <f>(((J1668/60)/60)/24)+DATE(1970,1,1)</f>
        <v>41524.858553240738</v>
      </c>
      <c r="T1668" s="11">
        <f>(((I1668/60)/60)/24)+DATE(1970,1,1)</f>
        <v>41552.208333333336</v>
      </c>
    </row>
    <row r="1669" spans="1:20" ht="45" x14ac:dyDescent="0.25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8302</v>
      </c>
      <c r="O1669" s="6">
        <f>ROUND(E1669/D1669*100, 0)</f>
        <v>123</v>
      </c>
      <c r="P1669" s="8">
        <f>E1669/L1669</f>
        <v>93.695652173913047</v>
      </c>
      <c r="Q1669" t="str">
        <f>LEFT(N1669, SEARCH("/", N1669, 1) - 1)</f>
        <v>technology</v>
      </c>
      <c r="R1669" t="str">
        <f>RIGHT(N1669, LEN(N1669)-SEARCH("/", N1669, 1))</f>
        <v>makerspaces</v>
      </c>
      <c r="S1669" s="11">
        <f>(((J1669/60)/60)/24)+DATE(1970,1,1)</f>
        <v>42083.895532407405</v>
      </c>
      <c r="T1669" s="11">
        <f>(((I1669/60)/60)/24)+DATE(1970,1,1)</f>
        <v>42128.895532407405</v>
      </c>
    </row>
    <row r="1670" spans="1:20" ht="45" x14ac:dyDescent="0.25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8284</v>
      </c>
      <c r="O1670" s="6">
        <f>ROUND(E1670/D1670*100, 0)</f>
        <v>1</v>
      </c>
      <c r="P1670" s="8">
        <f>E1670/L1670</f>
        <v>25</v>
      </c>
      <c r="Q1670" t="str">
        <f>LEFT(N1670, SEARCH("/", N1670, 1) - 1)</f>
        <v>food</v>
      </c>
      <c r="R1670" t="str">
        <f>RIGHT(N1670, LEN(N1670)-SEARCH("/", N1670, 1))</f>
        <v>food trucks</v>
      </c>
      <c r="S1670" s="11">
        <f>(((J1670/60)/60)/24)+DATE(1970,1,1)</f>
        <v>42058.334027777775</v>
      </c>
      <c r="T1670" s="11">
        <f>(((I1670/60)/60)/24)+DATE(1970,1,1)</f>
        <v>42088.292361111111</v>
      </c>
    </row>
    <row r="1671" spans="1:20" ht="45" x14ac:dyDescent="0.25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 s="6">
        <f>ROUND(E1671/D1671*100, 0)</f>
        <v>111</v>
      </c>
      <c r="P1671" s="8">
        <f>E1671/L1671</f>
        <v>125.80645161290323</v>
      </c>
      <c r="Q1671" t="str">
        <f>LEFT(N1671, SEARCH("/", N1671, 1) - 1)</f>
        <v>theater</v>
      </c>
      <c r="R1671" t="str">
        <f>RIGHT(N1671, LEN(N1671)-SEARCH("/", N1671, 1))</f>
        <v>plays</v>
      </c>
      <c r="S1671" s="11">
        <f>(((J1671/60)/60)/24)+DATE(1970,1,1)</f>
        <v>41853.240208333329</v>
      </c>
      <c r="T1671" s="11">
        <f>(((I1671/60)/60)/24)+DATE(1970,1,1)</f>
        <v>41876.207638888889</v>
      </c>
    </row>
    <row r="1672" spans="1:20" ht="45" x14ac:dyDescent="0.25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8271</v>
      </c>
      <c r="O1672" s="6">
        <f>ROUND(E1672/D1672*100, 0)</f>
        <v>18</v>
      </c>
      <c r="P1672" s="8">
        <f>E1672/L1672</f>
        <v>36.588235294117645</v>
      </c>
      <c r="Q1672" t="str">
        <f>LEFT(N1672, SEARCH("/", N1672, 1) - 1)</f>
        <v>theater</v>
      </c>
      <c r="R1672" t="str">
        <f>RIGHT(N1672, LEN(N1672)-SEARCH("/", N1672, 1))</f>
        <v>plays</v>
      </c>
      <c r="S1672" s="11">
        <f>(((J1672/60)/60)/24)+DATE(1970,1,1)</f>
        <v>42606.056863425925</v>
      </c>
      <c r="T1672" s="11">
        <f>(((I1672/60)/60)/24)+DATE(1970,1,1)</f>
        <v>42620.056863425925</v>
      </c>
    </row>
    <row r="1673" spans="1:20" ht="45" x14ac:dyDescent="0.25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8305</v>
      </c>
      <c r="O1673" s="6">
        <f>ROUND(E1673/D1673*100, 0)</f>
        <v>101</v>
      </c>
      <c r="P1673" s="8">
        <f>E1673/L1673</f>
        <v>90.538461538461533</v>
      </c>
      <c r="Q1673" t="str">
        <f>LEFT(N1673, SEARCH("/", N1673, 1) - 1)</f>
        <v>theater</v>
      </c>
      <c r="R1673" t="str">
        <f>RIGHT(N1673, LEN(N1673)-SEARCH("/", N1673, 1))</f>
        <v>musical</v>
      </c>
      <c r="S1673" s="11">
        <f>(((J1673/60)/60)/24)+DATE(1970,1,1)</f>
        <v>42553.583425925928</v>
      </c>
      <c r="T1673" s="11">
        <f>(((I1673/60)/60)/24)+DATE(1970,1,1)</f>
        <v>42611.708333333328</v>
      </c>
    </row>
    <row r="1674" spans="1:20" ht="30" x14ac:dyDescent="0.25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8271</v>
      </c>
      <c r="O1674" s="6">
        <f>ROUND(E1674/D1674*100, 0)</f>
        <v>106</v>
      </c>
      <c r="P1674" s="8">
        <f>E1674/L1674</f>
        <v>78.936170212765958</v>
      </c>
      <c r="Q1674" t="str">
        <f>LEFT(N1674, SEARCH("/", N1674, 1) - 1)</f>
        <v>theater</v>
      </c>
      <c r="R1674" t="str">
        <f>RIGHT(N1674, LEN(N1674)-SEARCH("/", N1674, 1))</f>
        <v>plays</v>
      </c>
      <c r="S1674" s="11">
        <f>(((J1674/60)/60)/24)+DATE(1970,1,1)</f>
        <v>42585.523842592593</v>
      </c>
      <c r="T1674" s="11">
        <f>(((I1674/60)/60)/24)+DATE(1970,1,1)</f>
        <v>42599.165972222225</v>
      </c>
    </row>
    <row r="1675" spans="1:20" ht="45" x14ac:dyDescent="0.25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8303</v>
      </c>
      <c r="O1675" s="6">
        <f>ROUND(E1675/D1675*100, 0)</f>
        <v>24</v>
      </c>
      <c r="P1675" s="8">
        <f>E1675/L1675</f>
        <v>23.62857142857143</v>
      </c>
      <c r="Q1675" t="str">
        <f>LEFT(N1675, SEARCH("/", N1675, 1) - 1)</f>
        <v>theater</v>
      </c>
      <c r="R1675" t="str">
        <f>RIGHT(N1675, LEN(N1675)-SEARCH("/", N1675, 1))</f>
        <v>spaces</v>
      </c>
      <c r="S1675" s="11">
        <f>(((J1675/60)/60)/24)+DATE(1970,1,1)</f>
        <v>42744.416030092587</v>
      </c>
      <c r="T1675" s="11">
        <f>(((I1675/60)/60)/24)+DATE(1970,1,1)</f>
        <v>42774.416030092587</v>
      </c>
    </row>
    <row r="1676" spans="1:20" ht="60" x14ac:dyDescent="0.25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 s="6">
        <f>ROUND(E1676/D1676*100, 0)</f>
        <v>101</v>
      </c>
      <c r="P1676" s="8">
        <f>E1676/L1676</f>
        <v>33.990384615384613</v>
      </c>
      <c r="Q1676" t="str">
        <f>LEFT(N1676, SEARCH("/", N1676, 1) - 1)</f>
        <v>theater</v>
      </c>
      <c r="R1676" t="str">
        <f>RIGHT(N1676, LEN(N1676)-SEARCH("/", N1676, 1))</f>
        <v>plays</v>
      </c>
      <c r="S1676" s="11">
        <f>(((J1676/60)/60)/24)+DATE(1970,1,1)</f>
        <v>40478.263923611114</v>
      </c>
      <c r="T1676" s="11">
        <f>(((I1676/60)/60)/24)+DATE(1970,1,1)</f>
        <v>40568.166666666664</v>
      </c>
    </row>
    <row r="1677" spans="1:20" ht="45" x14ac:dyDescent="0.25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8271</v>
      </c>
      <c r="O1677" s="6">
        <f>ROUND(E1677/D1677*100, 0)</f>
        <v>100</v>
      </c>
      <c r="P1677" s="8">
        <f>E1677/L1677</f>
        <v>103.35294117647059</v>
      </c>
      <c r="Q1677" t="str">
        <f>LEFT(N1677, SEARCH("/", N1677, 1) - 1)</f>
        <v>theater</v>
      </c>
      <c r="R1677" t="str">
        <f>RIGHT(N1677, LEN(N1677)-SEARCH("/", N1677, 1))</f>
        <v>plays</v>
      </c>
      <c r="S1677" s="11">
        <f>(((J1677/60)/60)/24)+DATE(1970,1,1)</f>
        <v>41862.83997685185</v>
      </c>
      <c r="T1677" s="11">
        <f>(((I1677/60)/60)/24)+DATE(1970,1,1)</f>
        <v>41892.83997685185</v>
      </c>
    </row>
    <row r="1678" spans="1:20" ht="45" x14ac:dyDescent="0.25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8305</v>
      </c>
      <c r="O1678" s="6">
        <f>ROUND(E1678/D1678*100, 0)</f>
        <v>59</v>
      </c>
      <c r="P1678" s="8">
        <f>E1678/L1678</f>
        <v>53.07692307692308</v>
      </c>
      <c r="Q1678" t="str">
        <f>LEFT(N1678, SEARCH("/", N1678, 1) - 1)</f>
        <v>theater</v>
      </c>
      <c r="R1678" t="str">
        <f>RIGHT(N1678, LEN(N1678)-SEARCH("/", N1678, 1))</f>
        <v>musical</v>
      </c>
      <c r="S1678" s="11">
        <f>(((J1678/60)/60)/24)+DATE(1970,1,1)</f>
        <v>42017.594236111108</v>
      </c>
      <c r="T1678" s="11">
        <f>(((I1678/60)/60)/24)+DATE(1970,1,1)</f>
        <v>42047.594236111108</v>
      </c>
    </row>
    <row r="1679" spans="1:20" ht="45" x14ac:dyDescent="0.25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 s="6">
        <f>ROUND(E1679/D1679*100, 0)</f>
        <v>122</v>
      </c>
      <c r="P1679" s="8">
        <f>E1679/L1679</f>
        <v>75.087719298245617</v>
      </c>
      <c r="Q1679" t="str">
        <f>LEFT(N1679, SEARCH("/", N1679, 1) - 1)</f>
        <v>theater</v>
      </c>
      <c r="R1679" t="str">
        <f>RIGHT(N1679, LEN(N1679)-SEARCH("/", N1679, 1))</f>
        <v>plays</v>
      </c>
      <c r="S1679" s="11">
        <f>(((J1679/60)/60)/24)+DATE(1970,1,1)</f>
        <v>42452.876909722225</v>
      </c>
      <c r="T1679" s="11">
        <f>(((I1679/60)/60)/24)+DATE(1970,1,1)</f>
        <v>42473.876909722225</v>
      </c>
    </row>
    <row r="1680" spans="1:20" ht="45" x14ac:dyDescent="0.25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8271</v>
      </c>
      <c r="O1680" s="6">
        <f>ROUND(E1680/D1680*100, 0)</f>
        <v>105</v>
      </c>
      <c r="P1680" s="8">
        <f>E1680/L1680</f>
        <v>32.972972972972975</v>
      </c>
      <c r="Q1680" t="str">
        <f>LEFT(N1680, SEARCH("/", N1680, 1) - 1)</f>
        <v>theater</v>
      </c>
      <c r="R1680" t="str">
        <f>RIGHT(N1680, LEN(N1680)-SEARCH("/", N1680, 1))</f>
        <v>plays</v>
      </c>
      <c r="S1680" s="11">
        <f>(((J1680/60)/60)/24)+DATE(1970,1,1)</f>
        <v>42148.676851851851</v>
      </c>
      <c r="T1680" s="11">
        <f>(((I1680/60)/60)/24)+DATE(1970,1,1)</f>
        <v>42170.676851851851</v>
      </c>
    </row>
    <row r="1681" spans="1:20" ht="60" x14ac:dyDescent="0.25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8271</v>
      </c>
      <c r="O1681" s="6">
        <f>ROUND(E1681/D1681*100, 0)</f>
        <v>104</v>
      </c>
      <c r="P1681" s="8">
        <f>E1681/L1681</f>
        <v>71.666666666666671</v>
      </c>
      <c r="Q1681" t="str">
        <f>LEFT(N1681, SEARCH("/", N1681, 1) - 1)</f>
        <v>theater</v>
      </c>
      <c r="R1681" t="str">
        <f>RIGHT(N1681, LEN(N1681)-SEARCH("/", N1681, 1))</f>
        <v>plays</v>
      </c>
      <c r="S1681" s="11">
        <f>(((J1681/60)/60)/24)+DATE(1970,1,1)</f>
        <v>42302.701516203699</v>
      </c>
      <c r="T1681" s="11">
        <f>(((I1681/60)/60)/24)+DATE(1970,1,1)</f>
        <v>42337.958333333328</v>
      </c>
    </row>
    <row r="1682" spans="1:20" ht="45" x14ac:dyDescent="0.25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8271</v>
      </c>
      <c r="O1682" s="6">
        <f>ROUND(E1682/D1682*100, 0)</f>
        <v>107</v>
      </c>
      <c r="P1682" s="8">
        <f>E1682/L1682</f>
        <v>71.730769230769226</v>
      </c>
      <c r="Q1682" t="str">
        <f>LEFT(N1682, SEARCH("/", N1682, 1) - 1)</f>
        <v>theater</v>
      </c>
      <c r="R1682" t="str">
        <f>RIGHT(N1682, LEN(N1682)-SEARCH("/", N1682, 1))</f>
        <v>plays</v>
      </c>
      <c r="S1682" s="11">
        <f>(((J1682/60)/60)/24)+DATE(1970,1,1)</f>
        <v>42275.731666666667</v>
      </c>
      <c r="T1682" s="11">
        <f>(((I1682/60)/60)/24)+DATE(1970,1,1)</f>
        <v>42305.731666666667</v>
      </c>
    </row>
    <row r="1683" spans="1:20" ht="45" x14ac:dyDescent="0.25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8271</v>
      </c>
      <c r="O1683" s="6">
        <f>ROUND(E1683/D1683*100, 0)</f>
        <v>101</v>
      </c>
      <c r="P1683" s="8">
        <f>E1683/L1683</f>
        <v>76.652173913043484</v>
      </c>
      <c r="Q1683" t="str">
        <f>LEFT(N1683, SEARCH("/", N1683, 1) - 1)</f>
        <v>theater</v>
      </c>
      <c r="R1683" t="str">
        <f>RIGHT(N1683, LEN(N1683)-SEARCH("/", N1683, 1))</f>
        <v>plays</v>
      </c>
      <c r="S1683" s="11">
        <f>(((J1683/60)/60)/24)+DATE(1970,1,1)</f>
        <v>42559.431203703702</v>
      </c>
      <c r="T1683" s="11">
        <f>(((I1683/60)/60)/24)+DATE(1970,1,1)</f>
        <v>42583.957638888889</v>
      </c>
    </row>
    <row r="1684" spans="1:20" ht="30" x14ac:dyDescent="0.25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8271</v>
      </c>
      <c r="O1684" s="6">
        <f>ROUND(E1684/D1684*100, 0)</f>
        <v>127</v>
      </c>
      <c r="P1684" s="8">
        <f>E1684/L1684</f>
        <v>72.950819672131146</v>
      </c>
      <c r="Q1684" t="str">
        <f>LEFT(N1684, SEARCH("/", N1684, 1) - 1)</f>
        <v>theater</v>
      </c>
      <c r="R1684" t="str">
        <f>RIGHT(N1684, LEN(N1684)-SEARCH("/", N1684, 1))</f>
        <v>plays</v>
      </c>
      <c r="S1684" s="11">
        <f>(((J1684/60)/60)/24)+DATE(1970,1,1)</f>
        <v>42420.019097222219</v>
      </c>
      <c r="T1684" s="11">
        <f>(((I1684/60)/60)/24)+DATE(1970,1,1)</f>
        <v>42479.977430555555</v>
      </c>
    </row>
    <row r="1685" spans="1:20" ht="30" x14ac:dyDescent="0.25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8305</v>
      </c>
      <c r="O1685" s="6">
        <f>ROUND(E1685/D1685*100, 0)</f>
        <v>36</v>
      </c>
      <c r="P1685" s="8">
        <f>E1685/L1685</f>
        <v>127.6</v>
      </c>
      <c r="Q1685" t="str">
        <f>LEFT(N1685, SEARCH("/", N1685, 1) - 1)</f>
        <v>theater</v>
      </c>
      <c r="R1685" t="str">
        <f>RIGHT(N1685, LEN(N1685)-SEARCH("/", N1685, 1))</f>
        <v>musical</v>
      </c>
      <c r="S1685" s="11">
        <f>(((J1685/60)/60)/24)+DATE(1970,1,1)</f>
        <v>42450.88282407407</v>
      </c>
      <c r="T1685" s="11">
        <f>(((I1685/60)/60)/24)+DATE(1970,1,1)</f>
        <v>42480.88282407407</v>
      </c>
    </row>
    <row r="1686" spans="1:20" ht="45" x14ac:dyDescent="0.25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8271</v>
      </c>
      <c r="O1686" s="6">
        <f>ROUND(E1686/D1686*100, 0)</f>
        <v>101</v>
      </c>
      <c r="P1686" s="8">
        <f>E1686/L1686</f>
        <v>88.25</v>
      </c>
      <c r="Q1686" t="str">
        <f>LEFT(N1686, SEARCH("/", N1686, 1) - 1)</f>
        <v>theater</v>
      </c>
      <c r="R1686" t="str">
        <f>RIGHT(N1686, LEN(N1686)-SEARCH("/", N1686, 1))</f>
        <v>plays</v>
      </c>
      <c r="S1686" s="11">
        <f>(((J1686/60)/60)/24)+DATE(1970,1,1)</f>
        <v>41820.62809027778</v>
      </c>
      <c r="T1686" s="11">
        <f>(((I1686/60)/60)/24)+DATE(1970,1,1)</f>
        <v>41841.165972222225</v>
      </c>
    </row>
    <row r="1687" spans="1:20" ht="45" x14ac:dyDescent="0.25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8271</v>
      </c>
      <c r="O1687" s="6">
        <f>ROUND(E1687/D1687*100, 0)</f>
        <v>111</v>
      </c>
      <c r="P1687" s="8">
        <f>E1687/L1687</f>
        <v>58.787878787878789</v>
      </c>
      <c r="Q1687" t="str">
        <f>LEFT(N1687, SEARCH("/", N1687, 1) - 1)</f>
        <v>theater</v>
      </c>
      <c r="R1687" t="str">
        <f>RIGHT(N1687, LEN(N1687)-SEARCH("/", N1687, 1))</f>
        <v>plays</v>
      </c>
      <c r="S1687" s="11">
        <f>(((J1687/60)/60)/24)+DATE(1970,1,1)</f>
        <v>42633.116851851853</v>
      </c>
      <c r="T1687" s="11">
        <f>(((I1687/60)/60)/24)+DATE(1970,1,1)</f>
        <v>42663.116851851853</v>
      </c>
    </row>
    <row r="1688" spans="1:20" ht="45" x14ac:dyDescent="0.25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8271</v>
      </c>
      <c r="O1688" s="6">
        <f>ROUND(E1688/D1688*100, 0)</f>
        <v>107</v>
      </c>
      <c r="P1688" s="8">
        <f>E1688/L1688</f>
        <v>62.666666666666664</v>
      </c>
      <c r="Q1688" t="str">
        <f>LEFT(N1688, SEARCH("/", N1688, 1) - 1)</f>
        <v>theater</v>
      </c>
      <c r="R1688" t="str">
        <f>RIGHT(N1688, LEN(N1688)-SEARCH("/", N1688, 1))</f>
        <v>plays</v>
      </c>
      <c r="S1688" s="11">
        <f>(((J1688/60)/60)/24)+DATE(1970,1,1)</f>
        <v>42490.133877314816</v>
      </c>
      <c r="T1688" s="11">
        <f>(((I1688/60)/60)/24)+DATE(1970,1,1)</f>
        <v>42527.083333333328</v>
      </c>
    </row>
    <row r="1689" spans="1:20" ht="45" x14ac:dyDescent="0.25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8271</v>
      </c>
      <c r="O1689" s="6">
        <f>ROUND(E1689/D1689*100, 0)</f>
        <v>103</v>
      </c>
      <c r="P1689" s="8">
        <f>E1689/L1689</f>
        <v>132.96296296296296</v>
      </c>
      <c r="Q1689" t="str">
        <f>LEFT(N1689, SEARCH("/", N1689, 1) - 1)</f>
        <v>theater</v>
      </c>
      <c r="R1689" t="str">
        <f>RIGHT(N1689, LEN(N1689)-SEARCH("/", N1689, 1))</f>
        <v>plays</v>
      </c>
      <c r="S1689" s="11">
        <f>(((J1689/60)/60)/24)+DATE(1970,1,1)</f>
        <v>42036.995590277773</v>
      </c>
      <c r="T1689" s="11">
        <f>(((I1689/60)/60)/24)+DATE(1970,1,1)</f>
        <v>42094.536111111112</v>
      </c>
    </row>
    <row r="1690" spans="1:20" ht="45" x14ac:dyDescent="0.25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8305</v>
      </c>
      <c r="O1690" s="6">
        <f>ROUND(E1690/D1690*100, 0)</f>
        <v>109</v>
      </c>
      <c r="P1690" s="8">
        <f>E1690/L1690</f>
        <v>75.959999999999994</v>
      </c>
      <c r="Q1690" t="str">
        <f>LEFT(N1690, SEARCH("/", N1690, 1) - 1)</f>
        <v>theater</v>
      </c>
      <c r="R1690" t="str">
        <f>RIGHT(N1690, LEN(N1690)-SEARCH("/", N1690, 1))</f>
        <v>musical</v>
      </c>
      <c r="S1690" s="11">
        <f>(((J1690/60)/60)/24)+DATE(1970,1,1)</f>
        <v>41954.850868055553</v>
      </c>
      <c r="T1690" s="11">
        <f>(((I1690/60)/60)/24)+DATE(1970,1,1)</f>
        <v>41974.850868055553</v>
      </c>
    </row>
    <row r="1691" spans="1:20" ht="45" x14ac:dyDescent="0.25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8271</v>
      </c>
      <c r="O1691" s="6">
        <f>ROUND(E1691/D1691*100, 0)</f>
        <v>105</v>
      </c>
      <c r="P1691" s="8">
        <f>E1691/L1691</f>
        <v>79.543478260869563</v>
      </c>
      <c r="Q1691" t="str">
        <f>LEFT(N1691, SEARCH("/", N1691, 1) - 1)</f>
        <v>theater</v>
      </c>
      <c r="R1691" t="str">
        <f>RIGHT(N1691, LEN(N1691)-SEARCH("/", N1691, 1))</f>
        <v>plays</v>
      </c>
      <c r="S1691" s="11">
        <f>(((J1691/60)/60)/24)+DATE(1970,1,1)</f>
        <v>42341.180636574078</v>
      </c>
      <c r="T1691" s="11">
        <f>(((I1691/60)/60)/24)+DATE(1970,1,1)</f>
        <v>42373.180636574078</v>
      </c>
    </row>
    <row r="1692" spans="1:20" ht="45" x14ac:dyDescent="0.25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8271</v>
      </c>
      <c r="O1692" s="6">
        <f>ROUND(E1692/D1692*100, 0)</f>
        <v>0</v>
      </c>
      <c r="P1692" s="8">
        <f>E1692/L1692</f>
        <v>10</v>
      </c>
      <c r="Q1692" t="str">
        <f>LEFT(N1692, SEARCH("/", N1692, 1) - 1)</f>
        <v>theater</v>
      </c>
      <c r="R1692" t="str">
        <f>RIGHT(N1692, LEN(N1692)-SEARCH("/", N1692, 1))</f>
        <v>plays</v>
      </c>
      <c r="S1692" s="11">
        <f>(((J1692/60)/60)/24)+DATE(1970,1,1)</f>
        <v>41863.527326388888</v>
      </c>
      <c r="T1692" s="11">
        <f>(((I1692/60)/60)/24)+DATE(1970,1,1)</f>
        <v>41893.527326388888</v>
      </c>
    </row>
    <row r="1693" spans="1:20" ht="45" x14ac:dyDescent="0.25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8271</v>
      </c>
      <c r="O1693" s="6">
        <f>ROUND(E1693/D1693*100, 0)</f>
        <v>1</v>
      </c>
      <c r="P1693" s="8">
        <f>E1693/L1693</f>
        <v>7.25</v>
      </c>
      <c r="Q1693" t="str">
        <f>LEFT(N1693, SEARCH("/", N1693, 1) - 1)</f>
        <v>theater</v>
      </c>
      <c r="R1693" t="str">
        <f>RIGHT(N1693, LEN(N1693)-SEARCH("/", N1693, 1))</f>
        <v>plays</v>
      </c>
      <c r="S1693" s="11">
        <f>(((J1693/60)/60)/24)+DATE(1970,1,1)</f>
        <v>42417.675879629634</v>
      </c>
      <c r="T1693" s="11">
        <f>(((I1693/60)/60)/24)+DATE(1970,1,1)</f>
        <v>42475.686111111107</v>
      </c>
    </row>
    <row r="1694" spans="1:20" ht="45" x14ac:dyDescent="0.25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8271</v>
      </c>
      <c r="O1694" s="6">
        <f>ROUND(E1694/D1694*100, 0)</f>
        <v>22</v>
      </c>
      <c r="P1694" s="8">
        <f>E1694/L1694</f>
        <v>129.16666666666666</v>
      </c>
      <c r="Q1694" t="str">
        <f>LEFT(N1694, SEARCH("/", N1694, 1) - 1)</f>
        <v>theater</v>
      </c>
      <c r="R1694" t="str">
        <f>RIGHT(N1694, LEN(N1694)-SEARCH("/", N1694, 1))</f>
        <v>plays</v>
      </c>
      <c r="S1694" s="11">
        <f>(((J1694/60)/60)/24)+DATE(1970,1,1)</f>
        <v>42310.968518518523</v>
      </c>
      <c r="T1694" s="11">
        <f>(((I1694/60)/60)/24)+DATE(1970,1,1)</f>
        <v>42333.958333333328</v>
      </c>
    </row>
    <row r="1695" spans="1:20" ht="45" x14ac:dyDescent="0.25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8271</v>
      </c>
      <c r="O1695" s="6">
        <f>ROUND(E1695/D1695*100, 0)</f>
        <v>1</v>
      </c>
      <c r="P1695" s="8">
        <f>E1695/L1695</f>
        <v>18.5</v>
      </c>
      <c r="Q1695" t="str">
        <f>LEFT(N1695, SEARCH("/", N1695, 1) - 1)</f>
        <v>theater</v>
      </c>
      <c r="R1695" t="str">
        <f>RIGHT(N1695, LEN(N1695)-SEARCH("/", N1695, 1))</f>
        <v>plays</v>
      </c>
      <c r="S1695" s="11">
        <f>(((J1695/60)/60)/24)+DATE(1970,1,1)</f>
        <v>42078.34520833334</v>
      </c>
      <c r="T1695" s="11">
        <f>(((I1695/60)/60)/24)+DATE(1970,1,1)</f>
        <v>42133.166666666672</v>
      </c>
    </row>
    <row r="1696" spans="1:20" ht="45" x14ac:dyDescent="0.25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8271</v>
      </c>
      <c r="O1696" s="6">
        <f>ROUND(E1696/D1696*100, 0)</f>
        <v>22</v>
      </c>
      <c r="P1696" s="8">
        <f>E1696/L1696</f>
        <v>126.5</v>
      </c>
      <c r="Q1696" t="str">
        <f>LEFT(N1696, SEARCH("/", N1696, 1) - 1)</f>
        <v>theater</v>
      </c>
      <c r="R1696" t="str">
        <f>RIGHT(N1696, LEN(N1696)-SEARCH("/", N1696, 1))</f>
        <v>plays</v>
      </c>
      <c r="S1696" s="11">
        <f>(((J1696/60)/60)/24)+DATE(1970,1,1)</f>
        <v>42353.761759259258</v>
      </c>
      <c r="T1696" s="11">
        <f>(((I1696/60)/60)/24)+DATE(1970,1,1)</f>
        <v>42383.761759259258</v>
      </c>
    </row>
    <row r="1697" spans="1:20" ht="45" x14ac:dyDescent="0.25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8271</v>
      </c>
      <c r="O1697" s="6">
        <f>ROUND(E1697/D1697*100, 0)</f>
        <v>0</v>
      </c>
      <c r="P1697" s="8">
        <f>E1697/L1697</f>
        <v>10</v>
      </c>
      <c r="Q1697" t="str">
        <f>LEFT(N1697, SEARCH("/", N1697, 1) - 1)</f>
        <v>theater</v>
      </c>
      <c r="R1697" t="str">
        <f>RIGHT(N1697, LEN(N1697)-SEARCH("/", N1697, 1))</f>
        <v>plays</v>
      </c>
      <c r="S1697" s="11">
        <f>(((J1697/60)/60)/24)+DATE(1970,1,1)</f>
        <v>42058.603877314818</v>
      </c>
      <c r="T1697" s="11">
        <f>(((I1697/60)/60)/24)+DATE(1970,1,1)</f>
        <v>42087.165972222225</v>
      </c>
    </row>
    <row r="1698" spans="1:20" ht="45" x14ac:dyDescent="0.25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8271</v>
      </c>
      <c r="O1698" s="6">
        <f>ROUND(E1698/D1698*100, 0)</f>
        <v>11</v>
      </c>
      <c r="P1698" s="8">
        <f>E1698/L1698</f>
        <v>80</v>
      </c>
      <c r="Q1698" t="str">
        <f>LEFT(N1698, SEARCH("/", N1698, 1) - 1)</f>
        <v>theater</v>
      </c>
      <c r="R1698" t="str">
        <f>RIGHT(N1698, LEN(N1698)-SEARCH("/", N1698, 1))</f>
        <v>plays</v>
      </c>
      <c r="S1698" s="11">
        <f>(((J1698/60)/60)/24)+DATE(1970,1,1)</f>
        <v>42750.530312499999</v>
      </c>
      <c r="T1698" s="11">
        <f>(((I1698/60)/60)/24)+DATE(1970,1,1)</f>
        <v>42794.368749999994</v>
      </c>
    </row>
    <row r="1699" spans="1:20" ht="45" x14ac:dyDescent="0.25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6">
        <f>ROUND(E1699/D1699*100, 0)</f>
        <v>3</v>
      </c>
      <c r="P1699" s="8">
        <f>E1699/L1699</f>
        <v>29</v>
      </c>
      <c r="Q1699" t="str">
        <f>LEFT(N1699, SEARCH("/", N1699, 1) - 1)</f>
        <v>theater</v>
      </c>
      <c r="R1699" t="str">
        <f>RIGHT(N1699, LEN(N1699)-SEARCH("/", N1699, 1))</f>
        <v>musical</v>
      </c>
      <c r="S1699" s="11">
        <f>(((J1699/60)/60)/24)+DATE(1970,1,1)</f>
        <v>42138.798819444448</v>
      </c>
      <c r="T1699" s="11">
        <f>(((I1699/60)/60)/24)+DATE(1970,1,1)</f>
        <v>42170.798819444448</v>
      </c>
    </row>
    <row r="1700" spans="1:20" ht="45" x14ac:dyDescent="0.25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6">
        <f>ROUND(E1700/D1700*100, 0)</f>
        <v>315</v>
      </c>
      <c r="P1700" s="8">
        <f>E1700/L1700</f>
        <v>105.04629629629629</v>
      </c>
      <c r="Q1700" t="str">
        <f>LEFT(N1700, SEARCH("/", N1700, 1) - 1)</f>
        <v>publishing</v>
      </c>
      <c r="R1700" t="str">
        <f>RIGHT(N1700, LEN(N1700)-SEARCH("/", N1700, 1))</f>
        <v>nonfiction</v>
      </c>
      <c r="S1700" s="11">
        <f>(((J1700/60)/60)/24)+DATE(1970,1,1)</f>
        <v>41579.734259259261</v>
      </c>
      <c r="T1700" s="11">
        <f>(((I1700/60)/60)/24)+DATE(1970,1,1)</f>
        <v>41599.207638888889</v>
      </c>
    </row>
    <row r="1701" spans="1:20" ht="60" x14ac:dyDescent="0.25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6">
        <f>ROUND(E1701/D1701*100, 0)</f>
        <v>1</v>
      </c>
      <c r="P1701" s="8">
        <f>E1701/L1701</f>
        <v>13</v>
      </c>
      <c r="Q1701" t="str">
        <f>LEFT(N1701, SEARCH("/", N1701, 1) - 1)</f>
        <v>games</v>
      </c>
      <c r="R1701" t="str">
        <f>RIGHT(N1701, LEN(N1701)-SEARCH("/", N1701, 1))</f>
        <v>video games</v>
      </c>
      <c r="S1701" s="11">
        <f>(((J1701/60)/60)/24)+DATE(1970,1,1)</f>
        <v>40710.731180555551</v>
      </c>
      <c r="T1701" s="11">
        <f>(((I1701/60)/60)/24)+DATE(1970,1,1)</f>
        <v>40740.731180555551</v>
      </c>
    </row>
    <row r="1702" spans="1:20" ht="45" x14ac:dyDescent="0.25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6">
        <f>ROUND(E1702/D1702*100, 0)</f>
        <v>103</v>
      </c>
      <c r="P1702" s="8">
        <f>E1702/L1702</f>
        <v>67.419642857142861</v>
      </c>
      <c r="Q1702" t="str">
        <f>LEFT(N1702, SEARCH("/", N1702, 1) - 1)</f>
        <v>music</v>
      </c>
      <c r="R1702" t="str">
        <f>RIGHT(N1702, LEN(N1702)-SEARCH("/", N1702, 1))</f>
        <v>classical music</v>
      </c>
      <c r="S1702" s="11">
        <f>(((J1702/60)/60)/24)+DATE(1970,1,1)</f>
        <v>40961.252141203702</v>
      </c>
      <c r="T1702" s="11">
        <f>(((I1702/60)/60)/24)+DATE(1970,1,1)</f>
        <v>40989.866666666669</v>
      </c>
    </row>
    <row r="1703" spans="1:20" ht="30" x14ac:dyDescent="0.25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6">
        <f>ROUND(E1703/D1703*100, 0)</f>
        <v>252</v>
      </c>
      <c r="P1703" s="8">
        <f>E1703/L1703</f>
        <v>55.607142857142854</v>
      </c>
      <c r="Q1703" t="str">
        <f>LEFT(N1703, SEARCH("/", N1703, 1) - 1)</f>
        <v>music</v>
      </c>
      <c r="R1703" t="str">
        <f>RIGHT(N1703, LEN(N1703)-SEARCH("/", N1703, 1))</f>
        <v>rock</v>
      </c>
      <c r="S1703" s="11">
        <f>(((J1703/60)/60)/24)+DATE(1970,1,1)</f>
        <v>42677.669050925921</v>
      </c>
      <c r="T1703" s="11">
        <f>(((I1703/60)/60)/24)+DATE(1970,1,1)</f>
        <v>42707.710717592592</v>
      </c>
    </row>
    <row r="1704" spans="1:20" ht="45" x14ac:dyDescent="0.25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6">
        <f>ROUND(E1704/D1704*100, 0)</f>
        <v>1</v>
      </c>
      <c r="P1704" s="8">
        <f>E1704/L1704</f>
        <v>30</v>
      </c>
      <c r="Q1704" t="str">
        <f>LEFT(N1704, SEARCH("/", N1704, 1) - 1)</f>
        <v>music</v>
      </c>
      <c r="R1704" t="str">
        <f>RIGHT(N1704, LEN(N1704)-SEARCH("/", N1704, 1))</f>
        <v>indie rock</v>
      </c>
      <c r="S1704" s="11">
        <f>(((J1704/60)/60)/24)+DATE(1970,1,1)</f>
        <v>40877.25099537037</v>
      </c>
      <c r="T1704" s="11">
        <f>(((I1704/60)/60)/24)+DATE(1970,1,1)</f>
        <v>40922.25099537037</v>
      </c>
    </row>
    <row r="1705" spans="1:20" ht="45" x14ac:dyDescent="0.25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6">
        <f>ROUND(E1705/D1705*100, 0)</f>
        <v>108</v>
      </c>
      <c r="P1705" s="8">
        <f>E1705/L1705</f>
        <v>56.98492957746479</v>
      </c>
      <c r="Q1705" t="str">
        <f>LEFT(N1705, SEARCH("/", N1705, 1) - 1)</f>
        <v>photography</v>
      </c>
      <c r="R1705" t="str">
        <f>RIGHT(N1705, LEN(N1705)-SEARCH("/", N1705, 1))</f>
        <v>photobooks</v>
      </c>
      <c r="S1705" s="11">
        <f>(((J1705/60)/60)/24)+DATE(1970,1,1)</f>
        <v>42606.347233796296</v>
      </c>
      <c r="T1705" s="11">
        <f>(((I1705/60)/60)/24)+DATE(1970,1,1)</f>
        <v>42666.347233796296</v>
      </c>
    </row>
    <row r="1706" spans="1:20" ht="45" x14ac:dyDescent="0.25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6">
        <f>ROUND(E1706/D1706*100, 0)</f>
        <v>107</v>
      </c>
      <c r="P1706" s="8">
        <f>E1706/L1706</f>
        <v>74.074074074074076</v>
      </c>
      <c r="Q1706" t="str">
        <f>LEFT(N1706, SEARCH("/", N1706, 1) - 1)</f>
        <v>theater</v>
      </c>
      <c r="R1706" t="str">
        <f>RIGHT(N1706, LEN(N1706)-SEARCH("/", N1706, 1))</f>
        <v>spaces</v>
      </c>
      <c r="S1706" s="11">
        <f>(((J1706/60)/60)/24)+DATE(1970,1,1)</f>
        <v>42139.014525462961</v>
      </c>
      <c r="T1706" s="11">
        <f>(((I1706/60)/60)/24)+DATE(1970,1,1)</f>
        <v>42169.014525462961</v>
      </c>
    </row>
    <row r="1707" spans="1:20" ht="45" x14ac:dyDescent="0.25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6">
        <f>ROUND(E1707/D1707*100, 0)</f>
        <v>4</v>
      </c>
      <c r="P1707" s="8">
        <f>E1707/L1707</f>
        <v>37.75</v>
      </c>
      <c r="Q1707" t="str">
        <f>LEFT(N1707, SEARCH("/", N1707, 1) - 1)</f>
        <v>theater</v>
      </c>
      <c r="R1707" t="str">
        <f>RIGHT(N1707, LEN(N1707)-SEARCH("/", N1707, 1))</f>
        <v>musical</v>
      </c>
      <c r="S1707" s="11">
        <f>(((J1707/60)/60)/24)+DATE(1970,1,1)</f>
        <v>42538.755428240736</v>
      </c>
      <c r="T1707" s="11">
        <f>(((I1707/60)/60)/24)+DATE(1970,1,1)</f>
        <v>42598.755428240736</v>
      </c>
    </row>
    <row r="1708" spans="1:20" ht="45" x14ac:dyDescent="0.25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 s="6">
        <f>ROUND(E1708/D1708*100, 0)</f>
        <v>108</v>
      </c>
      <c r="P1708" s="8">
        <f>E1708/L1708</f>
        <v>46.609195402298852</v>
      </c>
      <c r="Q1708" t="str">
        <f>LEFT(N1708, SEARCH("/", N1708, 1) - 1)</f>
        <v>theater</v>
      </c>
      <c r="R1708" t="str">
        <f>RIGHT(N1708, LEN(N1708)-SEARCH("/", N1708, 1))</f>
        <v>plays</v>
      </c>
      <c r="S1708" s="11">
        <f>(((J1708/60)/60)/24)+DATE(1970,1,1)</f>
        <v>41884.056747685187</v>
      </c>
      <c r="T1708" s="11">
        <f>(((I1708/60)/60)/24)+DATE(1970,1,1)</f>
        <v>41903.083333333336</v>
      </c>
    </row>
    <row r="1709" spans="1:20" ht="45" x14ac:dyDescent="0.25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 s="6">
        <f>ROUND(E1709/D1709*100, 0)</f>
        <v>3</v>
      </c>
      <c r="P1709" s="8">
        <f>E1709/L1709</f>
        <v>23.75</v>
      </c>
      <c r="Q1709" t="str">
        <f>LEFT(N1709, SEARCH("/", N1709, 1) - 1)</f>
        <v>theater</v>
      </c>
      <c r="R1709" t="str">
        <f>RIGHT(N1709, LEN(N1709)-SEARCH("/", N1709, 1))</f>
        <v>plays</v>
      </c>
      <c r="S1709" s="11">
        <f>(((J1709/60)/60)/24)+DATE(1970,1,1)</f>
        <v>42446.060694444444</v>
      </c>
      <c r="T1709" s="11">
        <f>(((I1709/60)/60)/24)+DATE(1970,1,1)</f>
        <v>42461.165972222225</v>
      </c>
    </row>
    <row r="1710" spans="1:20" ht="45" x14ac:dyDescent="0.25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6">
        <f>ROUND(E1710/D1710*100, 0)</f>
        <v>1</v>
      </c>
      <c r="P1710" s="8">
        <f>E1710/L1710</f>
        <v>16</v>
      </c>
      <c r="Q1710" t="str">
        <f>LEFT(N1710, SEARCH("/", N1710, 1) - 1)</f>
        <v>publishing</v>
      </c>
      <c r="R1710" t="str">
        <f>RIGHT(N1710, LEN(N1710)-SEARCH("/", N1710, 1))</f>
        <v>fiction</v>
      </c>
      <c r="S1710" s="11">
        <f>(((J1710/60)/60)/24)+DATE(1970,1,1)</f>
        <v>42100.735937499994</v>
      </c>
      <c r="T1710" s="11">
        <f>(((I1710/60)/60)/24)+DATE(1970,1,1)</f>
        <v>42134.959027777775</v>
      </c>
    </row>
    <row r="1711" spans="1:20" ht="45" x14ac:dyDescent="0.25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6">
        <f>ROUND(E1711/D1711*100, 0)</f>
        <v>3</v>
      </c>
      <c r="P1711" s="8">
        <f>E1711/L1711</f>
        <v>14.125</v>
      </c>
      <c r="Q1711" t="str">
        <f>LEFT(N1711, SEARCH("/", N1711, 1) - 1)</f>
        <v>music</v>
      </c>
      <c r="R1711" t="str">
        <f>RIGHT(N1711, LEN(N1711)-SEARCH("/", N1711, 1))</f>
        <v>indie rock</v>
      </c>
      <c r="S1711" s="11">
        <f>(((J1711/60)/60)/24)+DATE(1970,1,1)</f>
        <v>41179.32104166667</v>
      </c>
      <c r="T1711" s="11">
        <f>(((I1711/60)/60)/24)+DATE(1970,1,1)</f>
        <v>41212.32104166667</v>
      </c>
    </row>
    <row r="1712" spans="1:20" ht="45" x14ac:dyDescent="0.25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6">
        <f>ROUND(E1712/D1712*100, 0)</f>
        <v>101</v>
      </c>
      <c r="P1712" s="8">
        <f>E1712/L1712</f>
        <v>47.189259259259259</v>
      </c>
      <c r="Q1712" t="str">
        <f>LEFT(N1712, SEARCH("/", N1712, 1) - 1)</f>
        <v>music</v>
      </c>
      <c r="R1712" t="str">
        <f>RIGHT(N1712, LEN(N1712)-SEARCH("/", N1712, 1))</f>
        <v>pop</v>
      </c>
      <c r="S1712" s="11">
        <f>(((J1712/60)/60)/24)+DATE(1970,1,1)</f>
        <v>41737.684664351851</v>
      </c>
      <c r="T1712" s="11">
        <f>(((I1712/60)/60)/24)+DATE(1970,1,1)</f>
        <v>41782.684664351851</v>
      </c>
    </row>
    <row r="1713" spans="1:20" ht="45" x14ac:dyDescent="0.25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6">
        <f>ROUND(E1713/D1713*100, 0)</f>
        <v>105</v>
      </c>
      <c r="P1713" s="8">
        <f>E1713/L1713</f>
        <v>114.29199999999999</v>
      </c>
      <c r="Q1713" t="str">
        <f>LEFT(N1713, SEARCH("/", N1713, 1) - 1)</f>
        <v>theater</v>
      </c>
      <c r="R1713" t="str">
        <f>RIGHT(N1713, LEN(N1713)-SEARCH("/", N1713, 1))</f>
        <v>plays</v>
      </c>
      <c r="S1713" s="11">
        <f>(((J1713/60)/60)/24)+DATE(1970,1,1)</f>
        <v>42268.009224537032</v>
      </c>
      <c r="T1713" s="11">
        <f>(((I1713/60)/60)/24)+DATE(1970,1,1)</f>
        <v>42303.009224537032</v>
      </c>
    </row>
    <row r="1714" spans="1:20" ht="45" x14ac:dyDescent="0.25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6">
        <f>ROUND(E1714/D1714*100, 0)</f>
        <v>37</v>
      </c>
      <c r="P1714" s="8">
        <f>E1714/L1714</f>
        <v>64.36363636363636</v>
      </c>
      <c r="Q1714" t="str">
        <f>LEFT(N1714, SEARCH("/", N1714, 1) - 1)</f>
        <v>technology</v>
      </c>
      <c r="R1714" t="str">
        <f>RIGHT(N1714, LEN(N1714)-SEARCH("/", N1714, 1))</f>
        <v>web</v>
      </c>
      <c r="S1714" s="11">
        <f>(((J1714/60)/60)/24)+DATE(1970,1,1)</f>
        <v>41901.684861111113</v>
      </c>
      <c r="T1714" s="11">
        <f>(((I1714/60)/60)/24)+DATE(1970,1,1)</f>
        <v>41931.684861111113</v>
      </c>
    </row>
    <row r="1715" spans="1:20" ht="30" x14ac:dyDescent="0.25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6">
        <f>ROUND(E1715/D1715*100, 0)</f>
        <v>139</v>
      </c>
      <c r="P1715" s="8">
        <f>E1715/L1715</f>
        <v>116.65217391304348</v>
      </c>
      <c r="Q1715" t="str">
        <f>LEFT(N1715, SEARCH("/", N1715, 1) - 1)</f>
        <v>theater</v>
      </c>
      <c r="R1715" t="str">
        <f>RIGHT(N1715, LEN(N1715)-SEARCH("/", N1715, 1))</f>
        <v>plays</v>
      </c>
      <c r="S1715" s="11">
        <f>(((J1715/60)/60)/24)+DATE(1970,1,1)</f>
        <v>42185.521087962959</v>
      </c>
      <c r="T1715" s="11">
        <f>(((I1715/60)/60)/24)+DATE(1970,1,1)</f>
        <v>42215.521087962959</v>
      </c>
    </row>
    <row r="1716" spans="1:20" ht="45" x14ac:dyDescent="0.25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6">
        <f>ROUND(E1716/D1716*100, 0)</f>
        <v>5</v>
      </c>
      <c r="P1716" s="8">
        <f>E1716/L1716</f>
        <v>19.600000000000001</v>
      </c>
      <c r="Q1716" t="str">
        <f>LEFT(N1716, SEARCH("/", N1716, 1) - 1)</f>
        <v>music</v>
      </c>
      <c r="R1716" t="str">
        <f>RIGHT(N1716, LEN(N1716)-SEARCH("/", N1716, 1))</f>
        <v>jazz</v>
      </c>
      <c r="S1716" s="11">
        <f>(((J1716/60)/60)/24)+DATE(1970,1,1)</f>
        <v>41944.916215277779</v>
      </c>
      <c r="T1716" s="11">
        <f>(((I1716/60)/60)/24)+DATE(1970,1,1)</f>
        <v>41974.957881944443</v>
      </c>
    </row>
    <row r="1717" spans="1:20" ht="45" x14ac:dyDescent="0.25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6">
        <f>ROUND(E1717/D1717*100, 0)</f>
        <v>53</v>
      </c>
      <c r="P1717" s="8">
        <f>E1717/L1717</f>
        <v>44.760869565217391</v>
      </c>
      <c r="Q1717" t="str">
        <f>LEFT(N1717, SEARCH("/", N1717, 1) - 1)</f>
        <v>theater</v>
      </c>
      <c r="R1717" t="str">
        <f>RIGHT(N1717, LEN(N1717)-SEARCH("/", N1717, 1))</f>
        <v>musical</v>
      </c>
      <c r="S1717" s="11">
        <f>(((J1717/60)/60)/24)+DATE(1970,1,1)</f>
        <v>42372.624166666668</v>
      </c>
      <c r="T1717" s="11">
        <f>(((I1717/60)/60)/24)+DATE(1970,1,1)</f>
        <v>42402.624166666668</v>
      </c>
    </row>
    <row r="1718" spans="1:20" ht="45" x14ac:dyDescent="0.25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6">
        <f>ROUND(E1718/D1718*100, 0)</f>
        <v>101</v>
      </c>
      <c r="P1718" s="8">
        <f>E1718/L1718</f>
        <v>53.945205479452056</v>
      </c>
      <c r="Q1718" t="str">
        <f>LEFT(N1718, SEARCH("/", N1718, 1) - 1)</f>
        <v>theater</v>
      </c>
      <c r="R1718" t="str">
        <f>RIGHT(N1718, LEN(N1718)-SEARCH("/", N1718, 1))</f>
        <v>spaces</v>
      </c>
      <c r="S1718" s="11">
        <f>(((J1718/60)/60)/24)+DATE(1970,1,1)</f>
        <v>41780.745254629634</v>
      </c>
      <c r="T1718" s="11">
        <f>(((I1718/60)/60)/24)+DATE(1970,1,1)</f>
        <v>41810.917361111111</v>
      </c>
    </row>
    <row r="1719" spans="1:20" ht="30" x14ac:dyDescent="0.25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6">
        <f>ROUND(E1719/D1719*100, 0)</f>
        <v>287</v>
      </c>
      <c r="P1719" s="8">
        <f>E1719/L1719</f>
        <v>41.782287822878232</v>
      </c>
      <c r="Q1719" t="str">
        <f>LEFT(N1719, SEARCH("/", N1719, 1) - 1)</f>
        <v>games</v>
      </c>
      <c r="R1719" t="str">
        <f>RIGHT(N1719, LEN(N1719)-SEARCH("/", N1719, 1))</f>
        <v>tabletop games</v>
      </c>
      <c r="S1719" s="11">
        <f>(((J1719/60)/60)/24)+DATE(1970,1,1)</f>
        <v>42467.951979166668</v>
      </c>
      <c r="T1719" s="11">
        <f>(((I1719/60)/60)/24)+DATE(1970,1,1)</f>
        <v>42497.951979166668</v>
      </c>
    </row>
    <row r="1720" spans="1:20" ht="45" x14ac:dyDescent="0.25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6">
        <f>ROUND(E1720/D1720*100, 0)</f>
        <v>110</v>
      </c>
      <c r="P1720" s="8">
        <f>E1720/L1720</f>
        <v>93.40425531914893</v>
      </c>
      <c r="Q1720" t="str">
        <f>LEFT(N1720, SEARCH("/", N1720, 1) - 1)</f>
        <v>film &amp; video</v>
      </c>
      <c r="R1720" t="str">
        <f>RIGHT(N1720, LEN(N1720)-SEARCH("/", N1720, 1))</f>
        <v>television</v>
      </c>
      <c r="S1720" s="11">
        <f>(((J1720/60)/60)/24)+DATE(1970,1,1)</f>
        <v>42563.932951388888</v>
      </c>
      <c r="T1720" s="11">
        <f>(((I1720/60)/60)/24)+DATE(1970,1,1)</f>
        <v>42580.232638888891</v>
      </c>
    </row>
    <row r="1721" spans="1:20" ht="45" x14ac:dyDescent="0.25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8265</v>
      </c>
      <c r="O1721" s="6">
        <f>ROUND(E1721/D1721*100, 0)</f>
        <v>101</v>
      </c>
      <c r="P1721" s="8">
        <f>E1721/L1721</f>
        <v>76.45264150943396</v>
      </c>
      <c r="Q1721" t="str">
        <f>LEFT(N1721, SEARCH("/", N1721, 1) - 1)</f>
        <v>film &amp; video</v>
      </c>
      <c r="R1721" t="str">
        <f>RIGHT(N1721, LEN(N1721)-SEARCH("/", N1721, 1))</f>
        <v>television</v>
      </c>
      <c r="S1721" s="11">
        <f>(((J1721/60)/60)/24)+DATE(1970,1,1)</f>
        <v>41842.292997685188</v>
      </c>
      <c r="T1721" s="11">
        <f>(((I1721/60)/60)/24)+DATE(1970,1,1)</f>
        <v>41872.292997685188</v>
      </c>
    </row>
    <row r="1722" spans="1:20" ht="45" x14ac:dyDescent="0.25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 s="6">
        <f>ROUND(E1722/D1722*100, 0)</f>
        <v>100</v>
      </c>
      <c r="P1722" s="8">
        <f>E1722/L1722</f>
        <v>40.005000000000003</v>
      </c>
      <c r="Q1722" t="str">
        <f>LEFT(N1722, SEARCH("/", N1722, 1) - 1)</f>
        <v>film &amp; video</v>
      </c>
      <c r="R1722" t="str">
        <f>RIGHT(N1722, LEN(N1722)-SEARCH("/", N1722, 1))</f>
        <v>shorts</v>
      </c>
      <c r="S1722" s="11">
        <f>(((J1722/60)/60)/24)+DATE(1970,1,1)</f>
        <v>40795.820150462961</v>
      </c>
      <c r="T1722" s="11">
        <f>(((I1722/60)/60)/24)+DATE(1970,1,1)</f>
        <v>40825.820150462961</v>
      </c>
    </row>
    <row r="1723" spans="1:20" ht="45" x14ac:dyDescent="0.25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8267</v>
      </c>
      <c r="O1723" s="6">
        <f>ROUND(E1723/D1723*100, 0)</f>
        <v>0</v>
      </c>
      <c r="P1723" s="8" t="e">
        <f>E1723/L1723</f>
        <v>#DIV/0!</v>
      </c>
      <c r="Q1723" t="str">
        <f>LEFT(N1723, SEARCH("/", N1723, 1) - 1)</f>
        <v>film &amp; video</v>
      </c>
      <c r="R1723" t="str">
        <f>RIGHT(N1723, LEN(N1723)-SEARCH("/", N1723, 1))</f>
        <v>science fiction</v>
      </c>
      <c r="S1723" s="11">
        <f>(((J1723/60)/60)/24)+DATE(1970,1,1)</f>
        <v>42114.928726851853</v>
      </c>
      <c r="T1723" s="11">
        <f>(((I1723/60)/60)/24)+DATE(1970,1,1)</f>
        <v>42139.928726851853</v>
      </c>
    </row>
    <row r="1724" spans="1:20" ht="45" x14ac:dyDescent="0.25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8268</v>
      </c>
      <c r="O1724" s="6">
        <f>ROUND(E1724/D1724*100, 0)</f>
        <v>3</v>
      </c>
      <c r="P1724" s="8">
        <f>E1724/L1724</f>
        <v>15.714285714285714</v>
      </c>
      <c r="Q1724" t="str">
        <f>LEFT(N1724, SEARCH("/", N1724, 1) - 1)</f>
        <v>film &amp; video</v>
      </c>
      <c r="R1724" t="str">
        <f>RIGHT(N1724, LEN(N1724)-SEARCH("/", N1724, 1))</f>
        <v>drama</v>
      </c>
      <c r="S1724" s="11">
        <f>(((J1724/60)/60)/24)+DATE(1970,1,1)</f>
        <v>42032.82576388889</v>
      </c>
      <c r="T1724" s="11">
        <f>(((I1724/60)/60)/24)+DATE(1970,1,1)</f>
        <v>42062.82576388889</v>
      </c>
    </row>
    <row r="1725" spans="1:20" ht="45" x14ac:dyDescent="0.25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8269</v>
      </c>
      <c r="O1725" s="6">
        <f>ROUND(E1725/D1725*100, 0)</f>
        <v>156</v>
      </c>
      <c r="P1725" s="8">
        <f>E1725/L1725</f>
        <v>55.221238938053098</v>
      </c>
      <c r="Q1725" t="str">
        <f>LEFT(N1725, SEARCH("/", N1725, 1) - 1)</f>
        <v>film &amp; video</v>
      </c>
      <c r="R1725" t="str">
        <f>RIGHT(N1725, LEN(N1725)-SEARCH("/", N1725, 1))</f>
        <v>documentary</v>
      </c>
      <c r="S1725" s="11">
        <f>(((J1725/60)/60)/24)+DATE(1970,1,1)</f>
        <v>40969.912372685183</v>
      </c>
      <c r="T1725" s="11">
        <f>(((I1725/60)/60)/24)+DATE(1970,1,1)</f>
        <v>41004.290972222225</v>
      </c>
    </row>
    <row r="1726" spans="1:20" ht="45" x14ac:dyDescent="0.25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8269</v>
      </c>
      <c r="O1726" s="6">
        <f>ROUND(E1726/D1726*100, 0)</f>
        <v>148</v>
      </c>
      <c r="P1726" s="8">
        <f>E1726/L1726</f>
        <v>95.225806451612897</v>
      </c>
      <c r="Q1726" t="str">
        <f>LEFT(N1726, SEARCH("/", N1726, 1) - 1)</f>
        <v>film &amp; video</v>
      </c>
      <c r="R1726" t="str">
        <f>RIGHT(N1726, LEN(N1726)-SEARCH("/", N1726, 1))</f>
        <v>documentary</v>
      </c>
      <c r="S1726" s="11">
        <f>(((J1726/60)/60)/24)+DATE(1970,1,1)</f>
        <v>40967.081874999996</v>
      </c>
      <c r="T1726" s="11">
        <f>(((I1726/60)/60)/24)+DATE(1970,1,1)</f>
        <v>41027.040208333332</v>
      </c>
    </row>
    <row r="1727" spans="1:20" ht="45" x14ac:dyDescent="0.25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8269</v>
      </c>
      <c r="O1727" s="6">
        <f>ROUND(E1727/D1727*100, 0)</f>
        <v>136</v>
      </c>
      <c r="P1727" s="8">
        <f>E1727/L1727</f>
        <v>160.47058823529412</v>
      </c>
      <c r="Q1727" t="str">
        <f>LEFT(N1727, SEARCH("/", N1727, 1) - 1)</f>
        <v>film &amp; video</v>
      </c>
      <c r="R1727" t="str">
        <f>RIGHT(N1727, LEN(N1727)-SEARCH("/", N1727, 1))</f>
        <v>documentary</v>
      </c>
      <c r="S1727" s="11">
        <f>(((J1727/60)/60)/24)+DATE(1970,1,1)</f>
        <v>42058.235289351855</v>
      </c>
      <c r="T1727" s="11">
        <f>(((I1727/60)/60)/24)+DATE(1970,1,1)</f>
        <v>42085.333333333328</v>
      </c>
    </row>
    <row r="1728" spans="1:20" ht="45" x14ac:dyDescent="0.25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8269</v>
      </c>
      <c r="O1728" s="6">
        <f>ROUND(E1728/D1728*100, 0)</f>
        <v>142</v>
      </c>
      <c r="P1728" s="8">
        <f>E1728/L1728</f>
        <v>115.51020408163265</v>
      </c>
      <c r="Q1728" t="str">
        <f>LEFT(N1728, SEARCH("/", N1728, 1) - 1)</f>
        <v>film &amp; video</v>
      </c>
      <c r="R1728" t="str">
        <f>RIGHT(N1728, LEN(N1728)-SEARCH("/", N1728, 1))</f>
        <v>documentary</v>
      </c>
      <c r="S1728" s="11">
        <f>(((J1728/60)/60)/24)+DATE(1970,1,1)</f>
        <v>42367.719814814816</v>
      </c>
      <c r="T1728" s="11">
        <f>(((I1728/60)/60)/24)+DATE(1970,1,1)</f>
        <v>42392.719814814816</v>
      </c>
    </row>
    <row r="1729" spans="1:20" ht="45" x14ac:dyDescent="0.25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8271</v>
      </c>
      <c r="O1729" s="6">
        <f>ROUND(E1729/D1729*100, 0)</f>
        <v>100</v>
      </c>
      <c r="P1729" s="8">
        <f>E1729/L1729</f>
        <v>129.03225806451613</v>
      </c>
      <c r="Q1729" t="str">
        <f>LEFT(N1729, SEARCH("/", N1729, 1) - 1)</f>
        <v>theater</v>
      </c>
      <c r="R1729" t="str">
        <f>RIGHT(N1729, LEN(N1729)-SEARCH("/", N1729, 1))</f>
        <v>plays</v>
      </c>
      <c r="S1729" s="11">
        <f>(((J1729/60)/60)/24)+DATE(1970,1,1)</f>
        <v>42676.065150462964</v>
      </c>
      <c r="T1729" s="11">
        <f>(((I1729/60)/60)/24)+DATE(1970,1,1)</f>
        <v>42721.290972222225</v>
      </c>
    </row>
    <row r="1730" spans="1:20" ht="45" x14ac:dyDescent="0.25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8274</v>
      </c>
      <c r="O1730" s="6">
        <f>ROUND(E1730/D1730*100, 0)</f>
        <v>131</v>
      </c>
      <c r="P1730" s="8">
        <f>E1730/L1730</f>
        <v>43.55</v>
      </c>
      <c r="Q1730" t="str">
        <f>LEFT(N1730, SEARCH("/", N1730, 1) - 1)</f>
        <v>publishing</v>
      </c>
      <c r="R1730" t="str">
        <f>RIGHT(N1730, LEN(N1730)-SEARCH("/", N1730, 1))</f>
        <v>nonfiction</v>
      </c>
      <c r="S1730" s="11">
        <f>(((J1730/60)/60)/24)+DATE(1970,1,1)</f>
        <v>41111.185891203706</v>
      </c>
      <c r="T1730" s="11">
        <f>(((I1730/60)/60)/24)+DATE(1970,1,1)</f>
        <v>41171.185891203706</v>
      </c>
    </row>
    <row r="1731" spans="1:20" ht="45" x14ac:dyDescent="0.25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8275</v>
      </c>
      <c r="O1731" s="6">
        <f>ROUND(E1731/D1731*100, 0)</f>
        <v>0</v>
      </c>
      <c r="P1731" s="8" t="e">
        <f>E1731/L1731</f>
        <v>#DIV/0!</v>
      </c>
      <c r="Q1731" t="str">
        <f>LEFT(N1731, SEARCH("/", N1731, 1) - 1)</f>
        <v>publishing</v>
      </c>
      <c r="R1731" t="str">
        <f>RIGHT(N1731, LEN(N1731)-SEARCH("/", N1731, 1))</f>
        <v>fiction</v>
      </c>
      <c r="S1731" s="11">
        <f>(((J1731/60)/60)/24)+DATE(1970,1,1)</f>
        <v>42021.783368055556</v>
      </c>
      <c r="T1731" s="11">
        <f>(((I1731/60)/60)/24)+DATE(1970,1,1)</f>
        <v>42051.783368055556</v>
      </c>
    </row>
    <row r="1732" spans="1:20" ht="45" x14ac:dyDescent="0.25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8275</v>
      </c>
      <c r="O1732" s="6">
        <f>ROUND(E1732/D1732*100, 0)</f>
        <v>41</v>
      </c>
      <c r="P1732" s="8">
        <f>E1732/L1732</f>
        <v>31.846153846153847</v>
      </c>
      <c r="Q1732" t="str">
        <f>LEFT(N1732, SEARCH("/", N1732, 1) - 1)</f>
        <v>publishing</v>
      </c>
      <c r="R1732" t="str">
        <f>RIGHT(N1732, LEN(N1732)-SEARCH("/", N1732, 1))</f>
        <v>fiction</v>
      </c>
      <c r="S1732" s="11">
        <f>(((J1732/60)/60)/24)+DATE(1970,1,1)</f>
        <v>41604.996458333335</v>
      </c>
      <c r="T1732" s="11">
        <f>(((I1732/60)/60)/24)+DATE(1970,1,1)</f>
        <v>41634.996458333335</v>
      </c>
    </row>
    <row r="1733" spans="1:20" ht="30" x14ac:dyDescent="0.25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8276</v>
      </c>
      <c r="O1733" s="6">
        <f>ROUND(E1733/D1733*100, 0)</f>
        <v>105</v>
      </c>
      <c r="P1733" s="8">
        <f>E1733/L1733</f>
        <v>73.771929824561397</v>
      </c>
      <c r="Q1733" t="str">
        <f>LEFT(N1733, SEARCH("/", N1733, 1) - 1)</f>
        <v>music</v>
      </c>
      <c r="R1733" t="str">
        <f>RIGHT(N1733, LEN(N1733)-SEARCH("/", N1733, 1))</f>
        <v>rock</v>
      </c>
      <c r="S1733" s="11">
        <f>(((J1733/60)/60)/24)+DATE(1970,1,1)</f>
        <v>42759.628599537042</v>
      </c>
      <c r="T1733" s="11">
        <f>(((I1733/60)/60)/24)+DATE(1970,1,1)</f>
        <v>42795.083333333328</v>
      </c>
    </row>
    <row r="1734" spans="1:20" ht="45" x14ac:dyDescent="0.25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8276</v>
      </c>
      <c r="O1734" s="6">
        <f>ROUND(E1734/D1734*100, 0)</f>
        <v>104</v>
      </c>
      <c r="P1734" s="8">
        <f>E1734/L1734</f>
        <v>79.82692307692308</v>
      </c>
      <c r="Q1734" t="str">
        <f>LEFT(N1734, SEARCH("/", N1734, 1) - 1)</f>
        <v>music</v>
      </c>
      <c r="R1734" t="str">
        <f>RIGHT(N1734, LEN(N1734)-SEARCH("/", N1734, 1))</f>
        <v>rock</v>
      </c>
      <c r="S1734" s="11">
        <f>(((J1734/60)/60)/24)+DATE(1970,1,1)</f>
        <v>41628.833680555559</v>
      </c>
      <c r="T1734" s="11">
        <f>(((I1734/60)/60)/24)+DATE(1970,1,1)</f>
        <v>41658.833680555559</v>
      </c>
    </row>
    <row r="1735" spans="1:20" ht="30" x14ac:dyDescent="0.25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8276</v>
      </c>
      <c r="O1735" s="6">
        <f>ROUND(E1735/D1735*100, 0)</f>
        <v>107</v>
      </c>
      <c r="P1735" s="8">
        <f>E1735/L1735</f>
        <v>99.534883720930239</v>
      </c>
      <c r="Q1735" t="str">
        <f>LEFT(N1735, SEARCH("/", N1735, 1) - 1)</f>
        <v>music</v>
      </c>
      <c r="R1735" t="str">
        <f>RIGHT(N1735, LEN(N1735)-SEARCH("/", N1735, 1))</f>
        <v>rock</v>
      </c>
      <c r="S1735" s="11">
        <f>(((J1735/60)/60)/24)+DATE(1970,1,1)</f>
        <v>41914.917858796296</v>
      </c>
      <c r="T1735" s="11">
        <f>(((I1735/60)/60)/24)+DATE(1970,1,1)</f>
        <v>41944.917858796296</v>
      </c>
    </row>
    <row r="1736" spans="1:20" ht="60" x14ac:dyDescent="0.25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8277</v>
      </c>
      <c r="O1736" s="6">
        <f>ROUND(E1736/D1736*100, 0)</f>
        <v>120</v>
      </c>
      <c r="P1736" s="8">
        <f>E1736/L1736</f>
        <v>41.704347826086959</v>
      </c>
      <c r="Q1736" t="str">
        <f>LEFT(N1736, SEARCH("/", N1736, 1) - 1)</f>
        <v>music</v>
      </c>
      <c r="R1736" t="str">
        <f>RIGHT(N1736, LEN(N1736)-SEARCH("/", N1736, 1))</f>
        <v>metal</v>
      </c>
      <c r="S1736" s="11">
        <f>(((J1736/60)/60)/24)+DATE(1970,1,1)</f>
        <v>42051.148888888885</v>
      </c>
      <c r="T1736" s="11">
        <f>(((I1736/60)/60)/24)+DATE(1970,1,1)</f>
        <v>42079.107222222221</v>
      </c>
    </row>
    <row r="1737" spans="1:20" ht="45" x14ac:dyDescent="0.25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8277</v>
      </c>
      <c r="O1737" s="6">
        <f>ROUND(E1737/D1737*100, 0)</f>
        <v>155</v>
      </c>
      <c r="P1737" s="8">
        <f>E1737/L1737</f>
        <v>46.669172932330824</v>
      </c>
      <c r="Q1737" t="str">
        <f>LEFT(N1737, SEARCH("/", N1737, 1) - 1)</f>
        <v>music</v>
      </c>
      <c r="R1737" t="str">
        <f>RIGHT(N1737, LEN(N1737)-SEARCH("/", N1737, 1))</f>
        <v>metal</v>
      </c>
      <c r="S1737" s="11">
        <f>(((J1737/60)/60)/24)+DATE(1970,1,1)</f>
        <v>42452.827743055561</v>
      </c>
      <c r="T1737" s="11">
        <f>(((I1737/60)/60)/24)+DATE(1970,1,1)</f>
        <v>42485.207638888889</v>
      </c>
    </row>
    <row r="1738" spans="1:20" ht="45" x14ac:dyDescent="0.25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8277</v>
      </c>
      <c r="O1738" s="6">
        <f>ROUND(E1738/D1738*100, 0)</f>
        <v>105</v>
      </c>
      <c r="P1738" s="8">
        <f>E1738/L1738</f>
        <v>42.724489795918366</v>
      </c>
      <c r="Q1738" t="str">
        <f>LEFT(N1738, SEARCH("/", N1738, 1) - 1)</f>
        <v>music</v>
      </c>
      <c r="R1738" t="str">
        <f>RIGHT(N1738, LEN(N1738)-SEARCH("/", N1738, 1))</f>
        <v>metal</v>
      </c>
      <c r="S1738" s="11">
        <f>(((J1738/60)/60)/24)+DATE(1970,1,1)</f>
        <v>42128.820231481484</v>
      </c>
      <c r="T1738" s="11">
        <f>(((I1738/60)/60)/24)+DATE(1970,1,1)</f>
        <v>42159</v>
      </c>
    </row>
    <row r="1739" spans="1:20" ht="60" x14ac:dyDescent="0.25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8273</v>
      </c>
      <c r="O1739" s="6">
        <f>ROUND(E1739/D1739*100, 0)</f>
        <v>12</v>
      </c>
      <c r="P1739" s="8">
        <f>E1739/L1739</f>
        <v>60</v>
      </c>
      <c r="Q1739" t="str">
        <f>LEFT(N1739, SEARCH("/", N1739, 1) - 1)</f>
        <v>technology</v>
      </c>
      <c r="R1739" t="str">
        <f>RIGHT(N1739, LEN(N1739)-SEARCH("/", N1739, 1))</f>
        <v>wearables</v>
      </c>
      <c r="S1739" s="11">
        <f>(((J1739/60)/60)/24)+DATE(1970,1,1)</f>
        <v>42411.828287037039</v>
      </c>
      <c r="T1739" s="11">
        <f>(((I1739/60)/60)/24)+DATE(1970,1,1)</f>
        <v>42441.828287037039</v>
      </c>
    </row>
    <row r="1740" spans="1:20" ht="30" x14ac:dyDescent="0.25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8273</v>
      </c>
      <c r="O1740" s="6">
        <f>ROUND(E1740/D1740*100, 0)</f>
        <v>2</v>
      </c>
      <c r="P1740" s="8">
        <f>E1740/L1740</f>
        <v>13</v>
      </c>
      <c r="Q1740" t="str">
        <f>LEFT(N1740, SEARCH("/", N1740, 1) - 1)</f>
        <v>technology</v>
      </c>
      <c r="R1740" t="str">
        <f>RIGHT(N1740, LEN(N1740)-SEARCH("/", N1740, 1))</f>
        <v>wearables</v>
      </c>
      <c r="S1740" s="11">
        <f>(((J1740/60)/60)/24)+DATE(1970,1,1)</f>
        <v>41817.866435185184</v>
      </c>
      <c r="T1740" s="11">
        <f>(((I1740/60)/60)/24)+DATE(1970,1,1)</f>
        <v>41847.643750000003</v>
      </c>
    </row>
    <row r="1741" spans="1:20" ht="45" x14ac:dyDescent="0.25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8273</v>
      </c>
      <c r="O1741" s="6">
        <f>ROUND(E1741/D1741*100, 0)</f>
        <v>6</v>
      </c>
      <c r="P1741" s="8">
        <f>E1741/L1741</f>
        <v>29.25</v>
      </c>
      <c r="Q1741" t="str">
        <f>LEFT(N1741, SEARCH("/", N1741, 1) - 1)</f>
        <v>technology</v>
      </c>
      <c r="R1741" t="str">
        <f>RIGHT(N1741, LEN(N1741)-SEARCH("/", N1741, 1))</f>
        <v>wearables</v>
      </c>
      <c r="S1741" s="11">
        <f>(((J1741/60)/60)/24)+DATE(1970,1,1)</f>
        <v>41977.040185185186</v>
      </c>
      <c r="T1741" s="11">
        <f>(((I1741/60)/60)/24)+DATE(1970,1,1)</f>
        <v>41985.299305555556</v>
      </c>
    </row>
    <row r="1742" spans="1:20" ht="30" x14ac:dyDescent="0.25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8281</v>
      </c>
      <c r="O1742" s="6">
        <f>ROUND(E1742/D1742*100, 0)</f>
        <v>0</v>
      </c>
      <c r="P1742" s="8" t="e">
        <f>E1742/L1742</f>
        <v>#DIV/0!</v>
      </c>
      <c r="Q1742" t="str">
        <f>LEFT(N1742, SEARCH("/", N1742, 1) - 1)</f>
        <v>journalism</v>
      </c>
      <c r="R1742" t="str">
        <f>RIGHT(N1742, LEN(N1742)-SEARCH("/", N1742, 1))</f>
        <v>audio</v>
      </c>
      <c r="S1742" s="11">
        <f>(((J1742/60)/60)/24)+DATE(1970,1,1)</f>
        <v>42432.276712962965</v>
      </c>
      <c r="T1742" s="11">
        <f>(((I1742/60)/60)/24)+DATE(1970,1,1)</f>
        <v>42492.041666666672</v>
      </c>
    </row>
    <row r="1743" spans="1:20" ht="45" x14ac:dyDescent="0.25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8282</v>
      </c>
      <c r="O1743" s="6">
        <f>ROUND(E1743/D1743*100, 0)</f>
        <v>3</v>
      </c>
      <c r="P1743" s="8">
        <f>E1743/L1743</f>
        <v>10</v>
      </c>
      <c r="Q1743" t="str">
        <f>LEFT(N1743, SEARCH("/", N1743, 1) - 1)</f>
        <v>games</v>
      </c>
      <c r="R1743" t="str">
        <f>RIGHT(N1743, LEN(N1743)-SEARCH("/", N1743, 1))</f>
        <v>video games</v>
      </c>
      <c r="S1743" s="11">
        <f>(((J1743/60)/60)/24)+DATE(1970,1,1)</f>
        <v>42384.110775462963</v>
      </c>
      <c r="T1743" s="11">
        <f>(((I1743/60)/60)/24)+DATE(1970,1,1)</f>
        <v>42414.110775462963</v>
      </c>
    </row>
    <row r="1744" spans="1:20" ht="45" x14ac:dyDescent="0.25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8283</v>
      </c>
      <c r="O1744" s="6">
        <f>ROUND(E1744/D1744*100, 0)</f>
        <v>0</v>
      </c>
      <c r="P1744" s="8" t="e">
        <f>E1744/L1744</f>
        <v>#DIV/0!</v>
      </c>
      <c r="Q1744" t="str">
        <f>LEFT(N1744, SEARCH("/", N1744, 1) - 1)</f>
        <v>games</v>
      </c>
      <c r="R1744" t="str">
        <f>RIGHT(N1744, LEN(N1744)-SEARCH("/", N1744, 1))</f>
        <v>mobile games</v>
      </c>
      <c r="S1744" s="11">
        <f>(((J1744/60)/60)/24)+DATE(1970,1,1)</f>
        <v>42022.006099537044</v>
      </c>
      <c r="T1744" s="11">
        <f>(((I1744/60)/60)/24)+DATE(1970,1,1)</f>
        <v>42052.006099537044</v>
      </c>
    </row>
    <row r="1745" spans="1:20" ht="30" x14ac:dyDescent="0.25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8285</v>
      </c>
      <c r="O1745" s="6">
        <f>ROUND(E1745/D1745*100, 0)</f>
        <v>280</v>
      </c>
      <c r="P1745" s="8">
        <f>E1745/L1745</f>
        <v>81.268115942028984</v>
      </c>
      <c r="Q1745" t="str">
        <f>LEFT(N1745, SEARCH("/", N1745, 1) - 1)</f>
        <v>photography</v>
      </c>
      <c r="R1745" t="str">
        <f>RIGHT(N1745, LEN(N1745)-SEARCH("/", N1745, 1))</f>
        <v>photobooks</v>
      </c>
      <c r="S1745" s="11">
        <f>(((J1745/60)/60)/24)+DATE(1970,1,1)</f>
        <v>42430.720451388886</v>
      </c>
      <c r="T1745" s="11">
        <f>(((I1745/60)/60)/24)+DATE(1970,1,1)</f>
        <v>42461.166666666672</v>
      </c>
    </row>
    <row r="1746" spans="1:20" ht="45" x14ac:dyDescent="0.25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8276</v>
      </c>
      <c r="O1746" s="6">
        <f>ROUND(E1746/D1746*100, 0)</f>
        <v>104</v>
      </c>
      <c r="P1746" s="8">
        <f>E1746/L1746</f>
        <v>76.666666666666671</v>
      </c>
      <c r="Q1746" t="str">
        <f>LEFT(N1746, SEARCH("/", N1746, 1) - 1)</f>
        <v>music</v>
      </c>
      <c r="R1746" t="str">
        <f>RIGHT(N1746, LEN(N1746)-SEARCH("/", N1746, 1))</f>
        <v>rock</v>
      </c>
      <c r="S1746" s="11">
        <f>(((J1746/60)/60)/24)+DATE(1970,1,1)</f>
        <v>41852.730219907404</v>
      </c>
      <c r="T1746" s="11">
        <f>(((I1746/60)/60)/24)+DATE(1970,1,1)</f>
        <v>41882.730219907404</v>
      </c>
    </row>
    <row r="1747" spans="1:20" ht="45" x14ac:dyDescent="0.25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8271</v>
      </c>
      <c r="O1747" s="6">
        <f>ROUND(E1747/D1747*100, 0)</f>
        <v>100</v>
      </c>
      <c r="P1747" s="8">
        <f>E1747/L1747</f>
        <v>65.868852459016395</v>
      </c>
      <c r="Q1747" t="str">
        <f>LEFT(N1747, SEARCH("/", N1747, 1) - 1)</f>
        <v>theater</v>
      </c>
      <c r="R1747" t="str">
        <f>RIGHT(N1747, LEN(N1747)-SEARCH("/", N1747, 1))</f>
        <v>plays</v>
      </c>
      <c r="S1747" s="11">
        <f>(((J1747/60)/60)/24)+DATE(1970,1,1)</f>
        <v>42561.154664351852</v>
      </c>
      <c r="T1747" s="11">
        <f>(((I1747/60)/60)/24)+DATE(1970,1,1)</f>
        <v>42592.166666666672</v>
      </c>
    </row>
    <row r="1748" spans="1:20" ht="45" x14ac:dyDescent="0.25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8276</v>
      </c>
      <c r="O1748" s="6">
        <f>ROUND(E1748/D1748*100, 0)</f>
        <v>171</v>
      </c>
      <c r="P1748" s="8">
        <f>E1748/L1748</f>
        <v>62.871559633027523</v>
      </c>
      <c r="Q1748" t="str">
        <f>LEFT(N1748, SEARCH("/", N1748, 1) - 1)</f>
        <v>music</v>
      </c>
      <c r="R1748" t="str">
        <f>RIGHT(N1748, LEN(N1748)-SEARCH("/", N1748, 1))</f>
        <v>rock</v>
      </c>
      <c r="S1748" s="11">
        <f>(((J1748/60)/60)/24)+DATE(1970,1,1)</f>
        <v>42720.066192129627</v>
      </c>
      <c r="T1748" s="11">
        <f>(((I1748/60)/60)/24)+DATE(1970,1,1)</f>
        <v>42750.066192129627</v>
      </c>
    </row>
    <row r="1749" spans="1:20" ht="45" x14ac:dyDescent="0.25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8276</v>
      </c>
      <c r="O1749" s="6">
        <f>ROUND(E1749/D1749*100, 0)</f>
        <v>137</v>
      </c>
      <c r="P1749" s="8">
        <f>E1749/L1749</f>
        <v>70.064102564102569</v>
      </c>
      <c r="Q1749" t="str">
        <f>LEFT(N1749, SEARCH("/", N1749, 1) - 1)</f>
        <v>music</v>
      </c>
      <c r="R1749" t="str">
        <f>RIGHT(N1749, LEN(N1749)-SEARCH("/", N1749, 1))</f>
        <v>rock</v>
      </c>
      <c r="S1749" s="11">
        <f>(((J1749/60)/60)/24)+DATE(1970,1,1)</f>
        <v>42126.92123842593</v>
      </c>
      <c r="T1749" s="11">
        <f>(((I1749/60)/60)/24)+DATE(1970,1,1)</f>
        <v>42158.1875</v>
      </c>
    </row>
    <row r="1750" spans="1:20" ht="45" x14ac:dyDescent="0.25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8276</v>
      </c>
      <c r="O1750" s="6">
        <f>ROUND(E1750/D1750*100, 0)</f>
        <v>103</v>
      </c>
      <c r="P1750" s="8">
        <f>E1750/L1750</f>
        <v>62.166666666666664</v>
      </c>
      <c r="Q1750" t="str">
        <f>LEFT(N1750, SEARCH("/", N1750, 1) - 1)</f>
        <v>music</v>
      </c>
      <c r="R1750" t="str">
        <f>RIGHT(N1750, LEN(N1750)-SEARCH("/", N1750, 1))</f>
        <v>rock</v>
      </c>
      <c r="S1750" s="11">
        <f>(((J1750/60)/60)/24)+DATE(1970,1,1)</f>
        <v>41451.062905092593</v>
      </c>
      <c r="T1750" s="11">
        <f>(((I1750/60)/60)/24)+DATE(1970,1,1)</f>
        <v>41481.062905092593</v>
      </c>
    </row>
    <row r="1751" spans="1:20" ht="45" x14ac:dyDescent="0.25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8287</v>
      </c>
      <c r="O1751" s="6">
        <f>ROUND(E1751/D1751*100, 0)</f>
        <v>0</v>
      </c>
      <c r="P1751" s="8" t="e">
        <f>E1751/L1751</f>
        <v>#DIV/0!</v>
      </c>
      <c r="Q1751" t="str">
        <f>LEFT(N1751, SEARCH("/", N1751, 1) - 1)</f>
        <v>publishing</v>
      </c>
      <c r="R1751" t="str">
        <f>RIGHT(N1751, LEN(N1751)-SEARCH("/", N1751, 1))</f>
        <v>translations</v>
      </c>
      <c r="S1751" s="11">
        <f>(((J1751/60)/60)/24)+DATE(1970,1,1)</f>
        <v>41945.133506944447</v>
      </c>
      <c r="T1751" s="11">
        <f>(((I1751/60)/60)/24)+DATE(1970,1,1)</f>
        <v>42005.175173611111</v>
      </c>
    </row>
    <row r="1752" spans="1:20" ht="30" x14ac:dyDescent="0.25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8288</v>
      </c>
      <c r="O1752" s="6">
        <f>ROUND(E1752/D1752*100, 0)</f>
        <v>109</v>
      </c>
      <c r="P1752" s="8">
        <f>E1752/L1752</f>
        <v>28.937999999999999</v>
      </c>
      <c r="Q1752" t="str">
        <f>LEFT(N1752, SEARCH("/", N1752, 1) - 1)</f>
        <v>publishing</v>
      </c>
      <c r="R1752" t="str">
        <f>RIGHT(N1752, LEN(N1752)-SEARCH("/", N1752, 1))</f>
        <v>radio &amp; podcasts</v>
      </c>
      <c r="S1752" s="11">
        <f>(((J1752/60)/60)/24)+DATE(1970,1,1)</f>
        <v>41344.662858796299</v>
      </c>
      <c r="T1752" s="11">
        <f>(((I1752/60)/60)/24)+DATE(1970,1,1)</f>
        <v>41374.662858796299</v>
      </c>
    </row>
    <row r="1753" spans="1:20" ht="45" x14ac:dyDescent="0.25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8275</v>
      </c>
      <c r="O1753" s="6">
        <f>ROUND(E1753/D1753*100, 0)</f>
        <v>1</v>
      </c>
      <c r="P1753" s="8">
        <f>E1753/L1753</f>
        <v>15</v>
      </c>
      <c r="Q1753" t="str">
        <f>LEFT(N1753, SEARCH("/", N1753, 1) - 1)</f>
        <v>publishing</v>
      </c>
      <c r="R1753" t="str">
        <f>RIGHT(N1753, LEN(N1753)-SEARCH("/", N1753, 1))</f>
        <v>fiction</v>
      </c>
      <c r="S1753" s="11">
        <f>(((J1753/60)/60)/24)+DATE(1970,1,1)</f>
        <v>40682.884791666671</v>
      </c>
      <c r="T1753" s="11">
        <f>(((I1753/60)/60)/24)+DATE(1970,1,1)</f>
        <v>40712.884791666671</v>
      </c>
    </row>
    <row r="1754" spans="1:20" ht="45" x14ac:dyDescent="0.25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8285</v>
      </c>
      <c r="O1754" s="6">
        <f>ROUND(E1754/D1754*100, 0)</f>
        <v>132</v>
      </c>
      <c r="P1754" s="8">
        <f>E1754/L1754</f>
        <v>48.154545454545456</v>
      </c>
      <c r="Q1754" t="str">
        <f>LEFT(N1754, SEARCH("/", N1754, 1) - 1)</f>
        <v>photography</v>
      </c>
      <c r="R1754" t="str">
        <f>RIGHT(N1754, LEN(N1754)-SEARCH("/", N1754, 1))</f>
        <v>photobooks</v>
      </c>
      <c r="S1754" s="11">
        <f>(((J1754/60)/60)/24)+DATE(1970,1,1)</f>
        <v>42484.829062500001</v>
      </c>
      <c r="T1754" s="11">
        <f>(((I1754/60)/60)/24)+DATE(1970,1,1)</f>
        <v>42513.916666666672</v>
      </c>
    </row>
    <row r="1755" spans="1:20" ht="45" x14ac:dyDescent="0.25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8290</v>
      </c>
      <c r="O1755" s="6">
        <f>ROUND(E1755/D1755*100, 0)</f>
        <v>0</v>
      </c>
      <c r="P1755" s="8" t="e">
        <f>E1755/L1755</f>
        <v>#DIV/0!</v>
      </c>
      <c r="Q1755" t="str">
        <f>LEFT(N1755, SEARCH("/", N1755, 1) - 1)</f>
        <v>publishing</v>
      </c>
      <c r="R1755" t="str">
        <f>RIGHT(N1755, LEN(N1755)-SEARCH("/", N1755, 1))</f>
        <v>art books</v>
      </c>
      <c r="S1755" s="11">
        <f>(((J1755/60)/60)/24)+DATE(1970,1,1)</f>
        <v>40079.566157407404</v>
      </c>
      <c r="T1755" s="11">
        <f>(((I1755/60)/60)/24)+DATE(1970,1,1)</f>
        <v>40149.034722222219</v>
      </c>
    </row>
    <row r="1756" spans="1:20" ht="45" x14ac:dyDescent="0.25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8290</v>
      </c>
      <c r="O1756" s="6">
        <f>ROUND(E1756/D1756*100, 0)</f>
        <v>3</v>
      </c>
      <c r="P1756" s="8">
        <f>E1756/L1756</f>
        <v>100</v>
      </c>
      <c r="Q1756" t="str">
        <f>LEFT(N1756, SEARCH("/", N1756, 1) - 1)</f>
        <v>publishing</v>
      </c>
      <c r="R1756" t="str">
        <f>RIGHT(N1756, LEN(N1756)-SEARCH("/", N1756, 1))</f>
        <v>art books</v>
      </c>
      <c r="S1756" s="11">
        <f>(((J1756/60)/60)/24)+DATE(1970,1,1)</f>
        <v>40672.729872685188</v>
      </c>
      <c r="T1756" s="11">
        <f>(((I1756/60)/60)/24)+DATE(1970,1,1)</f>
        <v>40702.729872685188</v>
      </c>
    </row>
    <row r="1757" spans="1:20" ht="30" x14ac:dyDescent="0.25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8276</v>
      </c>
      <c r="O1757" s="6">
        <f>ROUND(E1757/D1757*100, 0)</f>
        <v>101</v>
      </c>
      <c r="P1757" s="8">
        <f>E1757/L1757</f>
        <v>45.875</v>
      </c>
      <c r="Q1757" t="str">
        <f>LEFT(N1757, SEARCH("/", N1757, 1) - 1)</f>
        <v>music</v>
      </c>
      <c r="R1757" t="str">
        <f>RIGHT(N1757, LEN(N1757)-SEARCH("/", N1757, 1))</f>
        <v>rock</v>
      </c>
      <c r="S1757" s="11">
        <f>(((J1757/60)/60)/24)+DATE(1970,1,1)</f>
        <v>41774.737060185187</v>
      </c>
      <c r="T1757" s="11">
        <f>(((I1757/60)/60)/24)+DATE(1970,1,1)</f>
        <v>41807.737060185187</v>
      </c>
    </row>
    <row r="1758" spans="1:20" ht="45" x14ac:dyDescent="0.25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8276</v>
      </c>
      <c r="O1758" s="6">
        <f>ROUND(E1758/D1758*100, 0)</f>
        <v>265</v>
      </c>
      <c r="P1758" s="8">
        <f>E1758/L1758</f>
        <v>84.206349206349202</v>
      </c>
      <c r="Q1758" t="str">
        <f>LEFT(N1758, SEARCH("/", N1758, 1) - 1)</f>
        <v>music</v>
      </c>
      <c r="R1758" t="str">
        <f>RIGHT(N1758, LEN(N1758)-SEARCH("/", N1758, 1))</f>
        <v>rock</v>
      </c>
      <c r="S1758" s="11">
        <f>(((J1758/60)/60)/24)+DATE(1970,1,1)</f>
        <v>40939.837673611109</v>
      </c>
      <c r="T1758" s="11">
        <f>(((I1758/60)/60)/24)+DATE(1970,1,1)</f>
        <v>40970.290972222225</v>
      </c>
    </row>
    <row r="1759" spans="1:20" ht="45" x14ac:dyDescent="0.25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8276</v>
      </c>
      <c r="O1759" s="6">
        <f>ROUND(E1759/D1759*100, 0)</f>
        <v>102</v>
      </c>
      <c r="P1759" s="8">
        <f>E1759/L1759</f>
        <v>86.489361702127653</v>
      </c>
      <c r="Q1759" t="str">
        <f>LEFT(N1759, SEARCH("/", N1759, 1) - 1)</f>
        <v>music</v>
      </c>
      <c r="R1759" t="str">
        <f>RIGHT(N1759, LEN(N1759)-SEARCH("/", N1759, 1))</f>
        <v>rock</v>
      </c>
      <c r="S1759" s="11">
        <f>(((J1759/60)/60)/24)+DATE(1970,1,1)</f>
        <v>40750.340902777774</v>
      </c>
      <c r="T1759" s="11">
        <f>(((I1759/60)/60)/24)+DATE(1970,1,1)</f>
        <v>40810.340902777774</v>
      </c>
    </row>
    <row r="1760" spans="1:20" ht="60" x14ac:dyDescent="0.25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8293</v>
      </c>
      <c r="O1760" s="6">
        <f>ROUND(E1760/D1760*100, 0)</f>
        <v>44</v>
      </c>
      <c r="P1760" s="8">
        <f>E1760/L1760</f>
        <v>253.14285714285714</v>
      </c>
      <c r="Q1760" t="str">
        <f>LEFT(N1760, SEARCH("/", N1760, 1) - 1)</f>
        <v>music</v>
      </c>
      <c r="R1760" t="str">
        <f>RIGHT(N1760, LEN(N1760)-SEARCH("/", N1760, 1))</f>
        <v>faith</v>
      </c>
      <c r="S1760" s="11">
        <f>(((J1760/60)/60)/24)+DATE(1970,1,1)</f>
        <v>42804.534652777773</v>
      </c>
      <c r="T1760" s="11">
        <f>(((I1760/60)/60)/24)+DATE(1970,1,1)</f>
        <v>42834.492986111116</v>
      </c>
    </row>
    <row r="1761" spans="1:20" ht="45" x14ac:dyDescent="0.25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8293</v>
      </c>
      <c r="O1761" s="6">
        <f>ROUND(E1761/D1761*100, 0)</f>
        <v>1</v>
      </c>
      <c r="P1761" s="8">
        <f>E1761/L1761</f>
        <v>11.666666666666666</v>
      </c>
      <c r="Q1761" t="str">
        <f>LEFT(N1761, SEARCH("/", N1761, 1) - 1)</f>
        <v>music</v>
      </c>
      <c r="R1761" t="str">
        <f>RIGHT(N1761, LEN(N1761)-SEARCH("/", N1761, 1))</f>
        <v>faith</v>
      </c>
      <c r="S1761" s="11">
        <f>(((J1761/60)/60)/24)+DATE(1970,1,1)</f>
        <v>41869.534618055557</v>
      </c>
      <c r="T1761" s="11">
        <f>(((I1761/60)/60)/24)+DATE(1970,1,1)</f>
        <v>41899.534618055557</v>
      </c>
    </row>
    <row r="1762" spans="1:20" ht="45" x14ac:dyDescent="0.25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8293</v>
      </c>
      <c r="O1762" s="6">
        <f>ROUND(E1762/D1762*100, 0)</f>
        <v>6</v>
      </c>
      <c r="P1762" s="8">
        <f>E1762/L1762</f>
        <v>28.125</v>
      </c>
      <c r="Q1762" t="str">
        <f>LEFT(N1762, SEARCH("/", N1762, 1) - 1)</f>
        <v>music</v>
      </c>
      <c r="R1762" t="str">
        <f>RIGHT(N1762, LEN(N1762)-SEARCH("/", N1762, 1))</f>
        <v>faith</v>
      </c>
      <c r="S1762" s="11">
        <f>(((J1762/60)/60)/24)+DATE(1970,1,1)</f>
        <v>41922.783229166671</v>
      </c>
      <c r="T1762" s="11">
        <f>(((I1762/60)/60)/24)+DATE(1970,1,1)</f>
        <v>41952.824895833335</v>
      </c>
    </row>
    <row r="1763" spans="1:20" ht="45" x14ac:dyDescent="0.25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8293</v>
      </c>
      <c r="O1763" s="6">
        <f>ROUND(E1763/D1763*100, 0)</f>
        <v>0</v>
      </c>
      <c r="P1763" s="8" t="e">
        <f>E1763/L1763</f>
        <v>#DIV/0!</v>
      </c>
      <c r="Q1763" t="str">
        <f>LEFT(N1763, SEARCH("/", N1763, 1) - 1)</f>
        <v>music</v>
      </c>
      <c r="R1763" t="str">
        <f>RIGHT(N1763, LEN(N1763)-SEARCH("/", N1763, 1))</f>
        <v>faith</v>
      </c>
      <c r="S1763" s="11">
        <f>(((J1763/60)/60)/24)+DATE(1970,1,1)</f>
        <v>42325.683807870373</v>
      </c>
      <c r="T1763" s="11">
        <f>(((I1763/60)/60)/24)+DATE(1970,1,1)</f>
        <v>42385.208333333328</v>
      </c>
    </row>
    <row r="1764" spans="1:20" ht="45" x14ac:dyDescent="0.25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8293</v>
      </c>
      <c r="O1764" s="6">
        <f>ROUND(E1764/D1764*100, 0)</f>
        <v>21</v>
      </c>
      <c r="P1764" s="8">
        <f>E1764/L1764</f>
        <v>56.666666666666664</v>
      </c>
      <c r="Q1764" t="str">
        <f>LEFT(N1764, SEARCH("/", N1764, 1) - 1)</f>
        <v>music</v>
      </c>
      <c r="R1764" t="str">
        <f>RIGHT(N1764, LEN(N1764)-SEARCH("/", N1764, 1))</f>
        <v>faith</v>
      </c>
      <c r="S1764" s="11">
        <f>(((J1764/60)/60)/24)+DATE(1970,1,1)</f>
        <v>42175.948981481488</v>
      </c>
      <c r="T1764" s="11">
        <f>(((I1764/60)/60)/24)+DATE(1970,1,1)</f>
        <v>42205.948981481488</v>
      </c>
    </row>
    <row r="1765" spans="1:20" ht="30" x14ac:dyDescent="0.25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8285</v>
      </c>
      <c r="O1765" s="6">
        <f>ROUND(E1765/D1765*100, 0)</f>
        <v>2</v>
      </c>
      <c r="P1765" s="8">
        <f>E1765/L1765</f>
        <v>11.638333333333334</v>
      </c>
      <c r="Q1765" t="str">
        <f>LEFT(N1765, SEARCH("/", N1765, 1) - 1)</f>
        <v>photography</v>
      </c>
      <c r="R1765" t="str">
        <f>RIGHT(N1765, LEN(N1765)-SEARCH("/", N1765, 1))</f>
        <v>photobooks</v>
      </c>
      <c r="S1765" s="11">
        <f>(((J1765/60)/60)/24)+DATE(1970,1,1)</f>
        <v>41934.842685185184</v>
      </c>
      <c r="T1765" s="11">
        <f>(((I1765/60)/60)/24)+DATE(1970,1,1)</f>
        <v>41954.884351851855</v>
      </c>
    </row>
    <row r="1766" spans="1:20" ht="30" x14ac:dyDescent="0.25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8295</v>
      </c>
      <c r="O1766" s="6">
        <f>ROUND(E1766/D1766*100, 0)</f>
        <v>347</v>
      </c>
      <c r="P1766" s="8">
        <f>E1766/L1766</f>
        <v>29.310782241014799</v>
      </c>
      <c r="Q1766" t="str">
        <f>LEFT(N1766, SEARCH("/", N1766, 1) - 1)</f>
        <v>technology</v>
      </c>
      <c r="R1766" t="str">
        <f>RIGHT(N1766, LEN(N1766)-SEARCH("/", N1766, 1))</f>
        <v>hardware</v>
      </c>
      <c r="S1766" s="11">
        <f>(((J1766/60)/60)/24)+DATE(1970,1,1)</f>
        <v>41438.899594907409</v>
      </c>
      <c r="T1766" s="11">
        <f>(((I1766/60)/60)/24)+DATE(1970,1,1)</f>
        <v>41468.899594907409</v>
      </c>
    </row>
    <row r="1767" spans="1:20" ht="45" x14ac:dyDescent="0.25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8295</v>
      </c>
      <c r="O1767" s="6">
        <f>ROUND(E1767/D1767*100, 0)</f>
        <v>585</v>
      </c>
      <c r="P1767" s="8">
        <f>E1767/L1767</f>
        <v>222.99047619047619</v>
      </c>
      <c r="Q1767" t="str">
        <f>LEFT(N1767, SEARCH("/", N1767, 1) - 1)</f>
        <v>technology</v>
      </c>
      <c r="R1767" t="str">
        <f>RIGHT(N1767, LEN(N1767)-SEARCH("/", N1767, 1))</f>
        <v>hardware</v>
      </c>
      <c r="S1767" s="11">
        <f>(((J1767/60)/60)/24)+DATE(1970,1,1)</f>
        <v>41099.966944444444</v>
      </c>
      <c r="T1767" s="11">
        <f>(((I1767/60)/60)/24)+DATE(1970,1,1)</f>
        <v>41134.125</v>
      </c>
    </row>
    <row r="1768" spans="1:20" ht="30" x14ac:dyDescent="0.25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8295</v>
      </c>
      <c r="O1768" s="6">
        <f>ROUND(E1768/D1768*100, 0)</f>
        <v>148</v>
      </c>
      <c r="P1768" s="8">
        <f>E1768/L1768</f>
        <v>120.85714285714286</v>
      </c>
      <c r="Q1768" t="str">
        <f>LEFT(N1768, SEARCH("/", N1768, 1) - 1)</f>
        <v>technology</v>
      </c>
      <c r="R1768" t="str">
        <f>RIGHT(N1768, LEN(N1768)-SEARCH("/", N1768, 1))</f>
        <v>hardware</v>
      </c>
      <c r="S1768" s="11">
        <f>(((J1768/60)/60)/24)+DATE(1970,1,1)</f>
        <v>42472.73265046296</v>
      </c>
      <c r="T1768" s="11">
        <f>(((I1768/60)/60)/24)+DATE(1970,1,1)</f>
        <v>42505.73265046296</v>
      </c>
    </row>
    <row r="1769" spans="1:20" ht="45" x14ac:dyDescent="0.25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8279</v>
      </c>
      <c r="O1769" s="6">
        <f>ROUND(E1769/D1769*100, 0)</f>
        <v>101</v>
      </c>
      <c r="P1769" s="8">
        <f>E1769/L1769</f>
        <v>115.08571428571429</v>
      </c>
      <c r="Q1769" t="str">
        <f>LEFT(N1769, SEARCH("/", N1769, 1) - 1)</f>
        <v>music</v>
      </c>
      <c r="R1769" t="str">
        <f>RIGHT(N1769, LEN(N1769)-SEARCH("/", N1769, 1))</f>
        <v>indie rock</v>
      </c>
      <c r="S1769" s="11">
        <f>(((J1769/60)/60)/24)+DATE(1970,1,1)</f>
        <v>40860.67050925926</v>
      </c>
      <c r="T1769" s="11">
        <f>(((I1769/60)/60)/24)+DATE(1970,1,1)</f>
        <v>40891.207638888889</v>
      </c>
    </row>
    <row r="1770" spans="1:20" ht="30" x14ac:dyDescent="0.25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8279</v>
      </c>
      <c r="O1770" s="6">
        <f>ROUND(E1770/D1770*100, 0)</f>
        <v>107</v>
      </c>
      <c r="P1770" s="8">
        <f>E1770/L1770</f>
        <v>106.52500000000001</v>
      </c>
      <c r="Q1770" t="str">
        <f>LEFT(N1770, SEARCH("/", N1770, 1) - 1)</f>
        <v>music</v>
      </c>
      <c r="R1770" t="str">
        <f>RIGHT(N1770, LEN(N1770)-SEARCH("/", N1770, 1))</f>
        <v>indie rock</v>
      </c>
      <c r="S1770" s="11">
        <f>(((J1770/60)/60)/24)+DATE(1970,1,1)</f>
        <v>42160.708530092597</v>
      </c>
      <c r="T1770" s="11">
        <f>(((I1770/60)/60)/24)+DATE(1970,1,1)</f>
        <v>42190.708530092597</v>
      </c>
    </row>
    <row r="1771" spans="1:20" ht="45" x14ac:dyDescent="0.25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8276</v>
      </c>
      <c r="O1771" s="6">
        <f>ROUND(E1771/D1771*100, 0)</f>
        <v>106</v>
      </c>
      <c r="P1771" s="8">
        <f>E1771/L1771</f>
        <v>90.276595744680847</v>
      </c>
      <c r="Q1771" t="str">
        <f>LEFT(N1771, SEARCH("/", N1771, 1) - 1)</f>
        <v>music</v>
      </c>
      <c r="R1771" t="str">
        <f>RIGHT(N1771, LEN(N1771)-SEARCH("/", N1771, 1))</f>
        <v>rock</v>
      </c>
      <c r="S1771" s="11">
        <f>(((J1771/60)/60)/24)+DATE(1970,1,1)</f>
        <v>42141.95711805555</v>
      </c>
      <c r="T1771" s="11">
        <f>(((I1771/60)/60)/24)+DATE(1970,1,1)</f>
        <v>42177.208333333328</v>
      </c>
    </row>
    <row r="1772" spans="1:20" ht="45" x14ac:dyDescent="0.25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8276</v>
      </c>
      <c r="O1772" s="6">
        <f>ROUND(E1772/D1772*100, 0)</f>
        <v>103</v>
      </c>
      <c r="P1772" s="8">
        <f>E1772/L1772</f>
        <v>65.38095238095238</v>
      </c>
      <c r="Q1772" t="str">
        <f>LEFT(N1772, SEARCH("/", N1772, 1) - 1)</f>
        <v>music</v>
      </c>
      <c r="R1772" t="str">
        <f>RIGHT(N1772, LEN(N1772)-SEARCH("/", N1772, 1))</f>
        <v>rock</v>
      </c>
      <c r="S1772" s="11">
        <f>(((J1772/60)/60)/24)+DATE(1970,1,1)</f>
        <v>42465.542905092589</v>
      </c>
      <c r="T1772" s="11">
        <f>(((I1772/60)/60)/24)+DATE(1970,1,1)</f>
        <v>42495.542905092589</v>
      </c>
    </row>
    <row r="1773" spans="1:20" ht="30" x14ac:dyDescent="0.25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8280</v>
      </c>
      <c r="O1773" s="6">
        <f>ROUND(E1773/D1773*100, 0)</f>
        <v>704</v>
      </c>
      <c r="P1773" s="8">
        <f>E1773/L1773</f>
        <v>39.066920943134534</v>
      </c>
      <c r="Q1773" t="str">
        <f>LEFT(N1773, SEARCH("/", N1773, 1) - 1)</f>
        <v>music</v>
      </c>
      <c r="R1773" t="str">
        <f>RIGHT(N1773, LEN(N1773)-SEARCH("/", N1773, 1))</f>
        <v>electronic music</v>
      </c>
      <c r="S1773" s="11">
        <f>(((J1773/60)/60)/24)+DATE(1970,1,1)</f>
        <v>41184.849166666667</v>
      </c>
      <c r="T1773" s="11">
        <f>(((I1773/60)/60)/24)+DATE(1970,1,1)</f>
        <v>41214.849166666667</v>
      </c>
    </row>
    <row r="1774" spans="1:20" ht="45" x14ac:dyDescent="0.25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8280</v>
      </c>
      <c r="O1774" s="6">
        <f>ROUND(E1774/D1774*100, 0)</f>
        <v>111</v>
      </c>
      <c r="P1774" s="8">
        <f>E1774/L1774</f>
        <v>61.902777777777779</v>
      </c>
      <c r="Q1774" t="str">
        <f>LEFT(N1774, SEARCH("/", N1774, 1) - 1)</f>
        <v>music</v>
      </c>
      <c r="R1774" t="str">
        <f>RIGHT(N1774, LEN(N1774)-SEARCH("/", N1774, 1))</f>
        <v>electronic music</v>
      </c>
      <c r="S1774" s="11">
        <f>(((J1774/60)/60)/24)+DATE(1970,1,1)</f>
        <v>40956.066087962965</v>
      </c>
      <c r="T1774" s="11">
        <f>(((I1774/60)/60)/24)+DATE(1970,1,1)</f>
        <v>41013.73333333333</v>
      </c>
    </row>
    <row r="1775" spans="1:20" ht="30" x14ac:dyDescent="0.25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8297</v>
      </c>
      <c r="O1775" s="6">
        <f>ROUND(E1775/D1775*100, 0)</f>
        <v>137</v>
      </c>
      <c r="P1775" s="8">
        <f>E1775/L1775</f>
        <v>69.569620253164558</v>
      </c>
      <c r="Q1775" t="str">
        <f>LEFT(N1775, SEARCH("/", N1775, 1) - 1)</f>
        <v>games</v>
      </c>
      <c r="R1775" t="str">
        <f>RIGHT(N1775, LEN(N1775)-SEARCH("/", N1775, 1))</f>
        <v>tabletop games</v>
      </c>
      <c r="S1775" s="11">
        <f>(((J1775/60)/60)/24)+DATE(1970,1,1)</f>
        <v>42774.621712962966</v>
      </c>
      <c r="T1775" s="11">
        <f>(((I1775/60)/60)/24)+DATE(1970,1,1)</f>
        <v>42804.621712962966</v>
      </c>
    </row>
    <row r="1776" spans="1:20" ht="45" x14ac:dyDescent="0.25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8297</v>
      </c>
      <c r="O1776" s="6">
        <f>ROUND(E1776/D1776*100, 0)</f>
        <v>2647</v>
      </c>
      <c r="P1776" s="8">
        <f>E1776/L1776</f>
        <v>53.475252525252522</v>
      </c>
      <c r="Q1776" t="str">
        <f>LEFT(N1776, SEARCH("/", N1776, 1) - 1)</f>
        <v>games</v>
      </c>
      <c r="R1776" t="str">
        <f>RIGHT(N1776, LEN(N1776)-SEARCH("/", N1776, 1))</f>
        <v>tabletop games</v>
      </c>
      <c r="S1776" s="11">
        <f>(((J1776/60)/60)/24)+DATE(1970,1,1)</f>
        <v>41660.708530092597</v>
      </c>
      <c r="T1776" s="11">
        <f>(((I1776/60)/60)/24)+DATE(1970,1,1)</f>
        <v>41691.75</v>
      </c>
    </row>
    <row r="1777" spans="1:20" ht="45" x14ac:dyDescent="0.25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8298</v>
      </c>
      <c r="O1777" s="6">
        <f>ROUND(E1777/D1777*100, 0)</f>
        <v>102</v>
      </c>
      <c r="P1777" s="8">
        <f>E1777/L1777</f>
        <v>60.865671641791046</v>
      </c>
      <c r="Q1777" t="str">
        <f>LEFT(N1777, SEARCH("/", N1777, 1) - 1)</f>
        <v>food</v>
      </c>
      <c r="R1777" t="str">
        <f>RIGHT(N1777, LEN(N1777)-SEARCH("/", N1777, 1))</f>
        <v>small batch</v>
      </c>
      <c r="S1777" s="11">
        <f>(((J1777/60)/60)/24)+DATE(1970,1,1)</f>
        <v>41918.670115740737</v>
      </c>
      <c r="T1777" s="11">
        <f>(((I1777/60)/60)/24)+DATE(1970,1,1)</f>
        <v>41948.731944444444</v>
      </c>
    </row>
    <row r="1778" spans="1:20" ht="45" x14ac:dyDescent="0.25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8272</v>
      </c>
      <c r="O1778" s="6">
        <f>ROUND(E1778/D1778*100, 0)</f>
        <v>0</v>
      </c>
      <c r="P1778" s="8" t="e">
        <f>E1778/L1778</f>
        <v>#DIV/0!</v>
      </c>
      <c r="Q1778" t="str">
        <f>LEFT(N1778, SEARCH("/", N1778, 1) - 1)</f>
        <v>technology</v>
      </c>
      <c r="R1778" t="str">
        <f>RIGHT(N1778, LEN(N1778)-SEARCH("/", N1778, 1))</f>
        <v>web</v>
      </c>
      <c r="S1778" s="11">
        <f>(((J1778/60)/60)/24)+DATE(1970,1,1)</f>
        <v>42157.916481481487</v>
      </c>
      <c r="T1778" s="11">
        <f>(((I1778/60)/60)/24)+DATE(1970,1,1)</f>
        <v>42187.916481481487</v>
      </c>
    </row>
    <row r="1779" spans="1:20" ht="45" x14ac:dyDescent="0.25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8279</v>
      </c>
      <c r="O1779" s="6">
        <f>ROUND(E1779/D1779*100, 0)</f>
        <v>113</v>
      </c>
      <c r="P1779" s="8">
        <f>E1779/L1779</f>
        <v>47.541473684210523</v>
      </c>
      <c r="Q1779" t="str">
        <f>LEFT(N1779, SEARCH("/", N1779, 1) - 1)</f>
        <v>music</v>
      </c>
      <c r="R1779" t="str">
        <f>RIGHT(N1779, LEN(N1779)-SEARCH("/", N1779, 1))</f>
        <v>indie rock</v>
      </c>
      <c r="S1779" s="11">
        <f>(((J1779/60)/60)/24)+DATE(1970,1,1)</f>
        <v>40999.645925925928</v>
      </c>
      <c r="T1779" s="11">
        <f>(((I1779/60)/60)/24)+DATE(1970,1,1)</f>
        <v>41029.645925925928</v>
      </c>
    </row>
    <row r="1780" spans="1:20" ht="45" x14ac:dyDescent="0.25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8279</v>
      </c>
      <c r="O1780" s="6">
        <f>ROUND(E1780/D1780*100, 0)</f>
        <v>113</v>
      </c>
      <c r="P1780" s="8">
        <f>E1780/L1780</f>
        <v>80.551071428571419</v>
      </c>
      <c r="Q1780" t="str">
        <f>LEFT(N1780, SEARCH("/", N1780, 1) - 1)</f>
        <v>music</v>
      </c>
      <c r="R1780" t="str">
        <f>RIGHT(N1780, LEN(N1780)-SEARCH("/", N1780, 1))</f>
        <v>indie rock</v>
      </c>
      <c r="S1780" s="11">
        <f>(((J1780/60)/60)/24)+DATE(1970,1,1)</f>
        <v>40730.878912037035</v>
      </c>
      <c r="T1780" s="11">
        <f>(((I1780/60)/60)/24)+DATE(1970,1,1)</f>
        <v>40760.878912037035</v>
      </c>
    </row>
    <row r="1781" spans="1:20" ht="45" x14ac:dyDescent="0.25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8279</v>
      </c>
      <c r="O1781" s="6">
        <f>ROUND(E1781/D1781*100, 0)</f>
        <v>203</v>
      </c>
      <c r="P1781" s="8">
        <f>E1781/L1781</f>
        <v>47.676470588235297</v>
      </c>
      <c r="Q1781" t="str">
        <f>LEFT(N1781, SEARCH("/", N1781, 1) - 1)</f>
        <v>music</v>
      </c>
      <c r="R1781" t="str">
        <f>RIGHT(N1781, LEN(N1781)-SEARCH("/", N1781, 1))</f>
        <v>indie rock</v>
      </c>
      <c r="S1781" s="11">
        <f>(((J1781/60)/60)/24)+DATE(1970,1,1)</f>
        <v>41226.648576388885</v>
      </c>
      <c r="T1781" s="11">
        <f>(((I1781/60)/60)/24)+DATE(1970,1,1)</f>
        <v>41274.75</v>
      </c>
    </row>
    <row r="1782" spans="1:20" ht="45" x14ac:dyDescent="0.25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8300</v>
      </c>
      <c r="O1782" s="6">
        <f>ROUND(E1782/D1782*100, 0)</f>
        <v>113</v>
      </c>
      <c r="P1782" s="8">
        <f>E1782/L1782</f>
        <v>136.90909090909091</v>
      </c>
      <c r="Q1782" t="str">
        <f>LEFT(N1782, SEARCH("/", N1782, 1) - 1)</f>
        <v>music</v>
      </c>
      <c r="R1782" t="str">
        <f>RIGHT(N1782, LEN(N1782)-SEARCH("/", N1782, 1))</f>
        <v>classical music</v>
      </c>
      <c r="S1782" s="11">
        <f>(((J1782/60)/60)/24)+DATE(1970,1,1)</f>
        <v>41953.091134259259</v>
      </c>
      <c r="T1782" s="11">
        <f>(((I1782/60)/60)/24)+DATE(1970,1,1)</f>
        <v>41981.207638888889</v>
      </c>
    </row>
    <row r="1783" spans="1:20" ht="45" x14ac:dyDescent="0.25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8300</v>
      </c>
      <c r="O1783" s="6">
        <f>ROUND(E1783/D1783*100, 0)</f>
        <v>102</v>
      </c>
      <c r="P1783" s="8">
        <f>E1783/L1783</f>
        <v>57.535211267605632</v>
      </c>
      <c r="Q1783" t="str">
        <f>LEFT(N1783, SEARCH("/", N1783, 1) - 1)</f>
        <v>music</v>
      </c>
      <c r="R1783" t="str">
        <f>RIGHT(N1783, LEN(N1783)-SEARCH("/", N1783, 1))</f>
        <v>classical music</v>
      </c>
      <c r="S1783" s="11">
        <f>(((J1783/60)/60)/24)+DATE(1970,1,1)</f>
        <v>41546.75105324074</v>
      </c>
      <c r="T1783" s="11">
        <f>(((I1783/60)/60)/24)+DATE(1970,1,1)</f>
        <v>41565.165972222225</v>
      </c>
    </row>
    <row r="1784" spans="1:20" ht="45" x14ac:dyDescent="0.25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8300</v>
      </c>
      <c r="O1784" s="6">
        <f>ROUND(E1784/D1784*100, 0)</f>
        <v>107</v>
      </c>
      <c r="P1784" s="8">
        <f>E1784/L1784</f>
        <v>52.962839506172834</v>
      </c>
      <c r="Q1784" t="str">
        <f>LEFT(N1784, SEARCH("/", N1784, 1) - 1)</f>
        <v>music</v>
      </c>
      <c r="R1784" t="str">
        <f>RIGHT(N1784, LEN(N1784)-SEARCH("/", N1784, 1))</f>
        <v>classical music</v>
      </c>
      <c r="S1784" s="11">
        <f>(((J1784/60)/60)/24)+DATE(1970,1,1)</f>
        <v>42217.834525462968</v>
      </c>
      <c r="T1784" s="11">
        <f>(((I1784/60)/60)/24)+DATE(1970,1,1)</f>
        <v>42236.458333333328</v>
      </c>
    </row>
    <row r="1785" spans="1:20" ht="45" x14ac:dyDescent="0.25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 s="6">
        <f>ROUND(E1785/D1785*100, 0)</f>
        <v>126</v>
      </c>
      <c r="P1785" s="8">
        <f>E1785/L1785</f>
        <v>84.083333333333329</v>
      </c>
      <c r="Q1785" t="str">
        <f>LEFT(N1785, SEARCH("/", N1785, 1) - 1)</f>
        <v>music</v>
      </c>
      <c r="R1785" t="str">
        <f>RIGHT(N1785, LEN(N1785)-SEARCH("/", N1785, 1))</f>
        <v>classical music</v>
      </c>
      <c r="S1785" s="11">
        <f>(((J1785/60)/60)/24)+DATE(1970,1,1)</f>
        <v>41107.849143518521</v>
      </c>
      <c r="T1785" s="11">
        <f>(((I1785/60)/60)/24)+DATE(1970,1,1)</f>
        <v>41137.849143518521</v>
      </c>
    </row>
    <row r="1786" spans="1:20" ht="45" x14ac:dyDescent="0.25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8304</v>
      </c>
      <c r="O1786" s="6">
        <f>ROUND(E1786/D1786*100, 0)</f>
        <v>1</v>
      </c>
      <c r="P1786" s="8">
        <f>E1786/L1786</f>
        <v>11.25</v>
      </c>
      <c r="Q1786" t="str">
        <f>LEFT(N1786, SEARCH("/", N1786, 1) - 1)</f>
        <v>publishing</v>
      </c>
      <c r="R1786" t="str">
        <f>RIGHT(N1786, LEN(N1786)-SEARCH("/", N1786, 1))</f>
        <v>children's books</v>
      </c>
      <c r="S1786" s="11">
        <f>(((J1786/60)/60)/24)+DATE(1970,1,1)</f>
        <v>41030.292025462964</v>
      </c>
      <c r="T1786" s="11">
        <f>(((I1786/60)/60)/24)+DATE(1970,1,1)</f>
        <v>41059.791666666664</v>
      </c>
    </row>
    <row r="1787" spans="1:20" ht="45" x14ac:dyDescent="0.25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8304</v>
      </c>
      <c r="O1787" s="6">
        <f>ROUND(E1787/D1787*100, 0)</f>
        <v>0</v>
      </c>
      <c r="P1787" s="8" t="e">
        <f>E1787/L1787</f>
        <v>#DIV/0!</v>
      </c>
      <c r="Q1787" t="str">
        <f>LEFT(N1787, SEARCH("/", N1787, 1) - 1)</f>
        <v>publishing</v>
      </c>
      <c r="R1787" t="str">
        <f>RIGHT(N1787, LEN(N1787)-SEARCH("/", N1787, 1))</f>
        <v>children's books</v>
      </c>
      <c r="S1787" s="11">
        <f>(((J1787/60)/60)/24)+DATE(1970,1,1)</f>
        <v>41194.579027777778</v>
      </c>
      <c r="T1787" s="11">
        <f>(((I1787/60)/60)/24)+DATE(1970,1,1)</f>
        <v>41210.579027777778</v>
      </c>
    </row>
    <row r="1788" spans="1:20" ht="45" x14ac:dyDescent="0.25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8304</v>
      </c>
      <c r="O1788" s="6">
        <f>ROUND(E1788/D1788*100, 0)</f>
        <v>1</v>
      </c>
      <c r="P1788" s="8">
        <f>E1788/L1788</f>
        <v>11.333333333333334</v>
      </c>
      <c r="Q1788" t="str">
        <f>LEFT(N1788, SEARCH("/", N1788, 1) - 1)</f>
        <v>publishing</v>
      </c>
      <c r="R1788" t="str">
        <f>RIGHT(N1788, LEN(N1788)-SEARCH("/", N1788, 1))</f>
        <v>children's books</v>
      </c>
      <c r="S1788" s="11">
        <f>(((J1788/60)/60)/24)+DATE(1970,1,1)</f>
        <v>42172.958912037036</v>
      </c>
      <c r="T1788" s="11">
        <f>(((I1788/60)/60)/24)+DATE(1970,1,1)</f>
        <v>42232.958912037036</v>
      </c>
    </row>
    <row r="1789" spans="1:20" ht="45" x14ac:dyDescent="0.25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8304</v>
      </c>
      <c r="O1789" s="6">
        <f>ROUND(E1789/D1789*100, 0)</f>
        <v>14</v>
      </c>
      <c r="P1789" s="8">
        <f>E1789/L1789</f>
        <v>43.846153846153847</v>
      </c>
      <c r="Q1789" t="str">
        <f>LEFT(N1789, SEARCH("/", N1789, 1) - 1)</f>
        <v>publishing</v>
      </c>
      <c r="R1789" t="str">
        <f>RIGHT(N1789, LEN(N1789)-SEARCH("/", N1789, 1))</f>
        <v>children's books</v>
      </c>
      <c r="S1789" s="11">
        <f>(((J1789/60)/60)/24)+DATE(1970,1,1)</f>
        <v>41311.126481481479</v>
      </c>
      <c r="T1789" s="11">
        <f>(((I1789/60)/60)/24)+DATE(1970,1,1)</f>
        <v>41341.126481481479</v>
      </c>
    </row>
    <row r="1790" spans="1:20" ht="45" x14ac:dyDescent="0.25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8271</v>
      </c>
      <c r="O1790" s="6">
        <f>ROUND(E1790/D1790*100, 0)</f>
        <v>7</v>
      </c>
      <c r="P1790" s="8">
        <f>E1790/L1790</f>
        <v>29.555555555555557</v>
      </c>
      <c r="Q1790" t="str">
        <f>LEFT(N1790, SEARCH("/", N1790, 1) - 1)</f>
        <v>theater</v>
      </c>
      <c r="R1790" t="str">
        <f>RIGHT(N1790, LEN(N1790)-SEARCH("/", N1790, 1))</f>
        <v>plays</v>
      </c>
      <c r="S1790" s="11">
        <f>(((J1790/60)/60)/24)+DATE(1970,1,1)</f>
        <v>42480.800648148142</v>
      </c>
      <c r="T1790" s="11">
        <f>(((I1790/60)/60)/24)+DATE(1970,1,1)</f>
        <v>42540.800648148142</v>
      </c>
    </row>
    <row r="1791" spans="1:20" ht="45" x14ac:dyDescent="0.25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8305</v>
      </c>
      <c r="O1791" s="6">
        <f>ROUND(E1791/D1791*100, 0)</f>
        <v>101</v>
      </c>
      <c r="P1791" s="8">
        <f>E1791/L1791</f>
        <v>126.71875</v>
      </c>
      <c r="Q1791" t="str">
        <f>LEFT(N1791, SEARCH("/", N1791, 1) - 1)</f>
        <v>theater</v>
      </c>
      <c r="R1791" t="str">
        <f>RIGHT(N1791, LEN(N1791)-SEARCH("/", N1791, 1))</f>
        <v>musical</v>
      </c>
      <c r="S1791" s="11">
        <f>(((J1791/60)/60)/24)+DATE(1970,1,1)</f>
        <v>42004.703865740739</v>
      </c>
      <c r="T1791" s="11">
        <f>(((I1791/60)/60)/24)+DATE(1970,1,1)</f>
        <v>42034.703865740739</v>
      </c>
    </row>
    <row r="1792" spans="1:20" ht="45" x14ac:dyDescent="0.25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8303</v>
      </c>
      <c r="O1792" s="6">
        <f>ROUND(E1792/D1792*100, 0)</f>
        <v>129</v>
      </c>
      <c r="P1792" s="8">
        <f>E1792/L1792</f>
        <v>53.164948453608247</v>
      </c>
      <c r="Q1792" t="str">
        <f>LEFT(N1792, SEARCH("/", N1792, 1) - 1)</f>
        <v>theater</v>
      </c>
      <c r="R1792" t="str">
        <f>RIGHT(N1792, LEN(N1792)-SEARCH("/", N1792, 1))</f>
        <v>spaces</v>
      </c>
      <c r="S1792" s="11">
        <f>(((J1792/60)/60)/24)+DATE(1970,1,1)</f>
        <v>42225.559675925921</v>
      </c>
      <c r="T1792" s="11">
        <f>(((I1792/60)/60)/24)+DATE(1970,1,1)</f>
        <v>42270.559675925921</v>
      </c>
    </row>
    <row r="1793" spans="1:20" ht="45" x14ac:dyDescent="0.25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8303</v>
      </c>
      <c r="O1793" s="6">
        <f>ROUND(E1793/D1793*100, 0)</f>
        <v>117</v>
      </c>
      <c r="P1793" s="8">
        <f>E1793/L1793</f>
        <v>85.181818181818187</v>
      </c>
      <c r="Q1793" t="str">
        <f>LEFT(N1793, SEARCH("/", N1793, 1) - 1)</f>
        <v>theater</v>
      </c>
      <c r="R1793" t="str">
        <f>RIGHT(N1793, LEN(N1793)-SEARCH("/", N1793, 1))</f>
        <v>spaces</v>
      </c>
      <c r="S1793" s="11">
        <f>(((J1793/60)/60)/24)+DATE(1970,1,1)</f>
        <v>42024.702893518523</v>
      </c>
      <c r="T1793" s="11">
        <f>(((I1793/60)/60)/24)+DATE(1970,1,1)</f>
        <v>42045.702893518523</v>
      </c>
    </row>
    <row r="1794" spans="1:20" ht="45" x14ac:dyDescent="0.25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8303</v>
      </c>
      <c r="O1794" s="6">
        <f>ROUND(E1794/D1794*100, 0)</f>
        <v>133</v>
      </c>
      <c r="P1794" s="8">
        <f>E1794/L1794</f>
        <v>82.941562500000003</v>
      </c>
      <c r="Q1794" t="str">
        <f>LEFT(N1794, SEARCH("/", N1794, 1) - 1)</f>
        <v>theater</v>
      </c>
      <c r="R1794" t="str">
        <f>RIGHT(N1794, LEN(N1794)-SEARCH("/", N1794, 1))</f>
        <v>spaces</v>
      </c>
      <c r="S1794" s="11">
        <f>(((J1794/60)/60)/24)+DATE(1970,1,1)</f>
        <v>41843.155729166669</v>
      </c>
      <c r="T1794" s="11">
        <f>(((I1794/60)/60)/24)+DATE(1970,1,1)</f>
        <v>41873.155729166669</v>
      </c>
    </row>
    <row r="1795" spans="1:20" ht="45" x14ac:dyDescent="0.25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8303</v>
      </c>
      <c r="O1795" s="6">
        <f>ROUND(E1795/D1795*100, 0)</f>
        <v>23</v>
      </c>
      <c r="P1795" s="8">
        <f>E1795/L1795</f>
        <v>53.529411764705884</v>
      </c>
      <c r="Q1795" t="str">
        <f>LEFT(N1795, SEARCH("/", N1795, 1) - 1)</f>
        <v>theater</v>
      </c>
      <c r="R1795" t="str">
        <f>RIGHT(N1795, LEN(N1795)-SEARCH("/", N1795, 1))</f>
        <v>spaces</v>
      </c>
      <c r="S1795" s="11">
        <f>(((J1795/60)/60)/24)+DATE(1970,1,1)</f>
        <v>41760.909039351849</v>
      </c>
      <c r="T1795" s="11">
        <f>(((I1795/60)/60)/24)+DATE(1970,1,1)</f>
        <v>41791.165972222225</v>
      </c>
    </row>
    <row r="1796" spans="1:20" ht="45" x14ac:dyDescent="0.25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8303</v>
      </c>
      <c r="O1796" s="6">
        <f>ROUND(E1796/D1796*100, 0)</f>
        <v>30</v>
      </c>
      <c r="P1796" s="8">
        <f>E1796/L1796</f>
        <v>237</v>
      </c>
      <c r="Q1796" t="str">
        <f>LEFT(N1796, SEARCH("/", N1796, 1) - 1)</f>
        <v>theater</v>
      </c>
      <c r="R1796" t="str">
        <f>RIGHT(N1796, LEN(N1796)-SEARCH("/", N1796, 1))</f>
        <v>spaces</v>
      </c>
      <c r="S1796" s="11">
        <f>(((J1796/60)/60)/24)+DATE(1970,1,1)</f>
        <v>42006.908692129626</v>
      </c>
      <c r="T1796" s="11">
        <f>(((I1796/60)/60)/24)+DATE(1970,1,1)</f>
        <v>42038.083333333328</v>
      </c>
    </row>
    <row r="1797" spans="1:20" ht="30" x14ac:dyDescent="0.25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8271</v>
      </c>
      <c r="O1797" s="6">
        <f>ROUND(E1797/D1797*100, 0)</f>
        <v>101</v>
      </c>
      <c r="P1797" s="8">
        <f>E1797/L1797</f>
        <v>98.536585365853654</v>
      </c>
      <c r="Q1797" t="str">
        <f>LEFT(N1797, SEARCH("/", N1797, 1) - 1)</f>
        <v>theater</v>
      </c>
      <c r="R1797" t="str">
        <f>RIGHT(N1797, LEN(N1797)-SEARCH("/", N1797, 1))</f>
        <v>plays</v>
      </c>
      <c r="S1797" s="11">
        <f>(((J1797/60)/60)/24)+DATE(1970,1,1)</f>
        <v>41829.788252314815</v>
      </c>
      <c r="T1797" s="11">
        <f>(((I1797/60)/60)/24)+DATE(1970,1,1)</f>
        <v>41839.208333333336</v>
      </c>
    </row>
    <row r="1798" spans="1:20" ht="45" x14ac:dyDescent="0.25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8271</v>
      </c>
      <c r="O1798" s="6">
        <f>ROUND(E1798/D1798*100, 0)</f>
        <v>127</v>
      </c>
      <c r="P1798" s="8">
        <f>E1798/L1798</f>
        <v>80.730158730158735</v>
      </c>
      <c r="Q1798" t="str">
        <f>LEFT(N1798, SEARCH("/", N1798, 1) - 1)</f>
        <v>theater</v>
      </c>
      <c r="R1798" t="str">
        <f>RIGHT(N1798, LEN(N1798)-SEARCH("/", N1798, 1))</f>
        <v>plays</v>
      </c>
      <c r="S1798" s="11">
        <f>(((J1798/60)/60)/24)+DATE(1970,1,1)</f>
        <v>41799.685902777775</v>
      </c>
      <c r="T1798" s="11">
        <f>(((I1798/60)/60)/24)+DATE(1970,1,1)</f>
        <v>41827.083333333336</v>
      </c>
    </row>
    <row r="1799" spans="1:20" ht="45" x14ac:dyDescent="0.25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8305</v>
      </c>
      <c r="O1799" s="6">
        <f>ROUND(E1799/D1799*100, 0)</f>
        <v>0</v>
      </c>
      <c r="P1799" s="8" t="e">
        <f>E1799/L1799</f>
        <v>#DIV/0!</v>
      </c>
      <c r="Q1799" t="str">
        <f>LEFT(N1799, SEARCH("/", N1799, 1) - 1)</f>
        <v>theater</v>
      </c>
      <c r="R1799" t="str">
        <f>RIGHT(N1799, LEN(N1799)-SEARCH("/", N1799, 1))</f>
        <v>musical</v>
      </c>
      <c r="S1799" s="11">
        <f>(((J1799/60)/60)/24)+DATE(1970,1,1)</f>
        <v>42683.151331018518</v>
      </c>
      <c r="T1799" s="11">
        <f>(((I1799/60)/60)/24)+DATE(1970,1,1)</f>
        <v>42713.192997685182</v>
      </c>
    </row>
    <row r="1800" spans="1:20" ht="30" x14ac:dyDescent="0.25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8271</v>
      </c>
      <c r="O1800" s="6">
        <f>ROUND(E1800/D1800*100, 0)</f>
        <v>126</v>
      </c>
      <c r="P1800" s="8">
        <f>E1800/L1800</f>
        <v>53.723404255319146</v>
      </c>
      <c r="Q1800" t="str">
        <f>LEFT(N1800, SEARCH("/", N1800, 1) - 1)</f>
        <v>theater</v>
      </c>
      <c r="R1800" t="str">
        <f>RIGHT(N1800, LEN(N1800)-SEARCH("/", N1800, 1))</f>
        <v>plays</v>
      </c>
      <c r="S1800" s="11">
        <f>(((J1800/60)/60)/24)+DATE(1970,1,1)</f>
        <v>41829.795729166668</v>
      </c>
      <c r="T1800" s="11">
        <f>(((I1800/60)/60)/24)+DATE(1970,1,1)</f>
        <v>41859.795729166668</v>
      </c>
    </row>
    <row r="1801" spans="1:20" ht="60" x14ac:dyDescent="0.25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8271</v>
      </c>
      <c r="O1801" s="6">
        <f>ROUND(E1801/D1801*100, 0)</f>
        <v>103</v>
      </c>
      <c r="P1801" s="8">
        <f>E1801/L1801</f>
        <v>36.610619469026545</v>
      </c>
      <c r="Q1801" t="str">
        <f>LEFT(N1801, SEARCH("/", N1801, 1) - 1)</f>
        <v>theater</v>
      </c>
      <c r="R1801" t="str">
        <f>RIGHT(N1801, LEN(N1801)-SEARCH("/", N1801, 1))</f>
        <v>plays</v>
      </c>
      <c r="S1801" s="11">
        <f>(((J1801/60)/60)/24)+DATE(1970,1,1)</f>
        <v>42155.696793981479</v>
      </c>
      <c r="T1801" s="11">
        <f>(((I1801/60)/60)/24)+DATE(1970,1,1)</f>
        <v>42190.696793981479</v>
      </c>
    </row>
    <row r="1802" spans="1:20" ht="45" x14ac:dyDescent="0.25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8271</v>
      </c>
      <c r="O1802" s="6">
        <f>ROUND(E1802/D1802*100, 0)</f>
        <v>100</v>
      </c>
      <c r="P1802" s="8">
        <f>E1802/L1802</f>
        <v>34.91921739130435</v>
      </c>
      <c r="Q1802" t="str">
        <f>LEFT(N1802, SEARCH("/", N1802, 1) - 1)</f>
        <v>theater</v>
      </c>
      <c r="R1802" t="str">
        <f>RIGHT(N1802, LEN(N1802)-SEARCH("/", N1802, 1))</f>
        <v>plays</v>
      </c>
      <c r="S1802" s="11">
        <f>(((J1802/60)/60)/24)+DATE(1970,1,1)</f>
        <v>42734.789444444439</v>
      </c>
      <c r="T1802" s="11">
        <f>(((I1802/60)/60)/24)+DATE(1970,1,1)</f>
        <v>42767.979861111111</v>
      </c>
    </row>
    <row r="1803" spans="1:20" ht="45" x14ac:dyDescent="0.25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8271</v>
      </c>
      <c r="O1803" s="6">
        <f>ROUND(E1803/D1803*100, 0)</f>
        <v>107</v>
      </c>
      <c r="P1803" s="8">
        <f>E1803/L1803</f>
        <v>204.57142857142858</v>
      </c>
      <c r="Q1803" t="str">
        <f>LEFT(N1803, SEARCH("/", N1803, 1) - 1)</f>
        <v>theater</v>
      </c>
      <c r="R1803" t="str">
        <f>RIGHT(N1803, LEN(N1803)-SEARCH("/", N1803, 1))</f>
        <v>plays</v>
      </c>
      <c r="S1803" s="11">
        <f>(((J1803/60)/60)/24)+DATE(1970,1,1)</f>
        <v>42611.801412037035</v>
      </c>
      <c r="T1803" s="11">
        <f>(((I1803/60)/60)/24)+DATE(1970,1,1)</f>
        <v>42627.791666666672</v>
      </c>
    </row>
    <row r="1804" spans="1:20" ht="45" x14ac:dyDescent="0.25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 s="6">
        <f>ROUND(E1804/D1804*100, 0)</f>
        <v>102</v>
      </c>
      <c r="P1804" s="8">
        <f>E1804/L1804</f>
        <v>204.05</v>
      </c>
      <c r="Q1804" t="str">
        <f>LEFT(N1804, SEARCH("/", N1804, 1) - 1)</f>
        <v>theater</v>
      </c>
      <c r="R1804" t="str">
        <f>RIGHT(N1804, LEN(N1804)-SEARCH("/", N1804, 1))</f>
        <v>plays</v>
      </c>
      <c r="S1804" s="11">
        <f>(((J1804/60)/60)/24)+DATE(1970,1,1)</f>
        <v>42186.855879629627</v>
      </c>
      <c r="T1804" s="11">
        <f>(((I1804/60)/60)/24)+DATE(1970,1,1)</f>
        <v>42216.855879629627</v>
      </c>
    </row>
    <row r="1805" spans="1:20" ht="45" x14ac:dyDescent="0.25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8271</v>
      </c>
      <c r="O1805" s="6">
        <f>ROUND(E1805/D1805*100, 0)</f>
        <v>110</v>
      </c>
      <c r="P1805" s="8">
        <f>E1805/L1805</f>
        <v>49.438202247191015</v>
      </c>
      <c r="Q1805" t="str">
        <f>LEFT(N1805, SEARCH("/", N1805, 1) - 1)</f>
        <v>theater</v>
      </c>
      <c r="R1805" t="str">
        <f>RIGHT(N1805, LEN(N1805)-SEARCH("/", N1805, 1))</f>
        <v>plays</v>
      </c>
      <c r="S1805" s="11">
        <f>(((J1805/60)/60)/24)+DATE(1970,1,1)</f>
        <v>42466.303715277783</v>
      </c>
      <c r="T1805" s="11">
        <f>(((I1805/60)/60)/24)+DATE(1970,1,1)</f>
        <v>42496.303715277783</v>
      </c>
    </row>
    <row r="1806" spans="1:20" ht="30" x14ac:dyDescent="0.25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8271</v>
      </c>
      <c r="O1806" s="6">
        <f>ROUND(E1806/D1806*100, 0)</f>
        <v>106</v>
      </c>
      <c r="P1806" s="8">
        <f>E1806/L1806</f>
        <v>184.78260869565219</v>
      </c>
      <c r="Q1806" t="str">
        <f>LEFT(N1806, SEARCH("/", N1806, 1) - 1)</f>
        <v>theater</v>
      </c>
      <c r="R1806" t="str">
        <f>RIGHT(N1806, LEN(N1806)-SEARCH("/", N1806, 1))</f>
        <v>plays</v>
      </c>
      <c r="S1806" s="11">
        <f>(((J1806/60)/60)/24)+DATE(1970,1,1)</f>
        <v>42746.057106481487</v>
      </c>
      <c r="T1806" s="11">
        <f>(((I1806/60)/60)/24)+DATE(1970,1,1)</f>
        <v>42791.057106481487</v>
      </c>
    </row>
    <row r="1807" spans="1:20" ht="45" x14ac:dyDescent="0.25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8271</v>
      </c>
      <c r="O1807" s="6">
        <f>ROUND(E1807/D1807*100, 0)</f>
        <v>102</v>
      </c>
      <c r="P1807" s="8">
        <f>E1807/L1807</f>
        <v>85.208333333333329</v>
      </c>
      <c r="Q1807" t="str">
        <f>LEFT(N1807, SEARCH("/", N1807, 1) - 1)</f>
        <v>theater</v>
      </c>
      <c r="R1807" t="str">
        <f>RIGHT(N1807, LEN(N1807)-SEARCH("/", N1807, 1))</f>
        <v>plays</v>
      </c>
      <c r="S1807" s="11">
        <f>(((J1807/60)/60)/24)+DATE(1970,1,1)</f>
        <v>42044.184988425928</v>
      </c>
      <c r="T1807" s="11">
        <f>(((I1807/60)/60)/24)+DATE(1970,1,1)</f>
        <v>42074.143321759257</v>
      </c>
    </row>
    <row r="1808" spans="1:20" ht="45" x14ac:dyDescent="0.25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8271</v>
      </c>
      <c r="O1808" s="6">
        <f>ROUND(E1808/D1808*100, 0)</f>
        <v>111</v>
      </c>
      <c r="P1808" s="8">
        <f>E1808/L1808</f>
        <v>68.353846153846149</v>
      </c>
      <c r="Q1808" t="str">
        <f>LEFT(N1808, SEARCH("/", N1808, 1) - 1)</f>
        <v>theater</v>
      </c>
      <c r="R1808" t="str">
        <f>RIGHT(N1808, LEN(N1808)-SEARCH("/", N1808, 1))</f>
        <v>plays</v>
      </c>
      <c r="S1808" s="11">
        <f>(((J1808/60)/60)/24)+DATE(1970,1,1)</f>
        <v>41941.75203703704</v>
      </c>
      <c r="T1808" s="11">
        <f>(((I1808/60)/60)/24)+DATE(1970,1,1)</f>
        <v>41964.708333333328</v>
      </c>
    </row>
    <row r="1809" spans="1:20" ht="45" x14ac:dyDescent="0.25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8271</v>
      </c>
      <c r="O1809" s="6">
        <f>ROUND(E1809/D1809*100, 0)</f>
        <v>120</v>
      </c>
      <c r="P1809" s="8">
        <f>E1809/L1809</f>
        <v>159.46666666666667</v>
      </c>
      <c r="Q1809" t="str">
        <f>LEFT(N1809, SEARCH("/", N1809, 1) - 1)</f>
        <v>theater</v>
      </c>
      <c r="R1809" t="str">
        <f>RIGHT(N1809, LEN(N1809)-SEARCH("/", N1809, 1))</f>
        <v>plays</v>
      </c>
      <c r="S1809" s="11">
        <f>(((J1809/60)/60)/24)+DATE(1970,1,1)</f>
        <v>42089.412557870368</v>
      </c>
      <c r="T1809" s="11">
        <f>(((I1809/60)/60)/24)+DATE(1970,1,1)</f>
        <v>42117.770833333328</v>
      </c>
    </row>
    <row r="1810" spans="1:20" ht="45" x14ac:dyDescent="0.25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8271</v>
      </c>
      <c r="O1810" s="6">
        <f>ROUND(E1810/D1810*100, 0)</f>
        <v>101</v>
      </c>
      <c r="P1810" s="8">
        <f>E1810/L1810</f>
        <v>72.053571428571431</v>
      </c>
      <c r="Q1810" t="str">
        <f>LEFT(N1810, SEARCH("/", N1810, 1) - 1)</f>
        <v>theater</v>
      </c>
      <c r="R1810" t="str">
        <f>RIGHT(N1810, LEN(N1810)-SEARCH("/", N1810, 1))</f>
        <v>plays</v>
      </c>
      <c r="S1810" s="11">
        <f>(((J1810/60)/60)/24)+DATE(1970,1,1)</f>
        <v>41752.83457175926</v>
      </c>
      <c r="T1810" s="11">
        <f>(((I1810/60)/60)/24)+DATE(1970,1,1)</f>
        <v>41782.83457175926</v>
      </c>
    </row>
    <row r="1811" spans="1:20" ht="45" x14ac:dyDescent="0.25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8271</v>
      </c>
      <c r="O1811" s="6">
        <f>ROUND(E1811/D1811*100, 0)</f>
        <v>105</v>
      </c>
      <c r="P1811" s="8">
        <f>E1811/L1811</f>
        <v>136</v>
      </c>
      <c r="Q1811" t="str">
        <f>LEFT(N1811, SEARCH("/", N1811, 1) - 1)</f>
        <v>theater</v>
      </c>
      <c r="R1811" t="str">
        <f>RIGHT(N1811, LEN(N1811)-SEARCH("/", N1811, 1))</f>
        <v>plays</v>
      </c>
      <c r="S1811" s="11">
        <f>(((J1811/60)/60)/24)+DATE(1970,1,1)</f>
        <v>42430.839398148149</v>
      </c>
      <c r="T1811" s="11">
        <f>(((I1811/60)/60)/24)+DATE(1970,1,1)</f>
        <v>42445.165972222225</v>
      </c>
    </row>
    <row r="1812" spans="1:20" ht="45" x14ac:dyDescent="0.25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8271</v>
      </c>
      <c r="O1812" s="6">
        <f>ROUND(E1812/D1812*100, 0)</f>
        <v>100</v>
      </c>
      <c r="P1812" s="8">
        <f>E1812/L1812</f>
        <v>307.69230769230768</v>
      </c>
      <c r="Q1812" t="str">
        <f>LEFT(N1812, SEARCH("/", N1812, 1) - 1)</f>
        <v>theater</v>
      </c>
      <c r="R1812" t="str">
        <f>RIGHT(N1812, LEN(N1812)-SEARCH("/", N1812, 1))</f>
        <v>plays</v>
      </c>
      <c r="S1812" s="11">
        <f>(((J1812/60)/60)/24)+DATE(1970,1,1)</f>
        <v>41794.817523148151</v>
      </c>
      <c r="T1812" s="11">
        <f>(((I1812/60)/60)/24)+DATE(1970,1,1)</f>
        <v>41824.458333333336</v>
      </c>
    </row>
    <row r="1813" spans="1:20" ht="45" x14ac:dyDescent="0.25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8271</v>
      </c>
      <c r="O1813" s="6">
        <f>ROUND(E1813/D1813*100, 0)</f>
        <v>114</v>
      </c>
      <c r="P1813" s="8">
        <f>E1813/L1813</f>
        <v>56.825000000000003</v>
      </c>
      <c r="Q1813" t="str">
        <f>LEFT(N1813, SEARCH("/", N1813, 1) - 1)</f>
        <v>theater</v>
      </c>
      <c r="R1813" t="str">
        <f>RIGHT(N1813, LEN(N1813)-SEARCH("/", N1813, 1))</f>
        <v>plays</v>
      </c>
      <c r="S1813" s="11">
        <f>(((J1813/60)/60)/24)+DATE(1970,1,1)</f>
        <v>42581.397546296299</v>
      </c>
      <c r="T1813" s="11">
        <f>(((I1813/60)/60)/24)+DATE(1970,1,1)</f>
        <v>42638.958333333328</v>
      </c>
    </row>
    <row r="1814" spans="1:20" ht="45" x14ac:dyDescent="0.25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8271</v>
      </c>
      <c r="O1814" s="6">
        <f>ROUND(E1814/D1814*100, 0)</f>
        <v>128</v>
      </c>
      <c r="P1814" s="8">
        <f>E1814/L1814</f>
        <v>82.258064516129039</v>
      </c>
      <c r="Q1814" t="str">
        <f>LEFT(N1814, SEARCH("/", N1814, 1) - 1)</f>
        <v>theater</v>
      </c>
      <c r="R1814" t="str">
        <f>RIGHT(N1814, LEN(N1814)-SEARCH("/", N1814, 1))</f>
        <v>plays</v>
      </c>
      <c r="S1814" s="11">
        <f>(((J1814/60)/60)/24)+DATE(1970,1,1)</f>
        <v>42125.647534722222</v>
      </c>
      <c r="T1814" s="11">
        <f>(((I1814/60)/60)/24)+DATE(1970,1,1)</f>
        <v>42150.647534722222</v>
      </c>
    </row>
    <row r="1815" spans="1:20" ht="60" x14ac:dyDescent="0.25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8271</v>
      </c>
      <c r="O1815" s="6">
        <f>ROUND(E1815/D1815*100, 0)</f>
        <v>100</v>
      </c>
      <c r="P1815" s="8">
        <f>E1815/L1815</f>
        <v>81.673469387755105</v>
      </c>
      <c r="Q1815" t="str">
        <f>LEFT(N1815, SEARCH("/", N1815, 1) - 1)</f>
        <v>theater</v>
      </c>
      <c r="R1815" t="str">
        <f>RIGHT(N1815, LEN(N1815)-SEARCH("/", N1815, 1))</f>
        <v>plays</v>
      </c>
      <c r="S1815" s="11">
        <f>(((J1815/60)/60)/24)+DATE(1970,1,1)</f>
        <v>42447.894432870366</v>
      </c>
      <c r="T1815" s="11">
        <f>(((I1815/60)/60)/24)+DATE(1970,1,1)</f>
        <v>42507.894432870366</v>
      </c>
    </row>
    <row r="1816" spans="1:20" ht="45" x14ac:dyDescent="0.25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8271</v>
      </c>
      <c r="O1816" s="6">
        <f>ROUND(E1816/D1816*100, 0)</f>
        <v>102</v>
      </c>
      <c r="P1816" s="8">
        <f>E1816/L1816</f>
        <v>84.854166666666671</v>
      </c>
      <c r="Q1816" t="str">
        <f>LEFT(N1816, SEARCH("/", N1816, 1) - 1)</f>
        <v>theater</v>
      </c>
      <c r="R1816" t="str">
        <f>RIGHT(N1816, LEN(N1816)-SEARCH("/", N1816, 1))</f>
        <v>plays</v>
      </c>
      <c r="S1816" s="11">
        <f>(((J1816/60)/60)/24)+DATE(1970,1,1)</f>
        <v>41846.667326388888</v>
      </c>
      <c r="T1816" s="11">
        <f>(((I1816/60)/60)/24)+DATE(1970,1,1)</f>
        <v>41867.667326388888</v>
      </c>
    </row>
    <row r="1817" spans="1:20" ht="45" x14ac:dyDescent="0.25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8271</v>
      </c>
      <c r="O1817" s="6">
        <f>ROUND(E1817/D1817*100, 0)</f>
        <v>114</v>
      </c>
      <c r="P1817" s="8">
        <f>E1817/L1817</f>
        <v>39.868421052631582</v>
      </c>
      <c r="Q1817" t="str">
        <f>LEFT(N1817, SEARCH("/", N1817, 1) - 1)</f>
        <v>theater</v>
      </c>
      <c r="R1817" t="str">
        <f>RIGHT(N1817, LEN(N1817)-SEARCH("/", N1817, 1))</f>
        <v>plays</v>
      </c>
      <c r="S1817" s="11">
        <f>(((J1817/60)/60)/24)+DATE(1970,1,1)</f>
        <v>41914.295104166667</v>
      </c>
      <c r="T1817" s="11">
        <f>(((I1817/60)/60)/24)+DATE(1970,1,1)</f>
        <v>41948.536111111112</v>
      </c>
    </row>
    <row r="1818" spans="1:20" ht="60" x14ac:dyDescent="0.25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8271</v>
      </c>
      <c r="O1818" s="6">
        <f>ROUND(E1818/D1818*100, 0)</f>
        <v>100</v>
      </c>
      <c r="P1818" s="8">
        <f>E1818/L1818</f>
        <v>121.36363636363636</v>
      </c>
      <c r="Q1818" t="str">
        <f>LEFT(N1818, SEARCH("/", N1818, 1) - 1)</f>
        <v>theater</v>
      </c>
      <c r="R1818" t="str">
        <f>RIGHT(N1818, LEN(N1818)-SEARCH("/", N1818, 1))</f>
        <v>plays</v>
      </c>
      <c r="S1818" s="11">
        <f>(((J1818/60)/60)/24)+DATE(1970,1,1)</f>
        <v>41995.870486111111</v>
      </c>
      <c r="T1818" s="11">
        <f>(((I1818/60)/60)/24)+DATE(1970,1,1)</f>
        <v>42015.870486111111</v>
      </c>
    </row>
    <row r="1819" spans="1:20" ht="45" x14ac:dyDescent="0.25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8271</v>
      </c>
      <c r="O1819" s="6">
        <f>ROUND(E1819/D1819*100, 0)</f>
        <v>101</v>
      </c>
      <c r="P1819" s="8">
        <f>E1819/L1819</f>
        <v>310</v>
      </c>
      <c r="Q1819" t="str">
        <f>LEFT(N1819, SEARCH("/", N1819, 1) - 1)</f>
        <v>theater</v>
      </c>
      <c r="R1819" t="str">
        <f>RIGHT(N1819, LEN(N1819)-SEARCH("/", N1819, 1))</f>
        <v>plays</v>
      </c>
      <c r="S1819" s="11">
        <f>(((J1819/60)/60)/24)+DATE(1970,1,1)</f>
        <v>42102.866307870368</v>
      </c>
      <c r="T1819" s="11">
        <f>(((I1819/60)/60)/24)+DATE(1970,1,1)</f>
        <v>42133.866307870368</v>
      </c>
    </row>
    <row r="1820" spans="1:20" ht="45" x14ac:dyDescent="0.25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8271</v>
      </c>
      <c r="O1820" s="6">
        <f>ROUND(E1820/D1820*100, 0)</f>
        <v>20</v>
      </c>
      <c r="P1820" s="8">
        <f>E1820/L1820</f>
        <v>100.625</v>
      </c>
      <c r="Q1820" t="str">
        <f>LEFT(N1820, SEARCH("/", N1820, 1) - 1)</f>
        <v>theater</v>
      </c>
      <c r="R1820" t="str">
        <f>RIGHT(N1820, LEN(N1820)-SEARCH("/", N1820, 1))</f>
        <v>plays</v>
      </c>
      <c r="S1820" s="11">
        <f>(((J1820/60)/60)/24)+DATE(1970,1,1)</f>
        <v>42548.449861111112</v>
      </c>
      <c r="T1820" s="11">
        <f>(((I1820/60)/60)/24)+DATE(1970,1,1)</f>
        <v>42568.449861111112</v>
      </c>
    </row>
    <row r="1821" spans="1:20" ht="30" x14ac:dyDescent="0.25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 s="6">
        <f>ROUND(E1821/D1821*100, 0)</f>
        <v>110</v>
      </c>
      <c r="P1821" s="8">
        <f>E1821/L1821</f>
        <v>50.111022727272733</v>
      </c>
      <c r="Q1821" t="str">
        <f>LEFT(N1821, SEARCH("/", N1821, 1) - 1)</f>
        <v>theater</v>
      </c>
      <c r="R1821" t="str">
        <f>RIGHT(N1821, LEN(N1821)-SEARCH("/", N1821, 1))</f>
        <v>musical</v>
      </c>
      <c r="S1821" s="11">
        <f>(((J1821/60)/60)/24)+DATE(1970,1,1)</f>
        <v>42182.108252314814</v>
      </c>
      <c r="T1821" s="11">
        <f>(((I1821/60)/60)/24)+DATE(1970,1,1)</f>
        <v>42242.108252314814</v>
      </c>
    </row>
    <row r="1822" spans="1:20" ht="45" x14ac:dyDescent="0.25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 s="6">
        <f>ROUND(E1822/D1822*100, 0)</f>
        <v>108</v>
      </c>
      <c r="P1822" s="8">
        <f>E1822/L1822</f>
        <v>74.243275862068955</v>
      </c>
      <c r="Q1822" t="str">
        <f>LEFT(N1822, SEARCH("/", N1822, 1) - 1)</f>
        <v>theater</v>
      </c>
      <c r="R1822" t="str">
        <f>RIGHT(N1822, LEN(N1822)-SEARCH("/", N1822, 1))</f>
        <v>musical</v>
      </c>
      <c r="S1822" s="11">
        <f>(((J1822/60)/60)/24)+DATE(1970,1,1)</f>
        <v>41772.727893518517</v>
      </c>
      <c r="T1822" s="11">
        <f>(((I1822/60)/60)/24)+DATE(1970,1,1)</f>
        <v>41802.727893518517</v>
      </c>
    </row>
    <row r="1823" spans="1:20" ht="45" x14ac:dyDescent="0.25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 s="6">
        <f>ROUND(E1823/D1823*100, 0)</f>
        <v>1</v>
      </c>
      <c r="P1823" s="8">
        <f>E1823/L1823</f>
        <v>25</v>
      </c>
      <c r="Q1823" t="str">
        <f>LEFT(N1823, SEARCH("/", N1823, 1) - 1)</f>
        <v>theater</v>
      </c>
      <c r="R1823" t="str">
        <f>RIGHT(N1823, LEN(N1823)-SEARCH("/", N1823, 1))</f>
        <v>plays</v>
      </c>
      <c r="S1823" s="11">
        <f>(((J1823/60)/60)/24)+DATE(1970,1,1)</f>
        <v>42439.702314814815</v>
      </c>
      <c r="T1823" s="11">
        <f>(((I1823/60)/60)/24)+DATE(1970,1,1)</f>
        <v>42468.774305555555</v>
      </c>
    </row>
    <row r="1824" spans="1:20" ht="45" x14ac:dyDescent="0.25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 s="6">
        <f>ROUND(E1824/D1824*100, 0)</f>
        <v>0</v>
      </c>
      <c r="P1824" s="8" t="e">
        <f>E1824/L1824</f>
        <v>#DIV/0!</v>
      </c>
      <c r="Q1824" t="str">
        <f>LEFT(N1824, SEARCH("/", N1824, 1) - 1)</f>
        <v>theater</v>
      </c>
      <c r="R1824" t="str">
        <f>RIGHT(N1824, LEN(N1824)-SEARCH("/", N1824, 1))</f>
        <v>plays</v>
      </c>
      <c r="S1824" s="11">
        <f>(((J1824/60)/60)/24)+DATE(1970,1,1)</f>
        <v>42282.655543981484</v>
      </c>
      <c r="T1824" s="11">
        <f>(((I1824/60)/60)/24)+DATE(1970,1,1)</f>
        <v>42342.697210648148</v>
      </c>
    </row>
    <row r="1825" spans="1:20" ht="30" x14ac:dyDescent="0.25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 s="6">
        <f>ROUND(E1825/D1825*100, 0)</f>
        <v>1</v>
      </c>
      <c r="P1825" s="8">
        <f>E1825/L1825</f>
        <v>6.75</v>
      </c>
      <c r="Q1825" t="str">
        <f>LEFT(N1825, SEARCH("/", N1825, 1) - 1)</f>
        <v>theater</v>
      </c>
      <c r="R1825" t="str">
        <f>RIGHT(N1825, LEN(N1825)-SEARCH("/", N1825, 1))</f>
        <v>plays</v>
      </c>
      <c r="S1825" s="11">
        <f>(((J1825/60)/60)/24)+DATE(1970,1,1)</f>
        <v>41833.951516203706</v>
      </c>
      <c r="T1825" s="11">
        <f>(((I1825/60)/60)/24)+DATE(1970,1,1)</f>
        <v>41863.951516203706</v>
      </c>
    </row>
    <row r="1826" spans="1:20" ht="45" x14ac:dyDescent="0.25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6">
        <f>ROUND(E1826/D1826*100, 0)</f>
        <v>12</v>
      </c>
      <c r="P1826" s="8">
        <f>E1826/L1826</f>
        <v>78.333333333333329</v>
      </c>
      <c r="Q1826" t="str">
        <f>LEFT(N1826, SEARCH("/", N1826, 1) - 1)</f>
        <v>theater</v>
      </c>
      <c r="R1826" t="str">
        <f>RIGHT(N1826, LEN(N1826)-SEARCH("/", N1826, 1))</f>
        <v>spaces</v>
      </c>
      <c r="S1826" s="11">
        <f>(((J1826/60)/60)/24)+DATE(1970,1,1)</f>
        <v>42100.723738425921</v>
      </c>
      <c r="T1826" s="11">
        <f>(((I1826/60)/60)/24)+DATE(1970,1,1)</f>
        <v>42129.783333333333</v>
      </c>
    </row>
    <row r="1827" spans="1:20" ht="30" x14ac:dyDescent="0.25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6">
        <f>ROUND(E1827/D1827*100, 0)</f>
        <v>0</v>
      </c>
      <c r="P1827" s="8">
        <f>E1827/L1827</f>
        <v>5.5</v>
      </c>
      <c r="Q1827" t="str">
        <f>LEFT(N1827, SEARCH("/", N1827, 1) - 1)</f>
        <v>theater</v>
      </c>
      <c r="R1827" t="str">
        <f>RIGHT(N1827, LEN(N1827)-SEARCH("/", N1827, 1))</f>
        <v>spaces</v>
      </c>
      <c r="S1827" s="11">
        <f>(((J1827/60)/60)/24)+DATE(1970,1,1)</f>
        <v>42107.156319444446</v>
      </c>
      <c r="T1827" s="11">
        <f>(((I1827/60)/60)/24)+DATE(1970,1,1)</f>
        <v>42167.156319444446</v>
      </c>
    </row>
    <row r="1828" spans="1:20" ht="30" x14ac:dyDescent="0.25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6">
        <f>ROUND(E1828/D1828*100, 0)</f>
        <v>16</v>
      </c>
      <c r="P1828" s="8">
        <f>E1828/L1828</f>
        <v>53.75</v>
      </c>
      <c r="Q1828" t="str">
        <f>LEFT(N1828, SEARCH("/", N1828, 1) - 1)</f>
        <v>theater</v>
      </c>
      <c r="R1828" t="str">
        <f>RIGHT(N1828, LEN(N1828)-SEARCH("/", N1828, 1))</f>
        <v>plays</v>
      </c>
      <c r="S1828" s="11">
        <f>(((J1828/60)/60)/24)+DATE(1970,1,1)</f>
        <v>42803.579224537039</v>
      </c>
      <c r="T1828" s="11">
        <f>(((I1828/60)/60)/24)+DATE(1970,1,1)</f>
        <v>42833.537557870368</v>
      </c>
    </row>
    <row r="1829" spans="1:20" ht="45" x14ac:dyDescent="0.25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6">
        <f>ROUND(E1829/D1829*100, 0)</f>
        <v>6</v>
      </c>
      <c r="P1829" s="8">
        <f>E1829/L1829</f>
        <v>45</v>
      </c>
      <c r="Q1829" t="str">
        <f>LEFT(N1829, SEARCH("/", N1829, 1) - 1)</f>
        <v>games</v>
      </c>
      <c r="R1829" t="str">
        <f>RIGHT(N1829, LEN(N1829)-SEARCH("/", N1829, 1))</f>
        <v>mobile games</v>
      </c>
      <c r="S1829" s="11">
        <f>(((J1829/60)/60)/24)+DATE(1970,1,1)</f>
        <v>42327.671631944439</v>
      </c>
      <c r="T1829" s="11">
        <f>(((I1829/60)/60)/24)+DATE(1970,1,1)</f>
        <v>42357.671631944439</v>
      </c>
    </row>
    <row r="1830" spans="1:20" ht="45" x14ac:dyDescent="0.25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8285</v>
      </c>
      <c r="O1830" s="6">
        <f>ROUND(E1830/D1830*100, 0)</f>
        <v>21</v>
      </c>
      <c r="P1830" s="8">
        <f>E1830/L1830</f>
        <v>35.799999999999997</v>
      </c>
      <c r="Q1830" t="str">
        <f>LEFT(N1830, SEARCH("/", N1830, 1) - 1)</f>
        <v>photography</v>
      </c>
      <c r="R1830" t="str">
        <f>RIGHT(N1830, LEN(N1830)-SEARCH("/", N1830, 1))</f>
        <v>photobooks</v>
      </c>
      <c r="S1830" s="11">
        <f>(((J1830/60)/60)/24)+DATE(1970,1,1)</f>
        <v>41905.979629629634</v>
      </c>
      <c r="T1830" s="11">
        <f>(((I1830/60)/60)/24)+DATE(1970,1,1)</f>
        <v>41935.979629629634</v>
      </c>
    </row>
    <row r="1831" spans="1:20" ht="45" x14ac:dyDescent="0.25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 s="6">
        <f>ROUND(E1831/D1831*100, 0)</f>
        <v>127</v>
      </c>
      <c r="P1831" s="8">
        <f>E1831/L1831</f>
        <v>59.233333333333334</v>
      </c>
      <c r="Q1831" t="str">
        <f>LEFT(N1831, SEARCH("/", N1831, 1) - 1)</f>
        <v>music</v>
      </c>
      <c r="R1831" t="str">
        <f>RIGHT(N1831, LEN(N1831)-SEARCH("/", N1831, 1))</f>
        <v>rock</v>
      </c>
      <c r="S1831" s="11">
        <f>(((J1831/60)/60)/24)+DATE(1970,1,1)</f>
        <v>41495.692627314813</v>
      </c>
      <c r="T1831" s="11">
        <f>(((I1831/60)/60)/24)+DATE(1970,1,1)</f>
        <v>41527.165972222225</v>
      </c>
    </row>
    <row r="1832" spans="1:20" ht="45" x14ac:dyDescent="0.25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8272</v>
      </c>
      <c r="O1832" s="6">
        <f>ROUND(E1832/D1832*100, 0)</f>
        <v>0</v>
      </c>
      <c r="P1832" s="8" t="e">
        <f>E1832/L1832</f>
        <v>#DIV/0!</v>
      </c>
      <c r="Q1832" t="str">
        <f>LEFT(N1832, SEARCH("/", N1832, 1) - 1)</f>
        <v>technology</v>
      </c>
      <c r="R1832" t="str">
        <f>RIGHT(N1832, LEN(N1832)-SEARCH("/", N1832, 1))</f>
        <v>web</v>
      </c>
      <c r="S1832" s="11">
        <f>(((J1832/60)/60)/24)+DATE(1970,1,1)</f>
        <v>42276.120636574073</v>
      </c>
      <c r="T1832" s="11">
        <f>(((I1832/60)/60)/24)+DATE(1970,1,1)</f>
        <v>42306.120636574073</v>
      </c>
    </row>
    <row r="1833" spans="1:20" ht="45" x14ac:dyDescent="0.25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6">
        <f>ROUND(E1833/D1833*100, 0)</f>
        <v>101</v>
      </c>
      <c r="P1833" s="8">
        <f>E1833/L1833</f>
        <v>103.17073170731707</v>
      </c>
      <c r="Q1833" t="str">
        <f>LEFT(N1833, SEARCH("/", N1833, 1) - 1)</f>
        <v>theater</v>
      </c>
      <c r="R1833" t="str">
        <f>RIGHT(N1833, LEN(N1833)-SEARCH("/", N1833, 1))</f>
        <v>spaces</v>
      </c>
      <c r="S1833" s="11">
        <f>(((J1833/60)/60)/24)+DATE(1970,1,1)</f>
        <v>42163.29833333334</v>
      </c>
      <c r="T1833" s="11">
        <f>(((I1833/60)/60)/24)+DATE(1970,1,1)</f>
        <v>42205.916666666672</v>
      </c>
    </row>
    <row r="1834" spans="1:20" ht="30" x14ac:dyDescent="0.25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 s="6">
        <f>ROUND(E1834/D1834*100, 0)</f>
        <v>114</v>
      </c>
      <c r="P1834" s="8">
        <f>E1834/L1834</f>
        <v>77.335806451612896</v>
      </c>
      <c r="Q1834" t="str">
        <f>LEFT(N1834, SEARCH("/", N1834, 1) - 1)</f>
        <v>theater</v>
      </c>
      <c r="R1834" t="str">
        <f>RIGHT(N1834, LEN(N1834)-SEARCH("/", N1834, 1))</f>
        <v>plays</v>
      </c>
      <c r="S1834" s="11">
        <f>(((J1834/60)/60)/24)+DATE(1970,1,1)</f>
        <v>41375.702210648145</v>
      </c>
      <c r="T1834" s="11">
        <f>(((I1834/60)/60)/24)+DATE(1970,1,1)</f>
        <v>41400.702210648145</v>
      </c>
    </row>
    <row r="1835" spans="1:20" ht="45" x14ac:dyDescent="0.25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6">
        <f>ROUND(E1835/D1835*100, 0)</f>
        <v>0</v>
      </c>
      <c r="P1835" s="8">
        <f>E1835/L1835</f>
        <v>5</v>
      </c>
      <c r="Q1835" t="str">
        <f>LEFT(N1835, SEARCH("/", N1835, 1) - 1)</f>
        <v>publishing</v>
      </c>
      <c r="R1835" t="str">
        <f>RIGHT(N1835, LEN(N1835)-SEARCH("/", N1835, 1))</f>
        <v>fiction</v>
      </c>
      <c r="S1835" s="11">
        <f>(((J1835/60)/60)/24)+DATE(1970,1,1)</f>
        <v>41471.446851851848</v>
      </c>
      <c r="T1835" s="11">
        <f>(((I1835/60)/60)/24)+DATE(1970,1,1)</f>
        <v>41501.446851851848</v>
      </c>
    </row>
    <row r="1836" spans="1:20" ht="45" x14ac:dyDescent="0.25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6">
        <f>ROUND(E1836/D1836*100, 0)</f>
        <v>49</v>
      </c>
      <c r="P1836" s="8">
        <f>E1836/L1836</f>
        <v>132.1875</v>
      </c>
      <c r="Q1836" t="str">
        <f>LEFT(N1836, SEARCH("/", N1836, 1) - 1)</f>
        <v>photography</v>
      </c>
      <c r="R1836" t="str">
        <f>RIGHT(N1836, LEN(N1836)-SEARCH("/", N1836, 1))</f>
        <v>nature</v>
      </c>
      <c r="S1836" s="11">
        <f>(((J1836/60)/60)/24)+DATE(1970,1,1)</f>
        <v>41892.688750000001</v>
      </c>
      <c r="T1836" s="11">
        <f>(((I1836/60)/60)/24)+DATE(1970,1,1)</f>
        <v>41913.165972222225</v>
      </c>
    </row>
    <row r="1837" spans="1:20" ht="45" x14ac:dyDescent="0.25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 s="6">
        <f>ROUND(E1837/D1837*100, 0)</f>
        <v>107</v>
      </c>
      <c r="P1837" s="8">
        <f>E1837/L1837</f>
        <v>100.21739130434783</v>
      </c>
      <c r="Q1837" t="str">
        <f>LEFT(N1837, SEARCH("/", N1837, 1) - 1)</f>
        <v>theater</v>
      </c>
      <c r="R1837" t="str">
        <f>RIGHT(N1837, LEN(N1837)-SEARCH("/", N1837, 1))</f>
        <v>plays</v>
      </c>
      <c r="S1837" s="11">
        <f>(((J1837/60)/60)/24)+DATE(1970,1,1)</f>
        <v>41791.993414351848</v>
      </c>
      <c r="T1837" s="11">
        <f>(((I1837/60)/60)/24)+DATE(1970,1,1)</f>
        <v>41821.993414351848</v>
      </c>
    </row>
    <row r="1838" spans="1:20" ht="45" x14ac:dyDescent="0.25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6">
        <f>ROUND(E1838/D1838*100, 0)</f>
        <v>103</v>
      </c>
      <c r="P1838" s="8">
        <f>E1838/L1838</f>
        <v>49.545505617977533</v>
      </c>
      <c r="Q1838" t="str">
        <f>LEFT(N1838, SEARCH("/", N1838, 1) - 1)</f>
        <v>theater</v>
      </c>
      <c r="R1838" t="str">
        <f>RIGHT(N1838, LEN(N1838)-SEARCH("/", N1838, 1))</f>
        <v>plays</v>
      </c>
      <c r="S1838" s="11">
        <f>(((J1838/60)/60)/24)+DATE(1970,1,1)</f>
        <v>42465.491435185191</v>
      </c>
      <c r="T1838" s="11">
        <f>(((I1838/60)/60)/24)+DATE(1970,1,1)</f>
        <v>42494.958333333328</v>
      </c>
    </row>
    <row r="1839" spans="1:20" ht="60" x14ac:dyDescent="0.25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6">
        <f>ROUND(E1839/D1839*100, 0)</f>
        <v>0</v>
      </c>
      <c r="P1839" s="8" t="e">
        <f>E1839/L1839</f>
        <v>#DIV/0!</v>
      </c>
      <c r="Q1839" t="str">
        <f>LEFT(N1839, SEARCH("/", N1839, 1) - 1)</f>
        <v>journalism</v>
      </c>
      <c r="R1839" t="str">
        <f>RIGHT(N1839, LEN(N1839)-SEARCH("/", N1839, 1))</f>
        <v>audio</v>
      </c>
      <c r="S1839" s="11">
        <f>(((J1839/60)/60)/24)+DATE(1970,1,1)</f>
        <v>42483.797395833331</v>
      </c>
      <c r="T1839" s="11">
        <f>(((I1839/60)/60)/24)+DATE(1970,1,1)</f>
        <v>42527.839583333334</v>
      </c>
    </row>
    <row r="1840" spans="1:20" ht="45" x14ac:dyDescent="0.25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6">
        <f>ROUND(E1840/D1840*100, 0)</f>
        <v>0</v>
      </c>
      <c r="P1840" s="8">
        <f>E1840/L1840</f>
        <v>10</v>
      </c>
      <c r="Q1840" t="str">
        <f>LEFT(N1840, SEARCH("/", N1840, 1) - 1)</f>
        <v>film &amp; video</v>
      </c>
      <c r="R1840" t="str">
        <f>RIGHT(N1840, LEN(N1840)-SEARCH("/", N1840, 1))</f>
        <v>drama</v>
      </c>
      <c r="S1840" s="11">
        <f>(((J1840/60)/60)/24)+DATE(1970,1,1)</f>
        <v>42375.230115740742</v>
      </c>
      <c r="T1840" s="11">
        <f>(((I1840/60)/60)/24)+DATE(1970,1,1)</f>
        <v>42417.999305555553</v>
      </c>
    </row>
    <row r="1841" spans="1:20" ht="45" x14ac:dyDescent="0.25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 s="6">
        <f>ROUND(E1841/D1841*100, 0)</f>
        <v>110</v>
      </c>
      <c r="P1841" s="8">
        <f>E1841/L1841</f>
        <v>74.246153846153845</v>
      </c>
      <c r="Q1841" t="str">
        <f>LEFT(N1841, SEARCH("/", N1841, 1) - 1)</f>
        <v>music</v>
      </c>
      <c r="R1841" t="str">
        <f>RIGHT(N1841, LEN(N1841)-SEARCH("/", N1841, 1))</f>
        <v>rock</v>
      </c>
      <c r="S1841" s="11">
        <f>(((J1841/60)/60)/24)+DATE(1970,1,1)</f>
        <v>42526.874236111107</v>
      </c>
      <c r="T1841" s="11">
        <f>(((I1841/60)/60)/24)+DATE(1970,1,1)</f>
        <v>42556.874236111107</v>
      </c>
    </row>
    <row r="1842" spans="1:20" ht="45" x14ac:dyDescent="0.25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 s="6">
        <f>ROUND(E1842/D1842*100, 0)</f>
        <v>18</v>
      </c>
      <c r="P1842" s="8">
        <f>E1842/L1842</f>
        <v>88.888888888888886</v>
      </c>
      <c r="Q1842" t="str">
        <f>LEFT(N1842, SEARCH("/", N1842, 1) - 1)</f>
        <v>publishing</v>
      </c>
      <c r="R1842" t="str">
        <f>RIGHT(N1842, LEN(N1842)-SEARCH("/", N1842, 1))</f>
        <v>translations</v>
      </c>
      <c r="S1842" s="11">
        <f>(((J1842/60)/60)/24)+DATE(1970,1,1)</f>
        <v>42192.675821759258</v>
      </c>
      <c r="T1842" s="11">
        <f>(((I1842/60)/60)/24)+DATE(1970,1,1)</f>
        <v>42232.675821759258</v>
      </c>
    </row>
    <row r="1843" spans="1:20" ht="45" x14ac:dyDescent="0.25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6">
        <f>ROUND(E1843/D1843*100, 0)</f>
        <v>103</v>
      </c>
      <c r="P1843" s="8">
        <f>E1843/L1843</f>
        <v>77.271186440677965</v>
      </c>
      <c r="Q1843" t="str">
        <f>LEFT(N1843, SEARCH("/", N1843, 1) - 1)</f>
        <v>publishing</v>
      </c>
      <c r="R1843" t="str">
        <f>RIGHT(N1843, LEN(N1843)-SEARCH("/", N1843, 1))</f>
        <v>nonfiction</v>
      </c>
      <c r="S1843" s="11">
        <f>(((J1843/60)/60)/24)+DATE(1970,1,1)</f>
        <v>41299.878148148149</v>
      </c>
      <c r="T1843" s="11">
        <f>(((I1843/60)/60)/24)+DATE(1970,1,1)</f>
        <v>41329.878148148149</v>
      </c>
    </row>
    <row r="1844" spans="1:20" x14ac:dyDescent="0.25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6">
        <f>ROUND(E1844/D1844*100, 0)</f>
        <v>1</v>
      </c>
      <c r="P1844" s="8">
        <f>E1844/L1844</f>
        <v>10</v>
      </c>
      <c r="Q1844" t="str">
        <f>LEFT(N1844, SEARCH("/", N1844, 1) - 1)</f>
        <v>film &amp; video</v>
      </c>
      <c r="R1844" t="str">
        <f>RIGHT(N1844, LEN(N1844)-SEARCH("/", N1844, 1))</f>
        <v>animation</v>
      </c>
      <c r="S1844" s="11">
        <f>(((J1844/60)/60)/24)+DATE(1970,1,1)</f>
        <v>41945.037789351853</v>
      </c>
      <c r="T1844" s="11">
        <f>(((I1844/60)/60)/24)+DATE(1970,1,1)</f>
        <v>41998.208333333328</v>
      </c>
    </row>
    <row r="1845" spans="1:20" ht="45" x14ac:dyDescent="0.25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 s="6">
        <f>ROUND(E1845/D1845*100, 0)</f>
        <v>103</v>
      </c>
      <c r="P1845" s="8">
        <f>E1845/L1845</f>
        <v>43.040092592592593</v>
      </c>
      <c r="Q1845" t="str">
        <f>LEFT(N1845, SEARCH("/", N1845, 1) - 1)</f>
        <v>film &amp; video</v>
      </c>
      <c r="R1845" t="str">
        <f>RIGHT(N1845, LEN(N1845)-SEARCH("/", N1845, 1))</f>
        <v>shorts</v>
      </c>
      <c r="S1845" s="11">
        <f>(((J1845/60)/60)/24)+DATE(1970,1,1)</f>
        <v>41701.901817129627</v>
      </c>
      <c r="T1845" s="11">
        <f>(((I1845/60)/60)/24)+DATE(1970,1,1)</f>
        <v>41721</v>
      </c>
    </row>
    <row r="1846" spans="1:20" ht="60" x14ac:dyDescent="0.25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 s="6">
        <f>ROUND(E1846/D1846*100, 0)</f>
        <v>100</v>
      </c>
      <c r="P1846" s="8">
        <f>E1846/L1846</f>
        <v>167.48962962962963</v>
      </c>
      <c r="Q1846" t="str">
        <f>LEFT(N1846, SEARCH("/", N1846, 1) - 1)</f>
        <v>film &amp; video</v>
      </c>
      <c r="R1846" t="str">
        <f>RIGHT(N1846, LEN(N1846)-SEARCH("/", N1846, 1))</f>
        <v>shorts</v>
      </c>
      <c r="S1846" s="11">
        <f>(((J1846/60)/60)/24)+DATE(1970,1,1)</f>
        <v>40248.834999999999</v>
      </c>
      <c r="T1846" s="11">
        <f>(((I1846/60)/60)/24)+DATE(1970,1,1)</f>
        <v>40338.791666666664</v>
      </c>
    </row>
    <row r="1847" spans="1:20" ht="45" x14ac:dyDescent="0.25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8267</v>
      </c>
      <c r="O1847" s="6">
        <f>ROUND(E1847/D1847*100, 0)</f>
        <v>8</v>
      </c>
      <c r="P1847" s="8">
        <f>E1847/L1847</f>
        <v>37.555555555555557</v>
      </c>
      <c r="Q1847" t="str">
        <f>LEFT(N1847, SEARCH("/", N1847, 1) - 1)</f>
        <v>film &amp; video</v>
      </c>
      <c r="R1847" t="str">
        <f>RIGHT(N1847, LEN(N1847)-SEARCH("/", N1847, 1))</f>
        <v>science fiction</v>
      </c>
      <c r="S1847" s="11">
        <f>(((J1847/60)/60)/24)+DATE(1970,1,1)</f>
        <v>42200.542268518519</v>
      </c>
      <c r="T1847" s="11">
        <f>(((I1847/60)/60)/24)+DATE(1970,1,1)</f>
        <v>42227.542268518519</v>
      </c>
    </row>
    <row r="1848" spans="1:20" ht="30" x14ac:dyDescent="0.25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8269</v>
      </c>
      <c r="O1848" s="6">
        <f>ROUND(E1848/D1848*100, 0)</f>
        <v>107</v>
      </c>
      <c r="P1848" s="8">
        <f>E1848/L1848</f>
        <v>28.576190476190476</v>
      </c>
      <c r="Q1848" t="str">
        <f>LEFT(N1848, SEARCH("/", N1848, 1) - 1)</f>
        <v>film &amp; video</v>
      </c>
      <c r="R1848" t="str">
        <f>RIGHT(N1848, LEN(N1848)-SEARCH("/", N1848, 1))</f>
        <v>documentary</v>
      </c>
      <c r="S1848" s="11">
        <f>(((J1848/60)/60)/24)+DATE(1970,1,1)</f>
        <v>40526.36917824074</v>
      </c>
      <c r="T1848" s="11">
        <f>(((I1848/60)/60)/24)+DATE(1970,1,1)</f>
        <v>40576.332638888889</v>
      </c>
    </row>
    <row r="1849" spans="1:20" ht="45" x14ac:dyDescent="0.25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8272</v>
      </c>
      <c r="O1849" s="6">
        <f>ROUND(E1849/D1849*100, 0)</f>
        <v>1</v>
      </c>
      <c r="P1849" s="8">
        <f>E1849/L1849</f>
        <v>25</v>
      </c>
      <c r="Q1849" t="str">
        <f>LEFT(N1849, SEARCH("/", N1849, 1) - 1)</f>
        <v>technology</v>
      </c>
      <c r="R1849" t="str">
        <f>RIGHT(N1849, LEN(N1849)-SEARCH("/", N1849, 1))</f>
        <v>web</v>
      </c>
      <c r="S1849" s="11">
        <f>(((J1849/60)/60)/24)+DATE(1970,1,1)</f>
        <v>42276.046689814815</v>
      </c>
      <c r="T1849" s="11">
        <f>(((I1849/60)/60)/24)+DATE(1970,1,1)</f>
        <v>42306.046689814815</v>
      </c>
    </row>
    <row r="1850" spans="1:20" ht="45" x14ac:dyDescent="0.25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8276</v>
      </c>
      <c r="O1850" s="6">
        <f>ROUND(E1850/D1850*100, 0)</f>
        <v>100</v>
      </c>
      <c r="P1850" s="8">
        <f>E1850/L1850</f>
        <v>104.65116279069767</v>
      </c>
      <c r="Q1850" t="str">
        <f>LEFT(N1850, SEARCH("/", N1850, 1) - 1)</f>
        <v>music</v>
      </c>
      <c r="R1850" t="str">
        <f>RIGHT(N1850, LEN(N1850)-SEARCH("/", N1850, 1))</f>
        <v>rock</v>
      </c>
      <c r="S1850" s="11">
        <f>(((J1850/60)/60)/24)+DATE(1970,1,1)</f>
        <v>41962.100532407407</v>
      </c>
      <c r="T1850" s="11">
        <f>(((I1850/60)/60)/24)+DATE(1970,1,1)</f>
        <v>41995.207638888889</v>
      </c>
    </row>
    <row r="1851" spans="1:20" ht="45" x14ac:dyDescent="0.25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8278</v>
      </c>
      <c r="O1851" s="6">
        <f>ROUND(E1851/D1851*100, 0)</f>
        <v>2</v>
      </c>
      <c r="P1851" s="8">
        <f>E1851/L1851</f>
        <v>50.5</v>
      </c>
      <c r="Q1851" t="str">
        <f>LEFT(N1851, SEARCH("/", N1851, 1) - 1)</f>
        <v>music</v>
      </c>
      <c r="R1851" t="str">
        <f>RIGHT(N1851, LEN(N1851)-SEARCH("/", N1851, 1))</f>
        <v>jazz</v>
      </c>
      <c r="S1851" s="11">
        <f>(((J1851/60)/60)/24)+DATE(1970,1,1)</f>
        <v>42599.965324074074</v>
      </c>
      <c r="T1851" s="11">
        <f>(((I1851/60)/60)/24)+DATE(1970,1,1)</f>
        <v>42629.965324074074</v>
      </c>
    </row>
    <row r="1852" spans="1:20" ht="45" x14ac:dyDescent="0.25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8280</v>
      </c>
      <c r="O1852" s="6">
        <f>ROUND(E1852/D1852*100, 0)</f>
        <v>112</v>
      </c>
      <c r="P1852" s="8">
        <f>E1852/L1852</f>
        <v>23.963127962085309</v>
      </c>
      <c r="Q1852" t="str">
        <f>LEFT(N1852, SEARCH("/", N1852, 1) - 1)</f>
        <v>music</v>
      </c>
      <c r="R1852" t="str">
        <f>RIGHT(N1852, LEN(N1852)-SEARCH("/", N1852, 1))</f>
        <v>electronic music</v>
      </c>
      <c r="S1852" s="11">
        <f>(((J1852/60)/60)/24)+DATE(1970,1,1)</f>
        <v>41249.448958333334</v>
      </c>
      <c r="T1852" s="11">
        <f>(((I1852/60)/60)/24)+DATE(1970,1,1)</f>
        <v>41281.333333333336</v>
      </c>
    </row>
    <row r="1853" spans="1:20" ht="45" x14ac:dyDescent="0.25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8282</v>
      </c>
      <c r="O1853" s="6">
        <f>ROUND(E1853/D1853*100, 0)</f>
        <v>2</v>
      </c>
      <c r="P1853" s="8">
        <f>E1853/L1853</f>
        <v>36.333333333333336</v>
      </c>
      <c r="Q1853" t="str">
        <f>LEFT(N1853, SEARCH("/", N1853, 1) - 1)</f>
        <v>games</v>
      </c>
      <c r="R1853" t="str">
        <f>RIGHT(N1853, LEN(N1853)-SEARCH("/", N1853, 1))</f>
        <v>video games</v>
      </c>
      <c r="S1853" s="11">
        <f>(((J1853/60)/60)/24)+DATE(1970,1,1)</f>
        <v>41704.16642361111</v>
      </c>
      <c r="T1853" s="11">
        <f>(((I1853/60)/60)/24)+DATE(1970,1,1)</f>
        <v>41734.124756944446</v>
      </c>
    </row>
    <row r="1854" spans="1:20" ht="45" x14ac:dyDescent="0.25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 s="6">
        <f>ROUND(E1854/D1854*100, 0)</f>
        <v>1</v>
      </c>
      <c r="P1854" s="8">
        <f>E1854/L1854</f>
        <v>27.5</v>
      </c>
      <c r="Q1854" t="str">
        <f>LEFT(N1854, SEARCH("/", N1854, 1) - 1)</f>
        <v>publishing</v>
      </c>
      <c r="R1854" t="str">
        <f>RIGHT(N1854, LEN(N1854)-SEARCH("/", N1854, 1))</f>
        <v>translations</v>
      </c>
      <c r="S1854" s="11">
        <f>(((J1854/60)/60)/24)+DATE(1970,1,1)</f>
        <v>42232.15016203704</v>
      </c>
      <c r="T1854" s="11">
        <f>(((I1854/60)/60)/24)+DATE(1970,1,1)</f>
        <v>42262.465972222228</v>
      </c>
    </row>
    <row r="1855" spans="1:20" ht="45" x14ac:dyDescent="0.25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8276</v>
      </c>
      <c r="O1855" s="6">
        <f>ROUND(E1855/D1855*100, 0)</f>
        <v>104</v>
      </c>
      <c r="P1855" s="8">
        <f>E1855/L1855</f>
        <v>53.5632183908046</v>
      </c>
      <c r="Q1855" t="str">
        <f>LEFT(N1855, SEARCH("/", N1855, 1) - 1)</f>
        <v>music</v>
      </c>
      <c r="R1855" t="str">
        <f>RIGHT(N1855, LEN(N1855)-SEARCH("/", N1855, 1))</f>
        <v>rock</v>
      </c>
      <c r="S1855" s="11">
        <f>(((J1855/60)/60)/24)+DATE(1970,1,1)</f>
        <v>40663.08666666667</v>
      </c>
      <c r="T1855" s="11">
        <f>(((I1855/60)/60)/24)+DATE(1970,1,1)</f>
        <v>40706.166666666664</v>
      </c>
    </row>
    <row r="1856" spans="1:20" ht="45" x14ac:dyDescent="0.25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8292</v>
      </c>
      <c r="O1856" s="6">
        <f>ROUND(E1856/D1856*100, 0)</f>
        <v>101</v>
      </c>
      <c r="P1856" s="8">
        <f>E1856/L1856</f>
        <v>64.714285714285708</v>
      </c>
      <c r="Q1856" t="str">
        <f>LEFT(N1856, SEARCH("/", N1856, 1) - 1)</f>
        <v>music</v>
      </c>
      <c r="R1856" t="str">
        <f>RIGHT(N1856, LEN(N1856)-SEARCH("/", N1856, 1))</f>
        <v>pop</v>
      </c>
      <c r="S1856" s="11">
        <f>(((J1856/60)/60)/24)+DATE(1970,1,1)</f>
        <v>41572.492974537039</v>
      </c>
      <c r="T1856" s="11">
        <f>(((I1856/60)/60)/24)+DATE(1970,1,1)</f>
        <v>41602.534641203703</v>
      </c>
    </row>
    <row r="1857" spans="1:20" ht="45" x14ac:dyDescent="0.25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8293</v>
      </c>
      <c r="O1857" s="6">
        <f>ROUND(E1857/D1857*100, 0)</f>
        <v>0</v>
      </c>
      <c r="P1857" s="8">
        <f>E1857/L1857</f>
        <v>1</v>
      </c>
      <c r="Q1857" t="str">
        <f>LEFT(N1857, SEARCH("/", N1857, 1) - 1)</f>
        <v>music</v>
      </c>
      <c r="R1857" t="str">
        <f>RIGHT(N1857, LEN(N1857)-SEARCH("/", N1857, 1))</f>
        <v>faith</v>
      </c>
      <c r="S1857" s="11">
        <f>(((J1857/60)/60)/24)+DATE(1970,1,1)</f>
        <v>42102.036527777775</v>
      </c>
      <c r="T1857" s="11">
        <f>(((I1857/60)/60)/24)+DATE(1970,1,1)</f>
        <v>42132.036527777775</v>
      </c>
    </row>
    <row r="1858" spans="1:20" ht="45" x14ac:dyDescent="0.25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8276</v>
      </c>
      <c r="O1858" s="6">
        <f>ROUND(E1858/D1858*100, 0)</f>
        <v>112</v>
      </c>
      <c r="P1858" s="8">
        <f>E1858/L1858</f>
        <v>87.103448275862064</v>
      </c>
      <c r="Q1858" t="str">
        <f>LEFT(N1858, SEARCH("/", N1858, 1) - 1)</f>
        <v>music</v>
      </c>
      <c r="R1858" t="str">
        <f>RIGHT(N1858, LEN(N1858)-SEARCH("/", N1858, 1))</f>
        <v>rock</v>
      </c>
      <c r="S1858" s="11">
        <f>(((J1858/60)/60)/24)+DATE(1970,1,1)</f>
        <v>41813.766099537039</v>
      </c>
      <c r="T1858" s="11">
        <f>(((I1858/60)/60)/24)+DATE(1970,1,1)</f>
        <v>41844.766099537039</v>
      </c>
    </row>
    <row r="1859" spans="1:20" ht="45" x14ac:dyDescent="0.25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  <c r="O1859" s="6">
        <f>ROUND(E1859/D1859*100, 0)</f>
        <v>120</v>
      </c>
      <c r="P1859" s="8">
        <f>E1859/L1859</f>
        <v>50.9338679245283</v>
      </c>
      <c r="Q1859" t="str">
        <f>LEFT(N1859, SEARCH("/", N1859, 1) - 1)</f>
        <v>music</v>
      </c>
      <c r="R1859" t="str">
        <f>RIGHT(N1859, LEN(N1859)-SEARCH("/", N1859, 1))</f>
        <v>rock</v>
      </c>
      <c r="S1859" s="11">
        <f>(((J1859/60)/60)/24)+DATE(1970,1,1)</f>
        <v>41792.667361111111</v>
      </c>
      <c r="T1859" s="11">
        <f>(((I1859/60)/60)/24)+DATE(1970,1,1)</f>
        <v>41813.667361111111</v>
      </c>
    </row>
    <row r="1860" spans="1:20" ht="45" x14ac:dyDescent="0.25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8300</v>
      </c>
      <c r="O1860" s="6">
        <f>ROUND(E1860/D1860*100, 0)</f>
        <v>100</v>
      </c>
      <c r="P1860" s="8">
        <f>E1860/L1860</f>
        <v>74.06557377049181</v>
      </c>
      <c r="Q1860" t="str">
        <f>LEFT(N1860, SEARCH("/", N1860, 1) - 1)</f>
        <v>music</v>
      </c>
      <c r="R1860" t="str">
        <f>RIGHT(N1860, LEN(N1860)-SEARCH("/", N1860, 1))</f>
        <v>classical music</v>
      </c>
      <c r="S1860" s="11">
        <f>(((J1860/60)/60)/24)+DATE(1970,1,1)</f>
        <v>42208.680023148147</v>
      </c>
      <c r="T1860" s="11">
        <f>(((I1860/60)/60)/24)+DATE(1970,1,1)</f>
        <v>42231.165972222225</v>
      </c>
    </row>
    <row r="1861" spans="1:20" ht="45" x14ac:dyDescent="0.25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8271</v>
      </c>
      <c r="O1861" s="6">
        <f>ROUND(E1861/D1861*100, 0)</f>
        <v>100</v>
      </c>
      <c r="P1861" s="8">
        <f>E1861/L1861</f>
        <v>65.376811594202906</v>
      </c>
      <c r="Q1861" t="str">
        <f>LEFT(N1861, SEARCH("/", N1861, 1) - 1)</f>
        <v>theater</v>
      </c>
      <c r="R1861" t="str">
        <f>RIGHT(N1861, LEN(N1861)-SEARCH("/", N1861, 1))</f>
        <v>plays</v>
      </c>
      <c r="S1861" s="11">
        <f>(((J1861/60)/60)/24)+DATE(1970,1,1)</f>
        <v>42208.84646990741</v>
      </c>
      <c r="T1861" s="11">
        <f>(((I1861/60)/60)/24)+DATE(1970,1,1)</f>
        <v>42238.84646990741</v>
      </c>
    </row>
    <row r="1862" spans="1:20" ht="45" x14ac:dyDescent="0.25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8271</v>
      </c>
      <c r="O1862" s="6">
        <f>ROUND(E1862/D1862*100, 0)</f>
        <v>0</v>
      </c>
      <c r="P1862" s="8" t="e">
        <f>E1862/L1862</f>
        <v>#DIV/0!</v>
      </c>
      <c r="Q1862" t="str">
        <f>LEFT(N1862, SEARCH("/", N1862, 1) - 1)</f>
        <v>theater</v>
      </c>
      <c r="R1862" t="str">
        <f>RIGHT(N1862, LEN(N1862)-SEARCH("/", N1862, 1))</f>
        <v>plays</v>
      </c>
      <c r="S1862" s="11">
        <f>(((J1862/60)/60)/24)+DATE(1970,1,1)</f>
        <v>42390.002650462964</v>
      </c>
      <c r="T1862" s="11">
        <f>(((I1862/60)/60)/24)+DATE(1970,1,1)</f>
        <v>42398.970138888893</v>
      </c>
    </row>
    <row r="1863" spans="1:20" ht="45" x14ac:dyDescent="0.25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8303</v>
      </c>
      <c r="O1863" s="6">
        <f>ROUND(E1863/D1863*100, 0)</f>
        <v>116</v>
      </c>
      <c r="P1863" s="8">
        <f>E1863/L1863</f>
        <v>50.689320388349515</v>
      </c>
      <c r="Q1863" t="str">
        <f>LEFT(N1863, SEARCH("/", N1863, 1) - 1)</f>
        <v>theater</v>
      </c>
      <c r="R1863" t="str">
        <f>RIGHT(N1863, LEN(N1863)-SEARCH("/", N1863, 1))</f>
        <v>spaces</v>
      </c>
      <c r="S1863" s="11">
        <f>(((J1863/60)/60)/24)+DATE(1970,1,1)</f>
        <v>42660.618854166663</v>
      </c>
      <c r="T1863" s="11">
        <f>(((I1863/60)/60)/24)+DATE(1970,1,1)</f>
        <v>42696.249305555553</v>
      </c>
    </row>
    <row r="1864" spans="1:20" ht="45" x14ac:dyDescent="0.25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8271</v>
      </c>
      <c r="O1864" s="6">
        <f>ROUND(E1864/D1864*100, 0)</f>
        <v>102</v>
      </c>
      <c r="P1864" s="8">
        <f>E1864/L1864</f>
        <v>80.15789473684211</v>
      </c>
      <c r="Q1864" t="str">
        <f>LEFT(N1864, SEARCH("/", N1864, 1) - 1)</f>
        <v>theater</v>
      </c>
      <c r="R1864" t="str">
        <f>RIGHT(N1864, LEN(N1864)-SEARCH("/", N1864, 1))</f>
        <v>plays</v>
      </c>
      <c r="S1864" s="11">
        <f>(((J1864/60)/60)/24)+DATE(1970,1,1)</f>
        <v>41841.26489583333</v>
      </c>
      <c r="T1864" s="11">
        <f>(((I1864/60)/60)/24)+DATE(1970,1,1)</f>
        <v>41864.207638888889</v>
      </c>
    </row>
    <row r="1865" spans="1:20" ht="30" x14ac:dyDescent="0.25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8271</v>
      </c>
      <c r="O1865" s="6">
        <f>ROUND(E1865/D1865*100, 0)</f>
        <v>116</v>
      </c>
      <c r="P1865" s="8">
        <f>E1865/L1865</f>
        <v>50.20192307692308</v>
      </c>
      <c r="Q1865" t="str">
        <f>LEFT(N1865, SEARCH("/", N1865, 1) - 1)</f>
        <v>theater</v>
      </c>
      <c r="R1865" t="str">
        <f>RIGHT(N1865, LEN(N1865)-SEARCH("/", N1865, 1))</f>
        <v>plays</v>
      </c>
      <c r="S1865" s="11">
        <f>(((J1865/60)/60)/24)+DATE(1970,1,1)</f>
        <v>42648.546111111107</v>
      </c>
      <c r="T1865" s="11">
        <f>(((I1865/60)/60)/24)+DATE(1970,1,1)</f>
        <v>42678.546111111107</v>
      </c>
    </row>
    <row r="1866" spans="1:20" ht="45" x14ac:dyDescent="0.25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8271</v>
      </c>
      <c r="O1866" s="6">
        <f>ROUND(E1866/D1866*100, 0)</f>
        <v>117</v>
      </c>
      <c r="P1866" s="8">
        <f>E1866/L1866</f>
        <v>52.58</v>
      </c>
      <c r="Q1866" t="str">
        <f>LEFT(N1866, SEARCH("/", N1866, 1) - 1)</f>
        <v>theater</v>
      </c>
      <c r="R1866" t="str">
        <f>RIGHT(N1866, LEN(N1866)-SEARCH("/", N1866, 1))</f>
        <v>plays</v>
      </c>
      <c r="S1866" s="11">
        <f>(((J1866/60)/60)/24)+DATE(1970,1,1)</f>
        <v>42426.949988425928</v>
      </c>
      <c r="T1866" s="11">
        <f>(((I1866/60)/60)/24)+DATE(1970,1,1)</f>
        <v>42461.165972222225</v>
      </c>
    </row>
    <row r="1867" spans="1:20" ht="60" x14ac:dyDescent="0.25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8271</v>
      </c>
      <c r="O1867" s="6">
        <f>ROUND(E1867/D1867*100, 0)</f>
        <v>170</v>
      </c>
      <c r="P1867" s="8">
        <f>E1867/L1867</f>
        <v>84.285714285714292</v>
      </c>
      <c r="Q1867" t="str">
        <f>LEFT(N1867, SEARCH("/", N1867, 1) - 1)</f>
        <v>theater</v>
      </c>
      <c r="R1867" t="str">
        <f>RIGHT(N1867, LEN(N1867)-SEARCH("/", N1867, 1))</f>
        <v>plays</v>
      </c>
      <c r="S1867" s="11">
        <f>(((J1867/60)/60)/24)+DATE(1970,1,1)</f>
        <v>42768.425370370373</v>
      </c>
      <c r="T1867" s="11">
        <f>(((I1867/60)/60)/24)+DATE(1970,1,1)</f>
        <v>42798.425370370373</v>
      </c>
    </row>
    <row r="1868" spans="1:20" ht="45" x14ac:dyDescent="0.25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8271</v>
      </c>
      <c r="O1868" s="6">
        <f>ROUND(E1868/D1868*100, 0)</f>
        <v>101</v>
      </c>
      <c r="P1868" s="8">
        <f>E1868/L1868</f>
        <v>114.125</v>
      </c>
      <c r="Q1868" t="str">
        <f>LEFT(N1868, SEARCH("/", N1868, 1) - 1)</f>
        <v>theater</v>
      </c>
      <c r="R1868" t="str">
        <f>RIGHT(N1868, LEN(N1868)-SEARCH("/", N1868, 1))</f>
        <v>plays</v>
      </c>
      <c r="S1868" s="11">
        <f>(((J1868/60)/60)/24)+DATE(1970,1,1)</f>
        <v>41851.200150462959</v>
      </c>
      <c r="T1868" s="11">
        <f>(((I1868/60)/60)/24)+DATE(1970,1,1)</f>
        <v>41881.200150462959</v>
      </c>
    </row>
    <row r="1869" spans="1:20" ht="45" x14ac:dyDescent="0.25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8271</v>
      </c>
      <c r="O1869" s="6">
        <f>ROUND(E1869/D1869*100, 0)</f>
        <v>100</v>
      </c>
      <c r="P1869" s="8">
        <f>E1869/L1869</f>
        <v>145.16129032258064</v>
      </c>
      <c r="Q1869" t="str">
        <f>LEFT(N1869, SEARCH("/", N1869, 1) - 1)</f>
        <v>theater</v>
      </c>
      <c r="R1869" t="str">
        <f>RIGHT(N1869, LEN(N1869)-SEARCH("/", N1869, 1))</f>
        <v>plays</v>
      </c>
      <c r="S1869" s="11">
        <f>(((J1869/60)/60)/24)+DATE(1970,1,1)</f>
        <v>42556.873020833329</v>
      </c>
      <c r="T1869" s="11">
        <f>(((I1869/60)/60)/24)+DATE(1970,1,1)</f>
        <v>42616.873020833329</v>
      </c>
    </row>
    <row r="1870" spans="1:20" ht="30" x14ac:dyDescent="0.25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8271</v>
      </c>
      <c r="O1870" s="6">
        <f>ROUND(E1870/D1870*100, 0)</f>
        <v>102</v>
      </c>
      <c r="P1870" s="8">
        <f>E1870/L1870</f>
        <v>72.888888888888886</v>
      </c>
      <c r="Q1870" t="str">
        <f>LEFT(N1870, SEARCH("/", N1870, 1) - 1)</f>
        <v>theater</v>
      </c>
      <c r="R1870" t="str">
        <f>RIGHT(N1870, LEN(N1870)-SEARCH("/", N1870, 1))</f>
        <v>plays</v>
      </c>
      <c r="S1870" s="11">
        <f>(((J1870/60)/60)/24)+DATE(1970,1,1)</f>
        <v>41943.753032407411</v>
      </c>
      <c r="T1870" s="11">
        <f>(((I1870/60)/60)/24)+DATE(1970,1,1)</f>
        <v>41973.794699074075</v>
      </c>
    </row>
    <row r="1871" spans="1:20" ht="45" x14ac:dyDescent="0.25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 s="6">
        <f>ROUND(E1871/D1871*100, 0)</f>
        <v>101</v>
      </c>
      <c r="P1871" s="8">
        <f>E1871/L1871</f>
        <v>267.64705882352939</v>
      </c>
      <c r="Q1871" t="str">
        <f>LEFT(N1871, SEARCH("/", N1871, 1) - 1)</f>
        <v>theater</v>
      </c>
      <c r="R1871" t="str">
        <f>RIGHT(N1871, LEN(N1871)-SEARCH("/", N1871, 1))</f>
        <v>musical</v>
      </c>
      <c r="S1871" s="11">
        <f>(((J1871/60)/60)/24)+DATE(1970,1,1)</f>
        <v>41771.814791666664</v>
      </c>
      <c r="T1871" s="11">
        <f>(((I1871/60)/60)/24)+DATE(1970,1,1)</f>
        <v>41801.814791666664</v>
      </c>
    </row>
    <row r="1872" spans="1:20" ht="45" x14ac:dyDescent="0.25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 s="6">
        <f>ROUND(E1872/D1872*100, 0)</f>
        <v>110</v>
      </c>
      <c r="P1872" s="8">
        <f>E1872/L1872</f>
        <v>94.90384615384616</v>
      </c>
      <c r="Q1872" t="str">
        <f>LEFT(N1872, SEARCH("/", N1872, 1) - 1)</f>
        <v>theater</v>
      </c>
      <c r="R1872" t="str">
        <f>RIGHT(N1872, LEN(N1872)-SEARCH("/", N1872, 1))</f>
        <v>musical</v>
      </c>
      <c r="S1872" s="11">
        <f>(((J1872/60)/60)/24)+DATE(1970,1,1)</f>
        <v>41865.882928240739</v>
      </c>
      <c r="T1872" s="11">
        <f>(((I1872/60)/60)/24)+DATE(1970,1,1)</f>
        <v>41890.882928240739</v>
      </c>
    </row>
    <row r="1873" spans="1:20" ht="45" x14ac:dyDescent="0.25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 s="6">
        <f>ROUND(E1873/D1873*100, 0)</f>
        <v>1</v>
      </c>
      <c r="P1873" s="8">
        <f>E1873/L1873</f>
        <v>50</v>
      </c>
      <c r="Q1873" t="str">
        <f>LEFT(N1873, SEARCH("/", N1873, 1) - 1)</f>
        <v>theater</v>
      </c>
      <c r="R1873" t="str">
        <f>RIGHT(N1873, LEN(N1873)-SEARCH("/", N1873, 1))</f>
        <v>plays</v>
      </c>
      <c r="S1873" s="11">
        <f>(((J1873/60)/60)/24)+DATE(1970,1,1)</f>
        <v>42570.850381944445</v>
      </c>
      <c r="T1873" s="11">
        <f>(((I1873/60)/60)/24)+DATE(1970,1,1)</f>
        <v>42615.850381944445</v>
      </c>
    </row>
    <row r="1874" spans="1:20" ht="45" x14ac:dyDescent="0.25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6">
        <f>ROUND(E1874/D1874*100, 0)</f>
        <v>116</v>
      </c>
      <c r="P1874" s="8">
        <f>E1874/L1874</f>
        <v>50.685714285714283</v>
      </c>
      <c r="Q1874" t="str">
        <f>LEFT(N1874, SEARCH("/", N1874, 1) - 1)</f>
        <v>music</v>
      </c>
      <c r="R1874" t="str">
        <f>RIGHT(N1874, LEN(N1874)-SEARCH("/", N1874, 1))</f>
        <v>indie rock</v>
      </c>
      <c r="S1874" s="11">
        <f>(((J1874/60)/60)/24)+DATE(1970,1,1)</f>
        <v>41099.093865740739</v>
      </c>
      <c r="T1874" s="11">
        <f>(((I1874/60)/60)/24)+DATE(1970,1,1)</f>
        <v>41131.916666666664</v>
      </c>
    </row>
    <row r="1875" spans="1:20" ht="60" x14ac:dyDescent="0.25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6">
        <f>ROUND(E1875/D1875*100, 0)</f>
        <v>106</v>
      </c>
      <c r="P1875" s="8">
        <f>E1875/L1875</f>
        <v>64.74666666666667</v>
      </c>
      <c r="Q1875" t="str">
        <f>LEFT(N1875, SEARCH("/", N1875, 1) - 1)</f>
        <v>games</v>
      </c>
      <c r="R1875" t="str">
        <f>RIGHT(N1875, LEN(N1875)-SEARCH("/", N1875, 1))</f>
        <v>tabletop games</v>
      </c>
      <c r="S1875" s="11">
        <f>(((J1875/60)/60)/24)+DATE(1970,1,1)</f>
        <v>41614.651493055557</v>
      </c>
      <c r="T1875" s="11">
        <f>(((I1875/60)/60)/24)+DATE(1970,1,1)</f>
        <v>41644.651493055557</v>
      </c>
    </row>
    <row r="1876" spans="1:20" ht="45" x14ac:dyDescent="0.25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 s="6">
        <f>ROUND(E1876/D1876*100, 0)</f>
        <v>108</v>
      </c>
      <c r="P1876" s="8">
        <f>E1876/L1876</f>
        <v>65.15789473684211</v>
      </c>
      <c r="Q1876" t="str">
        <f>LEFT(N1876, SEARCH("/", N1876, 1) - 1)</f>
        <v>music</v>
      </c>
      <c r="R1876" t="str">
        <f>RIGHT(N1876, LEN(N1876)-SEARCH("/", N1876, 1))</f>
        <v>electronic music</v>
      </c>
      <c r="S1876" s="11">
        <f>(((J1876/60)/60)/24)+DATE(1970,1,1)</f>
        <v>42016.641435185185</v>
      </c>
      <c r="T1876" s="11">
        <f>(((I1876/60)/60)/24)+DATE(1970,1,1)</f>
        <v>42046.641435185185</v>
      </c>
    </row>
    <row r="1877" spans="1:20" ht="45" x14ac:dyDescent="0.25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6">
        <f>ROUND(E1877/D1877*100, 0)</f>
        <v>1</v>
      </c>
      <c r="P1877" s="8">
        <f>E1877/L1877</f>
        <v>28</v>
      </c>
      <c r="Q1877" t="str">
        <f>LEFT(N1877, SEARCH("/", N1877, 1) - 1)</f>
        <v>technology</v>
      </c>
      <c r="R1877" t="str">
        <f>RIGHT(N1877, LEN(N1877)-SEARCH("/", N1877, 1))</f>
        <v>wearables</v>
      </c>
      <c r="S1877" s="11">
        <f>(((J1877/60)/60)/24)+DATE(1970,1,1)</f>
        <v>42082.702800925923</v>
      </c>
      <c r="T1877" s="11">
        <f>(((I1877/60)/60)/24)+DATE(1970,1,1)</f>
        <v>42112.702800925923</v>
      </c>
    </row>
    <row r="1878" spans="1:20" ht="30" x14ac:dyDescent="0.25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6">
        <f>ROUND(E1878/D1878*100, 0)</f>
        <v>120</v>
      </c>
      <c r="P1878" s="8">
        <f>E1878/L1878</f>
        <v>48.130434782608695</v>
      </c>
      <c r="Q1878" t="str">
        <f>LEFT(N1878, SEARCH("/", N1878, 1) - 1)</f>
        <v>games</v>
      </c>
      <c r="R1878" t="str">
        <f>RIGHT(N1878, LEN(N1878)-SEARCH("/", N1878, 1))</f>
        <v>tabletop games</v>
      </c>
      <c r="S1878" s="11">
        <f>(((J1878/60)/60)/24)+DATE(1970,1,1)</f>
        <v>42197.771990740745</v>
      </c>
      <c r="T1878" s="11">
        <f>(((I1878/60)/60)/24)+DATE(1970,1,1)</f>
        <v>42227.771990740745</v>
      </c>
    </row>
    <row r="1879" spans="1:20" ht="45" x14ac:dyDescent="0.25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6">
        <f>ROUND(E1879/D1879*100, 0)</f>
        <v>112</v>
      </c>
      <c r="P1879" s="8">
        <f>E1879/L1879</f>
        <v>105.18</v>
      </c>
      <c r="Q1879" t="str">
        <f>LEFT(N1879, SEARCH("/", N1879, 1) - 1)</f>
        <v>film &amp; video</v>
      </c>
      <c r="R1879" t="str">
        <f>RIGHT(N1879, LEN(N1879)-SEARCH("/", N1879, 1))</f>
        <v>documentary</v>
      </c>
      <c r="S1879" s="11">
        <f>(((J1879/60)/60)/24)+DATE(1970,1,1)</f>
        <v>42417.818078703705</v>
      </c>
      <c r="T1879" s="11">
        <f>(((I1879/60)/60)/24)+DATE(1970,1,1)</f>
        <v>42477.776412037041</v>
      </c>
    </row>
    <row r="1880" spans="1:20" ht="45" x14ac:dyDescent="0.25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6">
        <f>ROUND(E1880/D1880*100, 0)</f>
        <v>126</v>
      </c>
      <c r="P1880" s="8">
        <f>E1880/L1880</f>
        <v>58.533980582524272</v>
      </c>
      <c r="Q1880" t="str">
        <f>LEFT(N1880, SEARCH("/", N1880, 1) - 1)</f>
        <v>photography</v>
      </c>
      <c r="R1880" t="str">
        <f>RIGHT(N1880, LEN(N1880)-SEARCH("/", N1880, 1))</f>
        <v>photobooks</v>
      </c>
      <c r="S1880" s="11">
        <f>(((J1880/60)/60)/24)+DATE(1970,1,1)</f>
        <v>42089.477500000001</v>
      </c>
      <c r="T1880" s="11">
        <f>(((I1880/60)/60)/24)+DATE(1970,1,1)</f>
        <v>42110.477500000001</v>
      </c>
    </row>
    <row r="1881" spans="1:20" ht="45" x14ac:dyDescent="0.25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6">
        <f>ROUND(E1881/D1881*100, 0)</f>
        <v>14</v>
      </c>
      <c r="P1881" s="8">
        <f>E1881/L1881</f>
        <v>65.099999999999994</v>
      </c>
      <c r="Q1881" t="str">
        <f>LEFT(N1881, SEARCH("/", N1881, 1) - 1)</f>
        <v>photography</v>
      </c>
      <c r="R1881" t="str">
        <f>RIGHT(N1881, LEN(N1881)-SEARCH("/", N1881, 1))</f>
        <v>photobooks</v>
      </c>
      <c r="S1881" s="11">
        <f>(((J1881/60)/60)/24)+DATE(1970,1,1)</f>
        <v>42025.357094907406</v>
      </c>
      <c r="T1881" s="11">
        <f>(((I1881/60)/60)/24)+DATE(1970,1,1)</f>
        <v>42055.357094907406</v>
      </c>
    </row>
    <row r="1882" spans="1:20" ht="45" x14ac:dyDescent="0.25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6">
        <f>ROUND(E1882/D1882*100, 0)</f>
        <v>11</v>
      </c>
      <c r="P1882" s="8">
        <f>E1882/L1882</f>
        <v>39.285714285714285</v>
      </c>
      <c r="Q1882" t="str">
        <f>LEFT(N1882, SEARCH("/", N1882, 1) - 1)</f>
        <v>publishing</v>
      </c>
      <c r="R1882" t="str">
        <f>RIGHT(N1882, LEN(N1882)-SEARCH("/", N1882, 1))</f>
        <v>children's books</v>
      </c>
      <c r="S1882" s="11">
        <f>(((J1882/60)/60)/24)+DATE(1970,1,1)</f>
        <v>40855.765092592592</v>
      </c>
      <c r="T1882" s="11">
        <f>(((I1882/60)/60)/24)+DATE(1970,1,1)</f>
        <v>40895.765092592592</v>
      </c>
    </row>
    <row r="1883" spans="1:20" ht="45" x14ac:dyDescent="0.25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 s="6">
        <f>ROUND(E1883/D1883*100, 0)</f>
        <v>147</v>
      </c>
      <c r="P1883" s="8">
        <f>E1883/L1883</f>
        <v>48.449664429530202</v>
      </c>
      <c r="Q1883" t="str">
        <f>LEFT(N1883, SEARCH("/", N1883, 1) - 1)</f>
        <v>publishing</v>
      </c>
      <c r="R1883" t="str">
        <f>RIGHT(N1883, LEN(N1883)-SEARCH("/", N1883, 1))</f>
        <v>nonfiction</v>
      </c>
      <c r="S1883" s="11">
        <f>(((J1883/60)/60)/24)+DATE(1970,1,1)</f>
        <v>41422.075821759259</v>
      </c>
      <c r="T1883" s="11">
        <f>(((I1883/60)/60)/24)+DATE(1970,1,1)</f>
        <v>41452.075821759259</v>
      </c>
    </row>
    <row r="1884" spans="1:20" ht="45" x14ac:dyDescent="0.25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 s="6">
        <f>ROUND(E1884/D1884*100, 0)</f>
        <v>819</v>
      </c>
      <c r="P1884" s="8">
        <f>E1884/L1884</f>
        <v>152.62361216730039</v>
      </c>
      <c r="Q1884" t="str">
        <f>LEFT(N1884, SEARCH("/", N1884, 1) - 1)</f>
        <v>technology</v>
      </c>
      <c r="R1884" t="str">
        <f>RIGHT(N1884, LEN(N1884)-SEARCH("/", N1884, 1))</f>
        <v>hardware</v>
      </c>
      <c r="S1884" s="11">
        <f>(((J1884/60)/60)/24)+DATE(1970,1,1)</f>
        <v>41069.088506944441</v>
      </c>
      <c r="T1884" s="11">
        <f>(((I1884/60)/60)/24)+DATE(1970,1,1)</f>
        <v>41099.088506944441</v>
      </c>
    </row>
    <row r="1885" spans="1:20" ht="45" x14ac:dyDescent="0.25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6">
        <f>ROUND(E1885/D1885*100, 0)</f>
        <v>100</v>
      </c>
      <c r="P1885" s="8">
        <f>E1885/L1885</f>
        <v>148.4848484848485</v>
      </c>
      <c r="Q1885" t="str">
        <f>LEFT(N1885, SEARCH("/", N1885, 1) - 1)</f>
        <v>theater</v>
      </c>
      <c r="R1885" t="str">
        <f>RIGHT(N1885, LEN(N1885)-SEARCH("/", N1885, 1))</f>
        <v>plays</v>
      </c>
      <c r="S1885" s="11">
        <f>(((J1885/60)/60)/24)+DATE(1970,1,1)</f>
        <v>42062.834444444445</v>
      </c>
      <c r="T1885" s="11">
        <f>(((I1885/60)/60)/24)+DATE(1970,1,1)</f>
        <v>42083.852083333331</v>
      </c>
    </row>
    <row r="1886" spans="1:20" ht="45" x14ac:dyDescent="0.25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6">
        <f>ROUND(E1886/D1886*100, 0)</f>
        <v>0</v>
      </c>
      <c r="P1886" s="8" t="e">
        <f>E1886/L1886</f>
        <v>#DIV/0!</v>
      </c>
      <c r="Q1886" t="str">
        <f>LEFT(N1886, SEARCH("/", N1886, 1) - 1)</f>
        <v>publishing</v>
      </c>
      <c r="R1886" t="str">
        <f>RIGHT(N1886, LEN(N1886)-SEARCH("/", N1886, 1))</f>
        <v>translations</v>
      </c>
      <c r="S1886" s="11">
        <f>(((J1886/60)/60)/24)+DATE(1970,1,1)</f>
        <v>42199.873402777783</v>
      </c>
      <c r="T1886" s="11">
        <f>(((I1886/60)/60)/24)+DATE(1970,1,1)</f>
        <v>42259.873402777783</v>
      </c>
    </row>
    <row r="1887" spans="1:20" x14ac:dyDescent="0.25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6">
        <f>ROUND(E1887/D1887*100, 0)</f>
        <v>112</v>
      </c>
      <c r="P1887" s="8">
        <f>E1887/L1887</f>
        <v>69.18518518518519</v>
      </c>
      <c r="Q1887" t="str">
        <f>LEFT(N1887, SEARCH("/", N1887, 1) - 1)</f>
        <v>theater</v>
      </c>
      <c r="R1887" t="str">
        <f>RIGHT(N1887, LEN(N1887)-SEARCH("/", N1887, 1))</f>
        <v>plays</v>
      </c>
      <c r="S1887" s="11">
        <f>(((J1887/60)/60)/24)+DATE(1970,1,1)</f>
        <v>42762.942430555559</v>
      </c>
      <c r="T1887" s="11">
        <f>(((I1887/60)/60)/24)+DATE(1970,1,1)</f>
        <v>42794.208333333328</v>
      </c>
    </row>
    <row r="1888" spans="1:20" ht="45" x14ac:dyDescent="0.25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8265</v>
      </c>
      <c r="O1888" s="6">
        <f>ROUND(E1888/D1888*100, 0)</f>
        <v>121</v>
      </c>
      <c r="P1888" s="8">
        <f>E1888/L1888</f>
        <v>80.333333333333329</v>
      </c>
      <c r="Q1888" t="str">
        <f>LEFT(N1888, SEARCH("/", N1888, 1) - 1)</f>
        <v>film &amp; video</v>
      </c>
      <c r="R1888" t="str">
        <f>RIGHT(N1888, LEN(N1888)-SEARCH("/", N1888, 1))</f>
        <v>television</v>
      </c>
      <c r="S1888" s="11">
        <f>(((J1888/60)/60)/24)+DATE(1970,1,1)</f>
        <v>42572.778495370367</v>
      </c>
      <c r="T1888" s="11">
        <f>(((I1888/60)/60)/24)+DATE(1970,1,1)</f>
        <v>42604.125</v>
      </c>
    </row>
    <row r="1889" spans="1:20" ht="45" x14ac:dyDescent="0.25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8265</v>
      </c>
      <c r="O1889" s="6">
        <f>ROUND(E1889/D1889*100, 0)</f>
        <v>120</v>
      </c>
      <c r="P1889" s="8">
        <f>E1889/L1889</f>
        <v>98.360655737704917</v>
      </c>
      <c r="Q1889" t="str">
        <f>LEFT(N1889, SEARCH("/", N1889, 1) - 1)</f>
        <v>film &amp; video</v>
      </c>
      <c r="R1889" t="str">
        <f>RIGHT(N1889, LEN(N1889)-SEARCH("/", N1889, 1))</f>
        <v>television</v>
      </c>
      <c r="S1889" s="11">
        <f>(((J1889/60)/60)/24)+DATE(1970,1,1)</f>
        <v>42457.623923611114</v>
      </c>
      <c r="T1889" s="11">
        <f>(((I1889/60)/60)/24)+DATE(1970,1,1)</f>
        <v>42487.623923611114</v>
      </c>
    </row>
    <row r="1890" spans="1:20" ht="45" x14ac:dyDescent="0.25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8265</v>
      </c>
      <c r="O1890" s="6">
        <f>ROUND(E1890/D1890*100, 0)</f>
        <v>108</v>
      </c>
      <c r="P1890" s="8">
        <f>E1890/L1890</f>
        <v>76.865000000000009</v>
      </c>
      <c r="Q1890" t="str">
        <f>LEFT(N1890, SEARCH("/", N1890, 1) - 1)</f>
        <v>film &amp; video</v>
      </c>
      <c r="R1890" t="str">
        <f>RIGHT(N1890, LEN(N1890)-SEARCH("/", N1890, 1))</f>
        <v>television</v>
      </c>
      <c r="S1890" s="11">
        <f>(((J1890/60)/60)/24)+DATE(1970,1,1)</f>
        <v>41932.819525462961</v>
      </c>
      <c r="T1890" s="11">
        <f>(((I1890/60)/60)/24)+DATE(1970,1,1)</f>
        <v>41992.861192129625</v>
      </c>
    </row>
    <row r="1891" spans="1:20" ht="45" x14ac:dyDescent="0.25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 s="6">
        <f>ROUND(E1891/D1891*100, 0)</f>
        <v>148</v>
      </c>
      <c r="P1891" s="8">
        <f>E1891/L1891</f>
        <v>322.39130434782606</v>
      </c>
      <c r="Q1891" t="str">
        <f>LEFT(N1891, SEARCH("/", N1891, 1) - 1)</f>
        <v>film &amp; video</v>
      </c>
      <c r="R1891" t="str">
        <f>RIGHT(N1891, LEN(N1891)-SEARCH("/", N1891, 1))</f>
        <v>shorts</v>
      </c>
      <c r="S1891" s="11">
        <f>(((J1891/60)/60)/24)+DATE(1970,1,1)</f>
        <v>41409.814317129632</v>
      </c>
      <c r="T1891" s="11">
        <f>(((I1891/60)/60)/24)+DATE(1970,1,1)</f>
        <v>41431.814317129632</v>
      </c>
    </row>
    <row r="1892" spans="1:20" ht="45" x14ac:dyDescent="0.25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 s="6">
        <f>ROUND(E1892/D1892*100, 0)</f>
        <v>105</v>
      </c>
      <c r="P1892" s="8">
        <f>E1892/L1892</f>
        <v>122.32558139534883</v>
      </c>
      <c r="Q1892" t="str">
        <f>LEFT(N1892, SEARCH("/", N1892, 1) - 1)</f>
        <v>film &amp; video</v>
      </c>
      <c r="R1892" t="str">
        <f>RIGHT(N1892, LEN(N1892)-SEARCH("/", N1892, 1))</f>
        <v>shorts</v>
      </c>
      <c r="S1892" s="11">
        <f>(((J1892/60)/60)/24)+DATE(1970,1,1)</f>
        <v>42721.198877314819</v>
      </c>
      <c r="T1892" s="11">
        <f>(((I1892/60)/60)/24)+DATE(1970,1,1)</f>
        <v>42767.333333333328</v>
      </c>
    </row>
    <row r="1893" spans="1:20" ht="45" x14ac:dyDescent="0.25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 s="6">
        <f>ROUND(E1893/D1893*100, 0)</f>
        <v>100</v>
      </c>
      <c r="P1893" s="8">
        <f>E1893/L1893</f>
        <v>192.30769230769232</v>
      </c>
      <c r="Q1893" t="str">
        <f>LEFT(N1893, SEARCH("/", N1893, 1) - 1)</f>
        <v>film &amp; video</v>
      </c>
      <c r="R1893" t="str">
        <f>RIGHT(N1893, LEN(N1893)-SEARCH("/", N1893, 1))</f>
        <v>shorts</v>
      </c>
      <c r="S1893" s="11">
        <f>(((J1893/60)/60)/24)+DATE(1970,1,1)</f>
        <v>41197.753310185188</v>
      </c>
      <c r="T1893" s="11">
        <f>(((I1893/60)/60)/24)+DATE(1970,1,1)</f>
        <v>41217.794976851852</v>
      </c>
    </row>
    <row r="1894" spans="1:20" x14ac:dyDescent="0.25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 s="6">
        <f>ROUND(E1894/D1894*100, 0)</f>
        <v>101</v>
      </c>
      <c r="P1894" s="8">
        <f>E1894/L1894</f>
        <v>186.11111111111111</v>
      </c>
      <c r="Q1894" t="str">
        <f>LEFT(N1894, SEARCH("/", N1894, 1) - 1)</f>
        <v>film &amp; video</v>
      </c>
      <c r="R1894" t="str">
        <f>RIGHT(N1894, LEN(N1894)-SEARCH("/", N1894, 1))</f>
        <v>shorts</v>
      </c>
      <c r="S1894" s="11">
        <f>(((J1894/60)/60)/24)+DATE(1970,1,1)</f>
        <v>40987.776631944449</v>
      </c>
      <c r="T1894" s="11">
        <f>(((I1894/60)/60)/24)+DATE(1970,1,1)</f>
        <v>41001.776631944449</v>
      </c>
    </row>
    <row r="1895" spans="1:20" ht="45" x14ac:dyDescent="0.25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 s="6">
        <f>ROUND(E1895/D1895*100, 0)</f>
        <v>104</v>
      </c>
      <c r="P1895" s="8">
        <f>E1895/L1895</f>
        <v>64.197530864197532</v>
      </c>
      <c r="Q1895" t="str">
        <f>LEFT(N1895, SEARCH("/", N1895, 1) - 1)</f>
        <v>film &amp; video</v>
      </c>
      <c r="R1895" t="str">
        <f>RIGHT(N1895, LEN(N1895)-SEARCH("/", N1895, 1))</f>
        <v>shorts</v>
      </c>
      <c r="S1895" s="11">
        <f>(((J1895/60)/60)/24)+DATE(1970,1,1)</f>
        <v>41718.043032407404</v>
      </c>
      <c r="T1895" s="11">
        <f>(((I1895/60)/60)/24)+DATE(1970,1,1)</f>
        <v>41742.083333333336</v>
      </c>
    </row>
    <row r="1896" spans="1:20" ht="30" x14ac:dyDescent="0.25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 s="6">
        <f>ROUND(E1896/D1896*100, 0)</f>
        <v>141</v>
      </c>
      <c r="P1896" s="8">
        <f>E1896/L1896</f>
        <v>90.384615384615387</v>
      </c>
      <c r="Q1896" t="str">
        <f>LEFT(N1896, SEARCH("/", N1896, 1) - 1)</f>
        <v>film &amp; video</v>
      </c>
      <c r="R1896" t="str">
        <f>RIGHT(N1896, LEN(N1896)-SEARCH("/", N1896, 1))</f>
        <v>shorts</v>
      </c>
      <c r="S1896" s="11">
        <f>(((J1896/60)/60)/24)+DATE(1970,1,1)</f>
        <v>40753.758425925924</v>
      </c>
      <c r="T1896" s="11">
        <f>(((I1896/60)/60)/24)+DATE(1970,1,1)</f>
        <v>40761.625</v>
      </c>
    </row>
    <row r="1897" spans="1:20" ht="30" x14ac:dyDescent="0.25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 s="6">
        <f>ROUND(E1897/D1897*100, 0)</f>
        <v>113</v>
      </c>
      <c r="P1897" s="8">
        <f>E1897/L1897</f>
        <v>144.91230769230768</v>
      </c>
      <c r="Q1897" t="str">
        <f>LEFT(N1897, SEARCH("/", N1897, 1) - 1)</f>
        <v>film &amp; video</v>
      </c>
      <c r="R1897" t="str">
        <f>RIGHT(N1897, LEN(N1897)-SEARCH("/", N1897, 1))</f>
        <v>shorts</v>
      </c>
      <c r="S1897" s="11">
        <f>(((J1897/60)/60)/24)+DATE(1970,1,1)</f>
        <v>40723.053657407407</v>
      </c>
      <c r="T1897" s="11">
        <f>(((I1897/60)/60)/24)+DATE(1970,1,1)</f>
        <v>40753.053657407407</v>
      </c>
    </row>
    <row r="1898" spans="1:20" ht="30" x14ac:dyDescent="0.25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8267</v>
      </c>
      <c r="O1898" s="6">
        <f>ROUND(E1898/D1898*100, 0)</f>
        <v>0</v>
      </c>
      <c r="P1898" s="8" t="e">
        <f>E1898/L1898</f>
        <v>#DIV/0!</v>
      </c>
      <c r="Q1898" t="str">
        <f>LEFT(N1898, SEARCH("/", N1898, 1) - 1)</f>
        <v>film &amp; video</v>
      </c>
      <c r="R1898" t="str">
        <f>RIGHT(N1898, LEN(N1898)-SEARCH("/", N1898, 1))</f>
        <v>science fiction</v>
      </c>
      <c r="S1898" s="11">
        <f>(((J1898/60)/60)/24)+DATE(1970,1,1)</f>
        <v>42221.909930555557</v>
      </c>
      <c r="T1898" s="11">
        <f>(((I1898/60)/60)/24)+DATE(1970,1,1)</f>
        <v>42251.708333333328</v>
      </c>
    </row>
    <row r="1899" spans="1:20" ht="45" x14ac:dyDescent="0.25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8267</v>
      </c>
      <c r="O1899" s="6">
        <f>ROUND(E1899/D1899*100, 0)</f>
        <v>0</v>
      </c>
      <c r="P1899" s="8" t="e">
        <f>E1899/L1899</f>
        <v>#DIV/0!</v>
      </c>
      <c r="Q1899" t="str">
        <f>LEFT(N1899, SEARCH("/", N1899, 1) - 1)</f>
        <v>film &amp; video</v>
      </c>
      <c r="R1899" t="str">
        <f>RIGHT(N1899, LEN(N1899)-SEARCH("/", N1899, 1))</f>
        <v>science fiction</v>
      </c>
      <c r="S1899" s="11">
        <f>(((J1899/60)/60)/24)+DATE(1970,1,1)</f>
        <v>41904.07671296296</v>
      </c>
      <c r="T1899" s="11">
        <f>(((I1899/60)/60)/24)+DATE(1970,1,1)</f>
        <v>41934.07671296296</v>
      </c>
    </row>
    <row r="1900" spans="1:20" ht="45" x14ac:dyDescent="0.25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8268</v>
      </c>
      <c r="O1900" s="6">
        <f>ROUND(E1900/D1900*100, 0)</f>
        <v>0</v>
      </c>
      <c r="P1900" s="8" t="e">
        <f>E1900/L1900</f>
        <v>#DIV/0!</v>
      </c>
      <c r="Q1900" t="str">
        <f>LEFT(N1900, SEARCH("/", N1900, 1) - 1)</f>
        <v>film &amp; video</v>
      </c>
      <c r="R1900" t="str">
        <f>RIGHT(N1900, LEN(N1900)-SEARCH("/", N1900, 1))</f>
        <v>drama</v>
      </c>
      <c r="S1900" s="11">
        <f>(((J1900/60)/60)/24)+DATE(1970,1,1)</f>
        <v>42171.913090277783</v>
      </c>
      <c r="T1900" s="11">
        <f>(((I1900/60)/60)/24)+DATE(1970,1,1)</f>
        <v>42231.913090277783</v>
      </c>
    </row>
    <row r="1901" spans="1:20" ht="45" x14ac:dyDescent="0.25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8268</v>
      </c>
      <c r="O1901" s="6">
        <f>ROUND(E1901/D1901*100, 0)</f>
        <v>60</v>
      </c>
      <c r="P1901" s="8">
        <f>E1901/L1901</f>
        <v>3000</v>
      </c>
      <c r="Q1901" t="str">
        <f>LEFT(N1901, SEARCH("/", N1901, 1) - 1)</f>
        <v>film &amp; video</v>
      </c>
      <c r="R1901" t="str">
        <f>RIGHT(N1901, LEN(N1901)-SEARCH("/", N1901, 1))</f>
        <v>drama</v>
      </c>
      <c r="S1901" s="11">
        <f>(((J1901/60)/60)/24)+DATE(1970,1,1)</f>
        <v>42721.075949074075</v>
      </c>
      <c r="T1901" s="11">
        <f>(((I1901/60)/60)/24)+DATE(1970,1,1)</f>
        <v>42751.075949074075</v>
      </c>
    </row>
    <row r="1902" spans="1:20" ht="45" x14ac:dyDescent="0.25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8268</v>
      </c>
      <c r="O1902" s="6">
        <f>ROUND(E1902/D1902*100, 0)</f>
        <v>0</v>
      </c>
      <c r="P1902" s="8" t="e">
        <f>E1902/L1902</f>
        <v>#DIV/0!</v>
      </c>
      <c r="Q1902" t="str">
        <f>LEFT(N1902, SEARCH("/", N1902, 1) - 1)</f>
        <v>film &amp; video</v>
      </c>
      <c r="R1902" t="str">
        <f>RIGHT(N1902, LEN(N1902)-SEARCH("/", N1902, 1))</f>
        <v>drama</v>
      </c>
      <c r="S1902" s="11">
        <f>(((J1902/60)/60)/24)+DATE(1970,1,1)</f>
        <v>42767.812893518523</v>
      </c>
      <c r="T1902" s="11">
        <f>(((I1902/60)/60)/24)+DATE(1970,1,1)</f>
        <v>42797.833333333328</v>
      </c>
    </row>
    <row r="1903" spans="1:20" ht="30" x14ac:dyDescent="0.25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8268</v>
      </c>
      <c r="O1903" s="6">
        <f>ROUND(E1903/D1903*100, 0)</f>
        <v>16</v>
      </c>
      <c r="P1903" s="8">
        <f>E1903/L1903</f>
        <v>160</v>
      </c>
      <c r="Q1903" t="str">
        <f>LEFT(N1903, SEARCH("/", N1903, 1) - 1)</f>
        <v>film &amp; video</v>
      </c>
      <c r="R1903" t="str">
        <f>RIGHT(N1903, LEN(N1903)-SEARCH("/", N1903, 1))</f>
        <v>drama</v>
      </c>
      <c r="S1903" s="11">
        <f>(((J1903/60)/60)/24)+DATE(1970,1,1)</f>
        <v>42182.234456018516</v>
      </c>
      <c r="T1903" s="11">
        <f>(((I1903/60)/60)/24)+DATE(1970,1,1)</f>
        <v>42206.290972222225</v>
      </c>
    </row>
    <row r="1904" spans="1:20" ht="45" x14ac:dyDescent="0.25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8268</v>
      </c>
      <c r="O1904" s="6">
        <f>ROUND(E1904/D1904*100, 0)</f>
        <v>5</v>
      </c>
      <c r="P1904" s="8">
        <f>E1904/L1904</f>
        <v>83.333333333333329</v>
      </c>
      <c r="Q1904" t="str">
        <f>LEFT(N1904, SEARCH("/", N1904, 1) - 1)</f>
        <v>film &amp; video</v>
      </c>
      <c r="R1904" t="str">
        <f>RIGHT(N1904, LEN(N1904)-SEARCH("/", N1904, 1))</f>
        <v>drama</v>
      </c>
      <c r="S1904" s="11">
        <f>(((J1904/60)/60)/24)+DATE(1970,1,1)</f>
        <v>42239.441412037035</v>
      </c>
      <c r="T1904" s="11">
        <f>(((I1904/60)/60)/24)+DATE(1970,1,1)</f>
        <v>42279.441412037035</v>
      </c>
    </row>
    <row r="1905" spans="1:20" ht="45" x14ac:dyDescent="0.25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8268</v>
      </c>
      <c r="O1905" s="6">
        <f>ROUND(E1905/D1905*100, 0)</f>
        <v>45</v>
      </c>
      <c r="P1905" s="8">
        <f>E1905/L1905</f>
        <v>185.83333333333334</v>
      </c>
      <c r="Q1905" t="str">
        <f>LEFT(N1905, SEARCH("/", N1905, 1) - 1)</f>
        <v>film &amp; video</v>
      </c>
      <c r="R1905" t="str">
        <f>RIGHT(N1905, LEN(N1905)-SEARCH("/", N1905, 1))</f>
        <v>drama</v>
      </c>
      <c r="S1905" s="11">
        <f>(((J1905/60)/60)/24)+DATE(1970,1,1)</f>
        <v>42236.159918981488</v>
      </c>
      <c r="T1905" s="11">
        <f>(((I1905/60)/60)/24)+DATE(1970,1,1)</f>
        <v>42266.159918981488</v>
      </c>
    </row>
    <row r="1906" spans="1:20" ht="45" x14ac:dyDescent="0.25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8268</v>
      </c>
      <c r="O1906" s="6">
        <f>ROUND(E1906/D1906*100, 0)</f>
        <v>2</v>
      </c>
      <c r="P1906" s="8">
        <f>E1906/L1906</f>
        <v>100</v>
      </c>
      <c r="Q1906" t="str">
        <f>LEFT(N1906, SEARCH("/", N1906, 1) - 1)</f>
        <v>film &amp; video</v>
      </c>
      <c r="R1906" t="str">
        <f>RIGHT(N1906, LEN(N1906)-SEARCH("/", N1906, 1))</f>
        <v>drama</v>
      </c>
      <c r="S1906" s="11">
        <f>(((J1906/60)/60)/24)+DATE(1970,1,1)</f>
        <v>42079.628344907411</v>
      </c>
      <c r="T1906" s="11">
        <f>(((I1906/60)/60)/24)+DATE(1970,1,1)</f>
        <v>42139.628344907411</v>
      </c>
    </row>
    <row r="1907" spans="1:20" ht="45" x14ac:dyDescent="0.25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8269</v>
      </c>
      <c r="O1907" s="6">
        <f>ROUND(E1907/D1907*100, 0)</f>
        <v>104</v>
      </c>
      <c r="P1907" s="8">
        <f>E1907/L1907</f>
        <v>54.020833333333336</v>
      </c>
      <c r="Q1907" t="str">
        <f>LEFT(N1907, SEARCH("/", N1907, 1) - 1)</f>
        <v>film &amp; video</v>
      </c>
      <c r="R1907" t="str">
        <f>RIGHT(N1907, LEN(N1907)-SEARCH("/", N1907, 1))</f>
        <v>documentary</v>
      </c>
      <c r="S1907" s="11">
        <f>(((J1907/60)/60)/24)+DATE(1970,1,1)</f>
        <v>41107.053067129629</v>
      </c>
      <c r="T1907" s="11">
        <f>(((I1907/60)/60)/24)+DATE(1970,1,1)</f>
        <v>41137.053067129629</v>
      </c>
    </row>
    <row r="1908" spans="1:20" ht="45" x14ac:dyDescent="0.25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8269</v>
      </c>
      <c r="O1908" s="6">
        <f>ROUND(E1908/D1908*100, 0)</f>
        <v>305</v>
      </c>
      <c r="P1908" s="8">
        <f>E1908/L1908</f>
        <v>68.488789237668158</v>
      </c>
      <c r="Q1908" t="str">
        <f>LEFT(N1908, SEARCH("/", N1908, 1) - 1)</f>
        <v>film &amp; video</v>
      </c>
      <c r="R1908" t="str">
        <f>RIGHT(N1908, LEN(N1908)-SEARCH("/", N1908, 1))</f>
        <v>documentary</v>
      </c>
      <c r="S1908" s="11">
        <f>(((J1908/60)/60)/24)+DATE(1970,1,1)</f>
        <v>40480.363483796296</v>
      </c>
      <c r="T1908" s="11">
        <f>(((I1908/60)/60)/24)+DATE(1970,1,1)</f>
        <v>40530.405150462961</v>
      </c>
    </row>
    <row r="1909" spans="1:20" ht="60" x14ac:dyDescent="0.25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8269</v>
      </c>
      <c r="O1909" s="6">
        <f>ROUND(E1909/D1909*100, 0)</f>
        <v>134</v>
      </c>
      <c r="P1909" s="8">
        <f>E1909/L1909</f>
        <v>108.14516129032258</v>
      </c>
      <c r="Q1909" t="str">
        <f>LEFT(N1909, SEARCH("/", N1909, 1) - 1)</f>
        <v>film &amp; video</v>
      </c>
      <c r="R1909" t="str">
        <f>RIGHT(N1909, LEN(N1909)-SEARCH("/", N1909, 1))</f>
        <v>documentary</v>
      </c>
      <c r="S1909" s="11">
        <f>(((J1909/60)/60)/24)+DATE(1970,1,1)</f>
        <v>40430.604328703703</v>
      </c>
      <c r="T1909" s="11">
        <f>(((I1909/60)/60)/24)+DATE(1970,1,1)</f>
        <v>40467.152083333334</v>
      </c>
    </row>
    <row r="1910" spans="1:20" ht="45" x14ac:dyDescent="0.25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8269</v>
      </c>
      <c r="O1910" s="6">
        <f>ROUND(E1910/D1910*100, 0)</f>
        <v>185</v>
      </c>
      <c r="P1910" s="8">
        <f>E1910/L1910</f>
        <v>85.444444444444443</v>
      </c>
      <c r="Q1910" t="str">
        <f>LEFT(N1910, SEARCH("/", N1910, 1) - 1)</f>
        <v>film &amp; video</v>
      </c>
      <c r="R1910" t="str">
        <f>RIGHT(N1910, LEN(N1910)-SEARCH("/", N1910, 1))</f>
        <v>documentary</v>
      </c>
      <c r="S1910" s="11">
        <f>(((J1910/60)/60)/24)+DATE(1970,1,1)</f>
        <v>40266.662708333337</v>
      </c>
      <c r="T1910" s="11">
        <f>(((I1910/60)/60)/24)+DATE(1970,1,1)</f>
        <v>40330.165972222225</v>
      </c>
    </row>
    <row r="1911" spans="1:20" ht="60" x14ac:dyDescent="0.25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8269</v>
      </c>
      <c r="O1911" s="6">
        <f>ROUND(E1911/D1911*100, 0)</f>
        <v>118</v>
      </c>
      <c r="P1911" s="8">
        <f>E1911/L1911</f>
        <v>64.945054945054949</v>
      </c>
      <c r="Q1911" t="str">
        <f>LEFT(N1911, SEARCH("/", N1911, 1) - 1)</f>
        <v>film &amp; video</v>
      </c>
      <c r="R1911" t="str">
        <f>RIGHT(N1911, LEN(N1911)-SEARCH("/", N1911, 1))</f>
        <v>documentary</v>
      </c>
      <c r="S1911" s="11">
        <f>(((J1911/60)/60)/24)+DATE(1970,1,1)</f>
        <v>41010.620312500003</v>
      </c>
      <c r="T1911" s="11">
        <f>(((I1911/60)/60)/24)+DATE(1970,1,1)</f>
        <v>41040.620312500003</v>
      </c>
    </row>
    <row r="1912" spans="1:20" ht="60" x14ac:dyDescent="0.25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8269</v>
      </c>
      <c r="O1912" s="6">
        <f>ROUND(E1912/D1912*100, 0)</f>
        <v>111</v>
      </c>
      <c r="P1912" s="8">
        <f>E1912/L1912</f>
        <v>95.775862068965523</v>
      </c>
      <c r="Q1912" t="str">
        <f>LEFT(N1912, SEARCH("/", N1912, 1) - 1)</f>
        <v>film &amp; video</v>
      </c>
      <c r="R1912" t="str">
        <f>RIGHT(N1912, LEN(N1912)-SEARCH("/", N1912, 1))</f>
        <v>documentary</v>
      </c>
      <c r="S1912" s="11">
        <f>(((J1912/60)/60)/24)+DATE(1970,1,1)</f>
        <v>40267.245717592588</v>
      </c>
      <c r="T1912" s="11">
        <f>(((I1912/60)/60)/24)+DATE(1970,1,1)</f>
        <v>40308.844444444447</v>
      </c>
    </row>
    <row r="1913" spans="1:20" ht="45" x14ac:dyDescent="0.25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8269</v>
      </c>
      <c r="O1913" s="6">
        <f>ROUND(E1913/D1913*100, 0)</f>
        <v>111</v>
      </c>
      <c r="P1913" s="8">
        <f>E1913/L1913</f>
        <v>50.18018018018018</v>
      </c>
      <c r="Q1913" t="str">
        <f>LEFT(N1913, SEARCH("/", N1913, 1) - 1)</f>
        <v>film &amp; video</v>
      </c>
      <c r="R1913" t="str">
        <f>RIGHT(N1913, LEN(N1913)-SEARCH("/", N1913, 1))</f>
        <v>documentary</v>
      </c>
      <c r="S1913" s="11">
        <f>(((J1913/60)/60)/24)+DATE(1970,1,1)</f>
        <v>40809.15252314815</v>
      </c>
      <c r="T1913" s="11">
        <f>(((I1913/60)/60)/24)+DATE(1970,1,1)</f>
        <v>40854.194189814814</v>
      </c>
    </row>
    <row r="1914" spans="1:20" ht="45" x14ac:dyDescent="0.25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8269</v>
      </c>
      <c r="O1914" s="6">
        <f>ROUND(E1914/D1914*100, 0)</f>
        <v>108</v>
      </c>
      <c r="P1914" s="8">
        <f>E1914/L1914</f>
        <v>45.667711864406776</v>
      </c>
      <c r="Q1914" t="str">
        <f>LEFT(N1914, SEARCH("/", N1914, 1) - 1)</f>
        <v>film &amp; video</v>
      </c>
      <c r="R1914" t="str">
        <f>RIGHT(N1914, LEN(N1914)-SEARCH("/", N1914, 1))</f>
        <v>documentary</v>
      </c>
      <c r="S1914" s="11">
        <f>(((J1914/60)/60)/24)+DATE(1970,1,1)</f>
        <v>40697.498449074075</v>
      </c>
      <c r="T1914" s="11">
        <f>(((I1914/60)/60)/24)+DATE(1970,1,1)</f>
        <v>40727.498449074075</v>
      </c>
    </row>
    <row r="1915" spans="1:20" ht="45" x14ac:dyDescent="0.25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8269</v>
      </c>
      <c r="O1915" s="6">
        <f>ROUND(E1915/D1915*100, 0)</f>
        <v>120</v>
      </c>
      <c r="P1915" s="8">
        <f>E1915/L1915</f>
        <v>46.8828125</v>
      </c>
      <c r="Q1915" t="str">
        <f>LEFT(N1915, SEARCH("/", N1915, 1) - 1)</f>
        <v>film &amp; video</v>
      </c>
      <c r="R1915" t="str">
        <f>RIGHT(N1915, LEN(N1915)-SEARCH("/", N1915, 1))</f>
        <v>documentary</v>
      </c>
      <c r="S1915" s="11">
        <f>(((J1915/60)/60)/24)+DATE(1970,1,1)</f>
        <v>41376.769050925926</v>
      </c>
      <c r="T1915" s="11">
        <f>(((I1915/60)/60)/24)+DATE(1970,1,1)</f>
        <v>41395.000694444447</v>
      </c>
    </row>
    <row r="1916" spans="1:20" ht="60" x14ac:dyDescent="0.25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8269</v>
      </c>
      <c r="O1916" s="6">
        <f>ROUND(E1916/D1916*100, 0)</f>
        <v>100</v>
      </c>
      <c r="P1916" s="8">
        <f>E1916/L1916</f>
        <v>100</v>
      </c>
      <c r="Q1916" t="str">
        <f>LEFT(N1916, SEARCH("/", N1916, 1) - 1)</f>
        <v>film &amp; video</v>
      </c>
      <c r="R1916" t="str">
        <f>RIGHT(N1916, LEN(N1916)-SEARCH("/", N1916, 1))</f>
        <v>documentary</v>
      </c>
      <c r="S1916" s="11">
        <f>(((J1916/60)/60)/24)+DATE(1970,1,1)</f>
        <v>40343.084421296298</v>
      </c>
      <c r="T1916" s="11">
        <f>(((I1916/60)/60)/24)+DATE(1970,1,1)</f>
        <v>40378.666666666664</v>
      </c>
    </row>
    <row r="1917" spans="1:20" ht="45" x14ac:dyDescent="0.25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8269</v>
      </c>
      <c r="O1917" s="6">
        <f>ROUND(E1917/D1917*100, 0)</f>
        <v>283</v>
      </c>
      <c r="P1917" s="8">
        <f>E1917/L1917</f>
        <v>49.880281690140848</v>
      </c>
      <c r="Q1917" t="str">
        <f>LEFT(N1917, SEARCH("/", N1917, 1) - 1)</f>
        <v>film &amp; video</v>
      </c>
      <c r="R1917" t="str">
        <f>RIGHT(N1917, LEN(N1917)-SEARCH("/", N1917, 1))</f>
        <v>documentary</v>
      </c>
      <c r="S1917" s="11">
        <f>(((J1917/60)/60)/24)+DATE(1970,1,1)</f>
        <v>41330.038784722223</v>
      </c>
      <c r="T1917" s="11">
        <f>(((I1917/60)/60)/24)+DATE(1970,1,1)</f>
        <v>41359.997118055559</v>
      </c>
    </row>
    <row r="1918" spans="1:20" ht="60" x14ac:dyDescent="0.25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8269</v>
      </c>
      <c r="O1918" s="6">
        <f>ROUND(E1918/D1918*100, 0)</f>
        <v>113</v>
      </c>
      <c r="P1918" s="8">
        <f>E1918/L1918</f>
        <v>110.47058823529412</v>
      </c>
      <c r="Q1918" t="str">
        <f>LEFT(N1918, SEARCH("/", N1918, 1) - 1)</f>
        <v>film &amp; video</v>
      </c>
      <c r="R1918" t="str">
        <f>RIGHT(N1918, LEN(N1918)-SEARCH("/", N1918, 1))</f>
        <v>documentary</v>
      </c>
      <c r="S1918" s="11">
        <f>(((J1918/60)/60)/24)+DATE(1970,1,1)</f>
        <v>40123.83829861111</v>
      </c>
      <c r="T1918" s="11">
        <f>(((I1918/60)/60)/24)+DATE(1970,1,1)</f>
        <v>40211.332638888889</v>
      </c>
    </row>
    <row r="1919" spans="1:20" ht="45" x14ac:dyDescent="0.25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8269</v>
      </c>
      <c r="O1919" s="6">
        <f>ROUND(E1919/D1919*100, 0)</f>
        <v>126</v>
      </c>
      <c r="P1919" s="8">
        <f>E1919/L1919</f>
        <v>88.845070422535215</v>
      </c>
      <c r="Q1919" t="str">
        <f>LEFT(N1919, SEARCH("/", N1919, 1) - 1)</f>
        <v>film &amp; video</v>
      </c>
      <c r="R1919" t="str">
        <f>RIGHT(N1919, LEN(N1919)-SEARCH("/", N1919, 1))</f>
        <v>documentary</v>
      </c>
      <c r="S1919" s="11">
        <f>(((J1919/60)/60)/24)+DATE(1970,1,1)</f>
        <v>42549.076157407413</v>
      </c>
      <c r="T1919" s="11">
        <f>(((I1919/60)/60)/24)+DATE(1970,1,1)</f>
        <v>42579.076157407413</v>
      </c>
    </row>
    <row r="1920" spans="1:20" ht="45" x14ac:dyDescent="0.25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8269</v>
      </c>
      <c r="O1920" s="6">
        <f>ROUND(E1920/D1920*100, 0)</f>
        <v>105</v>
      </c>
      <c r="P1920" s="8">
        <f>E1920/L1920</f>
        <v>75.185714285714283</v>
      </c>
      <c r="Q1920" t="str">
        <f>LEFT(N1920, SEARCH("/", N1920, 1) - 1)</f>
        <v>film &amp; video</v>
      </c>
      <c r="R1920" t="str">
        <f>RIGHT(N1920, LEN(N1920)-SEARCH("/", N1920, 1))</f>
        <v>documentary</v>
      </c>
      <c r="S1920" s="11">
        <f>(((J1920/60)/60)/24)+DATE(1970,1,1)</f>
        <v>40718.310659722221</v>
      </c>
      <c r="T1920" s="11">
        <f>(((I1920/60)/60)/24)+DATE(1970,1,1)</f>
        <v>40765.297222222223</v>
      </c>
    </row>
    <row r="1921" spans="1:20" ht="60" x14ac:dyDescent="0.25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8270</v>
      </c>
      <c r="O1921" s="6">
        <f>ROUND(E1921/D1921*100, 0)</f>
        <v>0</v>
      </c>
      <c r="P1921" s="8" t="e">
        <f>E1921/L1921</f>
        <v>#DIV/0!</v>
      </c>
      <c r="Q1921" t="str">
        <f>LEFT(N1921, SEARCH("/", N1921, 1) - 1)</f>
        <v>film &amp; video</v>
      </c>
      <c r="R1921" t="str">
        <f>RIGHT(N1921, LEN(N1921)-SEARCH("/", N1921, 1))</f>
        <v>animation</v>
      </c>
      <c r="S1921" s="11">
        <f>(((J1921/60)/60)/24)+DATE(1970,1,1)</f>
        <v>40070.901412037041</v>
      </c>
      <c r="T1921" s="11">
        <f>(((I1921/60)/60)/24)+DATE(1970,1,1)</f>
        <v>40144.207638888889</v>
      </c>
    </row>
    <row r="1922" spans="1:20" ht="45" x14ac:dyDescent="0.25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8270</v>
      </c>
      <c r="O1922" s="6">
        <f>ROUND(E1922/D1922*100, 0)</f>
        <v>0</v>
      </c>
      <c r="P1922" s="8">
        <f>E1922/L1922</f>
        <v>5</v>
      </c>
      <c r="Q1922" t="str">
        <f>LEFT(N1922, SEARCH("/", N1922, 1) - 1)</f>
        <v>film &amp; video</v>
      </c>
      <c r="R1922" t="str">
        <f>RIGHT(N1922, LEN(N1922)-SEARCH("/", N1922, 1))</f>
        <v>animation</v>
      </c>
      <c r="S1922" s="11">
        <f>(((J1922/60)/60)/24)+DATE(1970,1,1)</f>
        <v>42423.985567129625</v>
      </c>
      <c r="T1922" s="11">
        <f>(((I1922/60)/60)/24)+DATE(1970,1,1)</f>
        <v>42453.943900462968</v>
      </c>
    </row>
    <row r="1923" spans="1:20" ht="45" x14ac:dyDescent="0.25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8270</v>
      </c>
      <c r="O1923" s="6">
        <f>ROUND(E1923/D1923*100, 0)</f>
        <v>1</v>
      </c>
      <c r="P1923" s="8">
        <f>E1923/L1923</f>
        <v>25.5</v>
      </c>
      <c r="Q1923" t="str">
        <f>LEFT(N1923, SEARCH("/", N1923, 1) - 1)</f>
        <v>film &amp; video</v>
      </c>
      <c r="R1923" t="str">
        <f>RIGHT(N1923, LEN(N1923)-SEARCH("/", N1923, 1))</f>
        <v>animation</v>
      </c>
      <c r="S1923" s="11">
        <f>(((J1923/60)/60)/24)+DATE(1970,1,1)</f>
        <v>41605.167696759258</v>
      </c>
      <c r="T1923" s="11">
        <f>(((I1923/60)/60)/24)+DATE(1970,1,1)</f>
        <v>41655.166666666664</v>
      </c>
    </row>
    <row r="1924" spans="1:20" ht="45" x14ac:dyDescent="0.25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8270</v>
      </c>
      <c r="O1924" s="6">
        <f>ROUND(E1924/D1924*100, 0)</f>
        <v>0</v>
      </c>
      <c r="P1924" s="8">
        <f>E1924/L1924</f>
        <v>10</v>
      </c>
      <c r="Q1924" t="str">
        <f>LEFT(N1924, SEARCH("/", N1924, 1) - 1)</f>
        <v>film &amp; video</v>
      </c>
      <c r="R1924" t="str">
        <f>RIGHT(N1924, LEN(N1924)-SEARCH("/", N1924, 1))</f>
        <v>animation</v>
      </c>
      <c r="S1924" s="11">
        <f>(((J1924/60)/60)/24)+DATE(1970,1,1)</f>
        <v>42153.631597222222</v>
      </c>
      <c r="T1924" s="11">
        <f>(((I1924/60)/60)/24)+DATE(1970,1,1)</f>
        <v>42183.631597222222</v>
      </c>
    </row>
    <row r="1925" spans="1:20" ht="45" x14ac:dyDescent="0.25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8270</v>
      </c>
      <c r="O1925" s="6">
        <f>ROUND(E1925/D1925*100, 0)</f>
        <v>3</v>
      </c>
      <c r="P1925" s="8">
        <f>E1925/L1925</f>
        <v>30</v>
      </c>
      <c r="Q1925" t="str">
        <f>LEFT(N1925, SEARCH("/", N1925, 1) - 1)</f>
        <v>film &amp; video</v>
      </c>
      <c r="R1925" t="str">
        <f>RIGHT(N1925, LEN(N1925)-SEARCH("/", N1925, 1))</f>
        <v>animation</v>
      </c>
      <c r="S1925" s="11">
        <f>(((J1925/60)/60)/24)+DATE(1970,1,1)</f>
        <v>41340.303032407406</v>
      </c>
      <c r="T1925" s="11">
        <f>(((I1925/60)/60)/24)+DATE(1970,1,1)</f>
        <v>41370.261365740742</v>
      </c>
    </row>
    <row r="1926" spans="1:20" ht="30" x14ac:dyDescent="0.25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8270</v>
      </c>
      <c r="O1926" s="6">
        <f>ROUND(E1926/D1926*100, 0)</f>
        <v>0</v>
      </c>
      <c r="P1926" s="8" t="e">
        <f>E1926/L1926</f>
        <v>#DIV/0!</v>
      </c>
      <c r="Q1926" t="str">
        <f>LEFT(N1926, SEARCH("/", N1926, 1) - 1)</f>
        <v>film &amp; video</v>
      </c>
      <c r="R1926" t="str">
        <f>RIGHT(N1926, LEN(N1926)-SEARCH("/", N1926, 1))</f>
        <v>animation</v>
      </c>
      <c r="S1926" s="11">
        <f>(((J1926/60)/60)/24)+DATE(1970,1,1)</f>
        <v>42091.778703703705</v>
      </c>
      <c r="T1926" s="11">
        <f>(((I1926/60)/60)/24)+DATE(1970,1,1)</f>
        <v>42151.778703703705</v>
      </c>
    </row>
    <row r="1927" spans="1:20" ht="45" x14ac:dyDescent="0.25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8271</v>
      </c>
      <c r="O1927" s="6">
        <f>ROUND(E1927/D1927*100, 0)</f>
        <v>102</v>
      </c>
      <c r="P1927" s="8">
        <f>E1927/L1927</f>
        <v>150.14705882352942</v>
      </c>
      <c r="Q1927" t="str">
        <f>LEFT(N1927, SEARCH("/", N1927, 1) - 1)</f>
        <v>theater</v>
      </c>
      <c r="R1927" t="str">
        <f>RIGHT(N1927, LEN(N1927)-SEARCH("/", N1927, 1))</f>
        <v>plays</v>
      </c>
      <c r="S1927" s="11">
        <f>(((J1927/60)/60)/24)+DATE(1970,1,1)</f>
        <v>42318.702094907407</v>
      </c>
      <c r="T1927" s="11">
        <f>(((I1927/60)/60)/24)+DATE(1970,1,1)</f>
        <v>42348.702094907407</v>
      </c>
    </row>
    <row r="1928" spans="1:20" ht="45" x14ac:dyDescent="0.25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8271</v>
      </c>
      <c r="O1928" s="6">
        <f>ROUND(E1928/D1928*100, 0)</f>
        <v>105</v>
      </c>
      <c r="P1928" s="8">
        <f>E1928/L1928</f>
        <v>93.428571428571431</v>
      </c>
      <c r="Q1928" t="str">
        <f>LEFT(N1928, SEARCH("/", N1928, 1) - 1)</f>
        <v>theater</v>
      </c>
      <c r="R1928" t="str">
        <f>RIGHT(N1928, LEN(N1928)-SEARCH("/", N1928, 1))</f>
        <v>plays</v>
      </c>
      <c r="S1928" s="11">
        <f>(((J1928/60)/60)/24)+DATE(1970,1,1)</f>
        <v>42646.092812499999</v>
      </c>
      <c r="T1928" s="11">
        <f>(((I1928/60)/60)/24)+DATE(1970,1,1)</f>
        <v>42675.207638888889</v>
      </c>
    </row>
    <row r="1929" spans="1:20" ht="45" x14ac:dyDescent="0.25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8271</v>
      </c>
      <c r="O1929" s="6">
        <f>ROUND(E1929/D1929*100, 0)</f>
        <v>121</v>
      </c>
      <c r="P1929" s="8">
        <f>E1929/L1929</f>
        <v>71.785714285714292</v>
      </c>
      <c r="Q1929" t="str">
        <f>LEFT(N1929, SEARCH("/", N1929, 1) - 1)</f>
        <v>theater</v>
      </c>
      <c r="R1929" t="str">
        <f>RIGHT(N1929, LEN(N1929)-SEARCH("/", N1929, 1))</f>
        <v>plays</v>
      </c>
      <c r="S1929" s="11">
        <f>(((J1929/60)/60)/24)+DATE(1970,1,1)</f>
        <v>42238.13282407407</v>
      </c>
      <c r="T1929" s="11">
        <f>(((I1929/60)/60)/24)+DATE(1970,1,1)</f>
        <v>42268.13282407407</v>
      </c>
    </row>
    <row r="1930" spans="1:20" ht="45" x14ac:dyDescent="0.25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8271</v>
      </c>
      <c r="O1930" s="6">
        <f>ROUND(E1930/D1930*100, 0)</f>
        <v>302</v>
      </c>
      <c r="P1930" s="8">
        <f>E1930/L1930</f>
        <v>252.01666666666668</v>
      </c>
      <c r="Q1930" t="str">
        <f>LEFT(N1930, SEARCH("/", N1930, 1) - 1)</f>
        <v>theater</v>
      </c>
      <c r="R1930" t="str">
        <f>RIGHT(N1930, LEN(N1930)-SEARCH("/", N1930, 1))</f>
        <v>plays</v>
      </c>
      <c r="S1930" s="11">
        <f>(((J1930/60)/60)/24)+DATE(1970,1,1)</f>
        <v>42473.794710648144</v>
      </c>
      <c r="T1930" s="11">
        <f>(((I1930/60)/60)/24)+DATE(1970,1,1)</f>
        <v>42503.794710648144</v>
      </c>
    </row>
    <row r="1931" spans="1:20" ht="45" x14ac:dyDescent="0.25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8272</v>
      </c>
      <c r="O1931" s="6">
        <f>ROUND(E1931/D1931*100, 0)</f>
        <v>1</v>
      </c>
      <c r="P1931" s="8">
        <f>E1931/L1931</f>
        <v>8.75</v>
      </c>
      <c r="Q1931" t="str">
        <f>LEFT(N1931, SEARCH("/", N1931, 1) - 1)</f>
        <v>technology</v>
      </c>
      <c r="R1931" t="str">
        <f>RIGHT(N1931, LEN(N1931)-SEARCH("/", N1931, 1))</f>
        <v>web</v>
      </c>
      <c r="S1931" s="11">
        <f>(((J1931/60)/60)/24)+DATE(1970,1,1)</f>
        <v>42753.678761574076</v>
      </c>
      <c r="T1931" s="11">
        <f>(((I1931/60)/60)/24)+DATE(1970,1,1)</f>
        <v>42766.208333333328</v>
      </c>
    </row>
    <row r="1932" spans="1:20" ht="45" x14ac:dyDescent="0.25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8272</v>
      </c>
      <c r="O1932" s="6">
        <f>ROUND(E1932/D1932*100, 0)</f>
        <v>0</v>
      </c>
      <c r="P1932" s="8">
        <f>E1932/L1932</f>
        <v>1</v>
      </c>
      <c r="Q1932" t="str">
        <f>LEFT(N1932, SEARCH("/", N1932, 1) - 1)</f>
        <v>technology</v>
      </c>
      <c r="R1932" t="str">
        <f>RIGHT(N1932, LEN(N1932)-SEARCH("/", N1932, 1))</f>
        <v>web</v>
      </c>
      <c r="S1932" s="11">
        <f>(((J1932/60)/60)/24)+DATE(1970,1,1)</f>
        <v>42535.68440972222</v>
      </c>
      <c r="T1932" s="11">
        <f>(((I1932/60)/60)/24)+DATE(1970,1,1)</f>
        <v>42565.68440972222</v>
      </c>
    </row>
    <row r="1933" spans="1:20" ht="45" x14ac:dyDescent="0.25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8272</v>
      </c>
      <c r="O1933" s="6">
        <f>ROUND(E1933/D1933*100, 0)</f>
        <v>0</v>
      </c>
      <c r="P1933" s="8">
        <f>E1933/L1933</f>
        <v>10</v>
      </c>
      <c r="Q1933" t="str">
        <f>LEFT(N1933, SEARCH("/", N1933, 1) - 1)</f>
        <v>technology</v>
      </c>
      <c r="R1933" t="str">
        <f>RIGHT(N1933, LEN(N1933)-SEARCH("/", N1933, 1))</f>
        <v>web</v>
      </c>
      <c r="S1933" s="11">
        <f>(((J1933/60)/60)/24)+DATE(1970,1,1)</f>
        <v>42450.589143518519</v>
      </c>
      <c r="T1933" s="11">
        <f>(((I1933/60)/60)/24)+DATE(1970,1,1)</f>
        <v>42510.589143518519</v>
      </c>
    </row>
    <row r="1934" spans="1:20" ht="45" x14ac:dyDescent="0.25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8272</v>
      </c>
      <c r="O1934" s="6">
        <f>ROUND(E1934/D1934*100, 0)</f>
        <v>4</v>
      </c>
      <c r="P1934" s="8">
        <f>E1934/L1934</f>
        <v>24.777777777777779</v>
      </c>
      <c r="Q1934" t="str">
        <f>LEFT(N1934, SEARCH("/", N1934, 1) - 1)</f>
        <v>technology</v>
      </c>
      <c r="R1934" t="str">
        <f>RIGHT(N1934, LEN(N1934)-SEARCH("/", N1934, 1))</f>
        <v>web</v>
      </c>
      <c r="S1934" s="11">
        <f>(((J1934/60)/60)/24)+DATE(1970,1,1)</f>
        <v>42377.554756944446</v>
      </c>
      <c r="T1934" s="11">
        <f>(((I1934/60)/60)/24)+DATE(1970,1,1)</f>
        <v>42408.542361111111</v>
      </c>
    </row>
    <row r="1935" spans="1:20" ht="30" x14ac:dyDescent="0.25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8272</v>
      </c>
      <c r="O1935" s="6">
        <f>ROUND(E1935/D1935*100, 0)</f>
        <v>2</v>
      </c>
      <c r="P1935" s="8">
        <f>E1935/L1935</f>
        <v>100</v>
      </c>
      <c r="Q1935" t="str">
        <f>LEFT(N1935, SEARCH("/", N1935, 1) - 1)</f>
        <v>technology</v>
      </c>
      <c r="R1935" t="str">
        <f>RIGHT(N1935, LEN(N1935)-SEARCH("/", N1935, 1))</f>
        <v>web</v>
      </c>
      <c r="S1935" s="11">
        <f>(((J1935/60)/60)/24)+DATE(1970,1,1)</f>
        <v>42073.798171296294</v>
      </c>
      <c r="T1935" s="11">
        <f>(((I1935/60)/60)/24)+DATE(1970,1,1)</f>
        <v>42133.798171296294</v>
      </c>
    </row>
    <row r="1936" spans="1:20" ht="30" x14ac:dyDescent="0.25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8272</v>
      </c>
      <c r="O1936" s="6">
        <f>ROUND(E1936/D1936*100, 0)</f>
        <v>3</v>
      </c>
      <c r="P1936" s="8">
        <f>E1936/L1936</f>
        <v>16.375</v>
      </c>
      <c r="Q1936" t="str">
        <f>LEFT(N1936, SEARCH("/", N1936, 1) - 1)</f>
        <v>technology</v>
      </c>
      <c r="R1936" t="str">
        <f>RIGHT(N1936, LEN(N1936)-SEARCH("/", N1936, 1))</f>
        <v>web</v>
      </c>
      <c r="S1936" s="11">
        <f>(((J1936/60)/60)/24)+DATE(1970,1,1)</f>
        <v>42194.357731481476</v>
      </c>
      <c r="T1936" s="11">
        <f>(((I1936/60)/60)/24)+DATE(1970,1,1)</f>
        <v>42239.357731481476</v>
      </c>
    </row>
    <row r="1937" spans="1:20" ht="45" x14ac:dyDescent="0.25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8272</v>
      </c>
      <c r="O1937" s="6">
        <f>ROUND(E1937/D1937*100, 0)</f>
        <v>0</v>
      </c>
      <c r="P1937" s="8">
        <f>E1937/L1937</f>
        <v>10</v>
      </c>
      <c r="Q1937" t="str">
        <f>LEFT(N1937, SEARCH("/", N1937, 1) - 1)</f>
        <v>technology</v>
      </c>
      <c r="R1937" t="str">
        <f>RIGHT(N1937, LEN(N1937)-SEARCH("/", N1937, 1))</f>
        <v>web</v>
      </c>
      <c r="S1937" s="11">
        <f>(((J1937/60)/60)/24)+DATE(1970,1,1)</f>
        <v>42102.650567129633</v>
      </c>
      <c r="T1937" s="11">
        <f>(((I1937/60)/60)/24)+DATE(1970,1,1)</f>
        <v>42148.625</v>
      </c>
    </row>
    <row r="1938" spans="1:20" ht="45" x14ac:dyDescent="0.25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8272</v>
      </c>
      <c r="O1938" s="6">
        <f>ROUND(E1938/D1938*100, 0)</f>
        <v>0</v>
      </c>
      <c r="P1938" s="8" t="e">
        <f>E1938/L1938</f>
        <v>#DIV/0!</v>
      </c>
      <c r="Q1938" t="str">
        <f>LEFT(N1938, SEARCH("/", N1938, 1) - 1)</f>
        <v>technology</v>
      </c>
      <c r="R1938" t="str">
        <f>RIGHT(N1938, LEN(N1938)-SEARCH("/", N1938, 1))</f>
        <v>web</v>
      </c>
      <c r="S1938" s="11">
        <f>(((J1938/60)/60)/24)+DATE(1970,1,1)</f>
        <v>42761.376238425932</v>
      </c>
      <c r="T1938" s="11">
        <f>(((I1938/60)/60)/24)+DATE(1970,1,1)</f>
        <v>42791.376238425932</v>
      </c>
    </row>
    <row r="1939" spans="1:20" ht="45" x14ac:dyDescent="0.25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8272</v>
      </c>
      <c r="O1939" s="6">
        <f>ROUND(E1939/D1939*100, 0)</f>
        <v>0</v>
      </c>
      <c r="P1939" s="8" t="e">
        <f>E1939/L1939</f>
        <v>#DIV/0!</v>
      </c>
      <c r="Q1939" t="str">
        <f>LEFT(N1939, SEARCH("/", N1939, 1) - 1)</f>
        <v>technology</v>
      </c>
      <c r="R1939" t="str">
        <f>RIGHT(N1939, LEN(N1939)-SEARCH("/", N1939, 1))</f>
        <v>web</v>
      </c>
      <c r="S1939" s="11">
        <f>(((J1939/60)/60)/24)+DATE(1970,1,1)</f>
        <v>42108.988900462966</v>
      </c>
      <c r="T1939" s="11">
        <f>(((I1939/60)/60)/24)+DATE(1970,1,1)</f>
        <v>42138.988900462966</v>
      </c>
    </row>
    <row r="1940" spans="1:20" ht="45" x14ac:dyDescent="0.25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8272</v>
      </c>
      <c r="O1940" s="6">
        <f>ROUND(E1940/D1940*100, 0)</f>
        <v>0</v>
      </c>
      <c r="P1940" s="8" t="e">
        <f>E1940/L1940</f>
        <v>#DIV/0!</v>
      </c>
      <c r="Q1940" t="str">
        <f>LEFT(N1940, SEARCH("/", N1940, 1) - 1)</f>
        <v>technology</v>
      </c>
      <c r="R1940" t="str">
        <f>RIGHT(N1940, LEN(N1940)-SEARCH("/", N1940, 1))</f>
        <v>web</v>
      </c>
      <c r="S1940" s="11">
        <f>(((J1940/60)/60)/24)+DATE(1970,1,1)</f>
        <v>41803.692789351851</v>
      </c>
      <c r="T1940" s="11">
        <f>(((I1940/60)/60)/24)+DATE(1970,1,1)</f>
        <v>41833.692789351851</v>
      </c>
    </row>
    <row r="1941" spans="1:20" ht="30" x14ac:dyDescent="0.25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8272</v>
      </c>
      <c r="O1941" s="6">
        <f>ROUND(E1941/D1941*100, 0)</f>
        <v>0</v>
      </c>
      <c r="P1941" s="8">
        <f>E1941/L1941</f>
        <v>1</v>
      </c>
      <c r="Q1941" t="str">
        <f>LEFT(N1941, SEARCH("/", N1941, 1) - 1)</f>
        <v>technology</v>
      </c>
      <c r="R1941" t="str">
        <f>RIGHT(N1941, LEN(N1941)-SEARCH("/", N1941, 1))</f>
        <v>web</v>
      </c>
      <c r="S1941" s="11">
        <f>(((J1941/60)/60)/24)+DATE(1970,1,1)</f>
        <v>42031.928576388891</v>
      </c>
      <c r="T1941" s="11">
        <f>(((I1941/60)/60)/24)+DATE(1970,1,1)</f>
        <v>42061.928576388891</v>
      </c>
    </row>
    <row r="1942" spans="1:20" ht="45" x14ac:dyDescent="0.25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8273</v>
      </c>
      <c r="O1942" s="6">
        <f>ROUND(E1942/D1942*100, 0)</f>
        <v>214</v>
      </c>
      <c r="P1942" s="8">
        <f>E1942/L1942</f>
        <v>122.73563218390805</v>
      </c>
      <c r="Q1942" t="str">
        <f>LEFT(N1942, SEARCH("/", N1942, 1) - 1)</f>
        <v>technology</v>
      </c>
      <c r="R1942" t="str">
        <f>RIGHT(N1942, LEN(N1942)-SEARCH("/", N1942, 1))</f>
        <v>wearables</v>
      </c>
      <c r="S1942" s="11">
        <f>(((J1942/60)/60)/24)+DATE(1970,1,1)</f>
        <v>42417.804618055554</v>
      </c>
      <c r="T1942" s="11">
        <f>(((I1942/60)/60)/24)+DATE(1970,1,1)</f>
        <v>42477.762951388882</v>
      </c>
    </row>
    <row r="1943" spans="1:20" ht="45" x14ac:dyDescent="0.25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8273</v>
      </c>
      <c r="O1943" s="6">
        <f>ROUND(E1943/D1943*100, 0)</f>
        <v>46</v>
      </c>
      <c r="P1943" s="8">
        <f>E1943/L1943</f>
        <v>20.342105263157894</v>
      </c>
      <c r="Q1943" t="str">
        <f>LEFT(N1943, SEARCH("/", N1943, 1) - 1)</f>
        <v>technology</v>
      </c>
      <c r="R1943" t="str">
        <f>RIGHT(N1943, LEN(N1943)-SEARCH("/", N1943, 1))</f>
        <v>wearables</v>
      </c>
      <c r="S1943" s="11">
        <f>(((J1943/60)/60)/24)+DATE(1970,1,1)</f>
        <v>42388.523020833338</v>
      </c>
      <c r="T1943" s="11">
        <f>(((I1943/60)/60)/24)+DATE(1970,1,1)</f>
        <v>42403.523020833338</v>
      </c>
    </row>
    <row r="1944" spans="1:20" ht="30" x14ac:dyDescent="0.25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8274</v>
      </c>
      <c r="O1944" s="6">
        <f>ROUND(E1944/D1944*100, 0)</f>
        <v>109</v>
      </c>
      <c r="P1944" s="8">
        <f>E1944/L1944</f>
        <v>54.69</v>
      </c>
      <c r="Q1944" t="str">
        <f>LEFT(N1944, SEARCH("/", N1944, 1) - 1)</f>
        <v>publishing</v>
      </c>
      <c r="R1944" t="str">
        <f>RIGHT(N1944, LEN(N1944)-SEARCH("/", N1944, 1))</f>
        <v>nonfiction</v>
      </c>
      <c r="S1944" s="11">
        <f>(((J1944/60)/60)/24)+DATE(1970,1,1)</f>
        <v>42184.816539351858</v>
      </c>
      <c r="T1944" s="11">
        <f>(((I1944/60)/60)/24)+DATE(1970,1,1)</f>
        <v>42215.165972222225</v>
      </c>
    </row>
    <row r="1945" spans="1:20" ht="45" x14ac:dyDescent="0.25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8274</v>
      </c>
      <c r="O1945" s="6">
        <f>ROUND(E1945/D1945*100, 0)</f>
        <v>126</v>
      </c>
      <c r="P1945" s="8">
        <f>E1945/L1945</f>
        <v>88.732394366197184</v>
      </c>
      <c r="Q1945" t="str">
        <f>LEFT(N1945, SEARCH("/", N1945, 1) - 1)</f>
        <v>publishing</v>
      </c>
      <c r="R1945" t="str">
        <f>RIGHT(N1945, LEN(N1945)-SEARCH("/", N1945, 1))</f>
        <v>nonfiction</v>
      </c>
      <c r="S1945" s="11">
        <f>(((J1945/60)/60)/24)+DATE(1970,1,1)</f>
        <v>40879.795682870368</v>
      </c>
      <c r="T1945" s="11">
        <f>(((I1945/60)/60)/24)+DATE(1970,1,1)</f>
        <v>40930.25</v>
      </c>
    </row>
    <row r="1946" spans="1:20" ht="45" x14ac:dyDescent="0.25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8274</v>
      </c>
      <c r="O1946" s="6">
        <f>ROUND(E1946/D1946*100, 0)</f>
        <v>122</v>
      </c>
      <c r="P1946" s="8">
        <f>E1946/L1946</f>
        <v>56.666666666666664</v>
      </c>
      <c r="Q1946" t="str">
        <f>LEFT(N1946, SEARCH("/", N1946, 1) - 1)</f>
        <v>publishing</v>
      </c>
      <c r="R1946" t="str">
        <f>RIGHT(N1946, LEN(N1946)-SEARCH("/", N1946, 1))</f>
        <v>nonfiction</v>
      </c>
      <c r="S1946" s="11">
        <f>(((J1946/60)/60)/24)+DATE(1970,1,1)</f>
        <v>41667.275312500002</v>
      </c>
      <c r="T1946" s="11">
        <f>(((I1946/60)/60)/24)+DATE(1970,1,1)</f>
        <v>41684.833333333336</v>
      </c>
    </row>
    <row r="1947" spans="1:20" ht="30" x14ac:dyDescent="0.25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8274</v>
      </c>
      <c r="O1947" s="6">
        <f>ROUND(E1947/D1947*100, 0)</f>
        <v>102</v>
      </c>
      <c r="P1947" s="8">
        <f>E1947/L1947</f>
        <v>82.516129032258064</v>
      </c>
      <c r="Q1947" t="str">
        <f>LEFT(N1947, SEARCH("/", N1947, 1) - 1)</f>
        <v>publishing</v>
      </c>
      <c r="R1947" t="str">
        <f>RIGHT(N1947, LEN(N1947)-SEARCH("/", N1947, 1))</f>
        <v>nonfiction</v>
      </c>
      <c r="S1947" s="11">
        <f>(((J1947/60)/60)/24)+DATE(1970,1,1)</f>
        <v>41226.95721064815</v>
      </c>
      <c r="T1947" s="11">
        <f>(((I1947/60)/60)/24)+DATE(1970,1,1)</f>
        <v>41256.95721064815</v>
      </c>
    </row>
    <row r="1948" spans="1:20" ht="45" x14ac:dyDescent="0.25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8274</v>
      </c>
      <c r="O1948" s="6">
        <f>ROUND(E1948/D1948*100, 0)</f>
        <v>112</v>
      </c>
      <c r="P1948" s="8">
        <f>E1948/L1948</f>
        <v>53.19047619047619</v>
      </c>
      <c r="Q1948" t="str">
        <f>LEFT(N1948, SEARCH("/", N1948, 1) - 1)</f>
        <v>publishing</v>
      </c>
      <c r="R1948" t="str">
        <f>RIGHT(N1948, LEN(N1948)-SEARCH("/", N1948, 1))</f>
        <v>nonfiction</v>
      </c>
      <c r="S1948" s="11">
        <f>(((J1948/60)/60)/24)+DATE(1970,1,1)</f>
        <v>42639.421493055561</v>
      </c>
      <c r="T1948" s="11">
        <f>(((I1948/60)/60)/24)+DATE(1970,1,1)</f>
        <v>42659.458333333328</v>
      </c>
    </row>
    <row r="1949" spans="1:20" ht="45" x14ac:dyDescent="0.25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8274</v>
      </c>
      <c r="O1949" s="6">
        <f>ROUND(E1949/D1949*100, 0)</f>
        <v>102</v>
      </c>
      <c r="P1949" s="8">
        <f>E1949/L1949</f>
        <v>51.474747474747474</v>
      </c>
      <c r="Q1949" t="str">
        <f>LEFT(N1949, SEARCH("/", N1949, 1) - 1)</f>
        <v>publishing</v>
      </c>
      <c r="R1949" t="str">
        <f>RIGHT(N1949, LEN(N1949)-SEARCH("/", N1949, 1))</f>
        <v>nonfiction</v>
      </c>
      <c r="S1949" s="11">
        <f>(((J1949/60)/60)/24)+DATE(1970,1,1)</f>
        <v>41789.330312500002</v>
      </c>
      <c r="T1949" s="11">
        <f>(((I1949/60)/60)/24)+DATE(1970,1,1)</f>
        <v>41829.330312500002</v>
      </c>
    </row>
    <row r="1950" spans="1:20" ht="45" x14ac:dyDescent="0.25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8275</v>
      </c>
      <c r="O1950" s="6">
        <f>ROUND(E1950/D1950*100, 0)</f>
        <v>5</v>
      </c>
      <c r="P1950" s="8">
        <f>E1950/L1950</f>
        <v>39.166666666666664</v>
      </c>
      <c r="Q1950" t="str">
        <f>LEFT(N1950, SEARCH("/", N1950, 1) - 1)</f>
        <v>publishing</v>
      </c>
      <c r="R1950" t="str">
        <f>RIGHT(N1950, LEN(N1950)-SEARCH("/", N1950, 1))</f>
        <v>fiction</v>
      </c>
      <c r="S1950" s="11">
        <f>(((J1950/60)/60)/24)+DATE(1970,1,1)</f>
        <v>41642.751458333332</v>
      </c>
      <c r="T1950" s="11">
        <f>(((I1950/60)/60)/24)+DATE(1970,1,1)</f>
        <v>41672.751458333332</v>
      </c>
    </row>
    <row r="1951" spans="1:20" ht="45" x14ac:dyDescent="0.25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8275</v>
      </c>
      <c r="O1951" s="6">
        <f>ROUND(E1951/D1951*100, 0)</f>
        <v>0</v>
      </c>
      <c r="P1951" s="8" t="e">
        <f>E1951/L1951</f>
        <v>#DIV/0!</v>
      </c>
      <c r="Q1951" t="str">
        <f>LEFT(N1951, SEARCH("/", N1951, 1) - 1)</f>
        <v>publishing</v>
      </c>
      <c r="R1951" t="str">
        <f>RIGHT(N1951, LEN(N1951)-SEARCH("/", N1951, 1))</f>
        <v>fiction</v>
      </c>
      <c r="S1951" s="11">
        <f>(((J1951/60)/60)/24)+DATE(1970,1,1)</f>
        <v>42227.173159722224</v>
      </c>
      <c r="T1951" s="11">
        <f>(((I1951/60)/60)/24)+DATE(1970,1,1)</f>
        <v>42257.173159722224</v>
      </c>
    </row>
    <row r="1952" spans="1:20" ht="60" x14ac:dyDescent="0.25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8275</v>
      </c>
      <c r="O1952" s="6">
        <f>ROUND(E1952/D1952*100, 0)</f>
        <v>4</v>
      </c>
      <c r="P1952" s="8">
        <f>E1952/L1952</f>
        <v>59</v>
      </c>
      <c r="Q1952" t="str">
        <f>LEFT(N1952, SEARCH("/", N1952, 1) - 1)</f>
        <v>publishing</v>
      </c>
      <c r="R1952" t="str">
        <f>RIGHT(N1952, LEN(N1952)-SEARCH("/", N1952, 1))</f>
        <v>fiction</v>
      </c>
      <c r="S1952" s="11">
        <f>(((J1952/60)/60)/24)+DATE(1970,1,1)</f>
        <v>42115.143634259264</v>
      </c>
      <c r="T1952" s="11">
        <f>(((I1952/60)/60)/24)+DATE(1970,1,1)</f>
        <v>42145.143634259264</v>
      </c>
    </row>
    <row r="1953" spans="1:20" ht="45" x14ac:dyDescent="0.25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8276</v>
      </c>
      <c r="O1953" s="6">
        <f>ROUND(E1953/D1953*100, 0)</f>
        <v>143</v>
      </c>
      <c r="P1953" s="8">
        <f>E1953/L1953</f>
        <v>162.27272727272728</v>
      </c>
      <c r="Q1953" t="str">
        <f>LEFT(N1953, SEARCH("/", N1953, 1) - 1)</f>
        <v>music</v>
      </c>
      <c r="R1953" t="str">
        <f>RIGHT(N1953, LEN(N1953)-SEARCH("/", N1953, 1))</f>
        <v>rock</v>
      </c>
      <c r="S1953" s="11">
        <f>(((J1953/60)/60)/24)+DATE(1970,1,1)</f>
        <v>40983.055949074071</v>
      </c>
      <c r="T1953" s="11">
        <f>(((I1953/60)/60)/24)+DATE(1970,1,1)</f>
        <v>41040.657638888886</v>
      </c>
    </row>
    <row r="1954" spans="1:20" ht="45" x14ac:dyDescent="0.25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8276</v>
      </c>
      <c r="O1954" s="6">
        <f>ROUND(E1954/D1954*100, 0)</f>
        <v>100</v>
      </c>
      <c r="P1954" s="8">
        <f>E1954/L1954</f>
        <v>178.60714285714286</v>
      </c>
      <c r="Q1954" t="str">
        <f>LEFT(N1954, SEARCH("/", N1954, 1) - 1)</f>
        <v>music</v>
      </c>
      <c r="R1954" t="str">
        <f>RIGHT(N1954, LEN(N1954)-SEARCH("/", N1954, 1))</f>
        <v>rock</v>
      </c>
      <c r="S1954" s="11">
        <f>(((J1954/60)/60)/24)+DATE(1970,1,1)</f>
        <v>40996.667199074072</v>
      </c>
      <c r="T1954" s="11">
        <f>(((I1954/60)/60)/24)+DATE(1970,1,1)</f>
        <v>41026.667199074072</v>
      </c>
    </row>
    <row r="1955" spans="1:20" x14ac:dyDescent="0.25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8276</v>
      </c>
      <c r="O1955" s="6">
        <f>ROUND(E1955/D1955*100, 0)</f>
        <v>101</v>
      </c>
      <c r="P1955" s="8">
        <f>E1955/L1955</f>
        <v>109.70695652173914</v>
      </c>
      <c r="Q1955" t="str">
        <f>LEFT(N1955, SEARCH("/", N1955, 1) - 1)</f>
        <v>music</v>
      </c>
      <c r="R1955" t="str">
        <f>RIGHT(N1955, LEN(N1955)-SEARCH("/", N1955, 1))</f>
        <v>rock</v>
      </c>
      <c r="S1955" s="11">
        <f>(((J1955/60)/60)/24)+DATE(1970,1,1)</f>
        <v>41524.056921296295</v>
      </c>
      <c r="T1955" s="11">
        <f>(((I1955/60)/60)/24)+DATE(1970,1,1)</f>
        <v>41554.056921296295</v>
      </c>
    </row>
    <row r="1956" spans="1:20" ht="45" x14ac:dyDescent="0.25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8276</v>
      </c>
      <c r="O1956" s="6">
        <f>ROUND(E1956/D1956*100, 0)</f>
        <v>117</v>
      </c>
      <c r="P1956" s="8">
        <f>E1956/L1956</f>
        <v>60.737812499999997</v>
      </c>
      <c r="Q1956" t="str">
        <f>LEFT(N1956, SEARCH("/", N1956, 1) - 1)</f>
        <v>music</v>
      </c>
      <c r="R1956" t="str">
        <f>RIGHT(N1956, LEN(N1956)-SEARCH("/", N1956, 1))</f>
        <v>rock</v>
      </c>
      <c r="S1956" s="11">
        <f>(((J1956/60)/60)/24)+DATE(1970,1,1)</f>
        <v>41144.763379629629</v>
      </c>
      <c r="T1956" s="11">
        <f>(((I1956/60)/60)/24)+DATE(1970,1,1)</f>
        <v>41174.763379629629</v>
      </c>
    </row>
    <row r="1957" spans="1:20" ht="45" x14ac:dyDescent="0.25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8277</v>
      </c>
      <c r="O1957" s="6">
        <f>ROUND(E1957/D1957*100, 0)</f>
        <v>101</v>
      </c>
      <c r="P1957" s="8">
        <f>E1957/L1957</f>
        <v>53.893617021276597</v>
      </c>
      <c r="Q1957" t="str">
        <f>LEFT(N1957, SEARCH("/", N1957, 1) - 1)</f>
        <v>music</v>
      </c>
      <c r="R1957" t="str">
        <f>RIGHT(N1957, LEN(N1957)-SEARCH("/", N1957, 1))</f>
        <v>metal</v>
      </c>
      <c r="S1957" s="11">
        <f>(((J1957/60)/60)/24)+DATE(1970,1,1)</f>
        <v>41923.838692129626</v>
      </c>
      <c r="T1957" s="11">
        <f>(((I1957/60)/60)/24)+DATE(1970,1,1)</f>
        <v>41953.88035879629</v>
      </c>
    </row>
    <row r="1958" spans="1:20" ht="45" x14ac:dyDescent="0.25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8277</v>
      </c>
      <c r="O1958" s="6">
        <f>ROUND(E1958/D1958*100, 0)</f>
        <v>120</v>
      </c>
      <c r="P1958" s="8">
        <f>E1958/L1958</f>
        <v>34.005706214689269</v>
      </c>
      <c r="Q1958" t="str">
        <f>LEFT(N1958, SEARCH("/", N1958, 1) - 1)</f>
        <v>music</v>
      </c>
      <c r="R1958" t="str">
        <f>RIGHT(N1958, LEN(N1958)-SEARCH("/", N1958, 1))</f>
        <v>metal</v>
      </c>
      <c r="S1958" s="11">
        <f>(((J1958/60)/60)/24)+DATE(1970,1,1)</f>
        <v>42578.205972222218</v>
      </c>
      <c r="T1958" s="11">
        <f>(((I1958/60)/60)/24)+DATE(1970,1,1)</f>
        <v>42618.165972222225</v>
      </c>
    </row>
    <row r="1959" spans="1:20" ht="45" x14ac:dyDescent="0.25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8278</v>
      </c>
      <c r="O1959" s="6">
        <f>ROUND(E1959/D1959*100, 0)</f>
        <v>24</v>
      </c>
      <c r="P1959" s="8">
        <f>E1959/L1959</f>
        <v>109.18181818181819</v>
      </c>
      <c r="Q1959" t="str">
        <f>LEFT(N1959, SEARCH("/", N1959, 1) - 1)</f>
        <v>music</v>
      </c>
      <c r="R1959" t="str">
        <f>RIGHT(N1959, LEN(N1959)-SEARCH("/", N1959, 1))</f>
        <v>jazz</v>
      </c>
      <c r="S1959" s="11">
        <f>(((J1959/60)/60)/24)+DATE(1970,1,1)</f>
        <v>40088.105393518519</v>
      </c>
      <c r="T1959" s="11">
        <f>(((I1959/60)/60)/24)+DATE(1970,1,1)</f>
        <v>40148.207638888889</v>
      </c>
    </row>
    <row r="1960" spans="1:20" ht="60" x14ac:dyDescent="0.25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8278</v>
      </c>
      <c r="O1960" s="6">
        <f>ROUND(E1960/D1960*100, 0)</f>
        <v>0</v>
      </c>
      <c r="P1960" s="8" t="e">
        <f>E1960/L1960</f>
        <v>#DIV/0!</v>
      </c>
      <c r="Q1960" t="str">
        <f>LEFT(N1960, SEARCH("/", N1960, 1) - 1)</f>
        <v>music</v>
      </c>
      <c r="R1960" t="str">
        <f>RIGHT(N1960, LEN(N1960)-SEARCH("/", N1960, 1))</f>
        <v>jazz</v>
      </c>
      <c r="S1960" s="11">
        <f>(((J1960/60)/60)/24)+DATE(1970,1,1)</f>
        <v>42248.723738425921</v>
      </c>
      <c r="T1960" s="11">
        <f>(((I1960/60)/60)/24)+DATE(1970,1,1)</f>
        <v>42268.723738425921</v>
      </c>
    </row>
    <row r="1961" spans="1:20" ht="45" x14ac:dyDescent="0.25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8278</v>
      </c>
      <c r="O1961" s="6">
        <f>ROUND(E1961/D1961*100, 0)</f>
        <v>1</v>
      </c>
      <c r="P1961" s="8">
        <f>E1961/L1961</f>
        <v>32.5</v>
      </c>
      <c r="Q1961" t="str">
        <f>LEFT(N1961, SEARCH("/", N1961, 1) - 1)</f>
        <v>music</v>
      </c>
      <c r="R1961" t="str">
        <f>RIGHT(N1961, LEN(N1961)-SEARCH("/", N1961, 1))</f>
        <v>jazz</v>
      </c>
      <c r="S1961" s="11">
        <f>(((J1961/60)/60)/24)+DATE(1970,1,1)</f>
        <v>40505.232916666668</v>
      </c>
      <c r="T1961" s="11">
        <f>(((I1961/60)/60)/24)+DATE(1970,1,1)</f>
        <v>40535.232916666668</v>
      </c>
    </row>
    <row r="1962" spans="1:20" ht="45" x14ac:dyDescent="0.25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8279</v>
      </c>
      <c r="O1962" s="6">
        <f>ROUND(E1962/D1962*100, 0)</f>
        <v>40</v>
      </c>
      <c r="P1962" s="8">
        <f>E1962/L1962</f>
        <v>83.375</v>
      </c>
      <c r="Q1962" t="str">
        <f>LEFT(N1962, SEARCH("/", N1962, 1) - 1)</f>
        <v>music</v>
      </c>
      <c r="R1962" t="str">
        <f>RIGHT(N1962, LEN(N1962)-SEARCH("/", N1962, 1))</f>
        <v>indie rock</v>
      </c>
      <c r="S1962" s="11">
        <f>(((J1962/60)/60)/24)+DATE(1970,1,1)</f>
        <v>42371.935590277775</v>
      </c>
      <c r="T1962" s="11">
        <f>(((I1962/60)/60)/24)+DATE(1970,1,1)</f>
        <v>42431.935590277775</v>
      </c>
    </row>
    <row r="1963" spans="1:20" ht="30" x14ac:dyDescent="0.25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8278</v>
      </c>
      <c r="O1963" s="6">
        <f>ROUND(E1963/D1963*100, 0)</f>
        <v>0</v>
      </c>
      <c r="P1963" s="8">
        <f>E1963/L1963</f>
        <v>10.5</v>
      </c>
      <c r="Q1963" t="str">
        <f>LEFT(N1963, SEARCH("/", N1963, 1) - 1)</f>
        <v>music</v>
      </c>
      <c r="R1963" t="str">
        <f>RIGHT(N1963, LEN(N1963)-SEARCH("/", N1963, 1))</f>
        <v>jazz</v>
      </c>
      <c r="S1963" s="11">
        <f>(((J1963/60)/60)/24)+DATE(1970,1,1)</f>
        <v>42429.84956018519</v>
      </c>
      <c r="T1963" s="11">
        <f>(((I1963/60)/60)/24)+DATE(1970,1,1)</f>
        <v>42459.807893518519</v>
      </c>
    </row>
    <row r="1964" spans="1:20" ht="45" x14ac:dyDescent="0.25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8278</v>
      </c>
      <c r="O1964" s="6">
        <f>ROUND(E1964/D1964*100, 0)</f>
        <v>3</v>
      </c>
      <c r="P1964" s="8">
        <f>E1964/L1964</f>
        <v>40</v>
      </c>
      <c r="Q1964" t="str">
        <f>LEFT(N1964, SEARCH("/", N1964, 1) - 1)</f>
        <v>music</v>
      </c>
      <c r="R1964" t="str">
        <f>RIGHT(N1964, LEN(N1964)-SEARCH("/", N1964, 1))</f>
        <v>jazz</v>
      </c>
      <c r="S1964" s="11">
        <f>(((J1964/60)/60)/24)+DATE(1970,1,1)</f>
        <v>41149.796064814815</v>
      </c>
      <c r="T1964" s="11">
        <f>(((I1964/60)/60)/24)+DATE(1970,1,1)</f>
        <v>41175.100694444445</v>
      </c>
    </row>
    <row r="1965" spans="1:20" ht="45" x14ac:dyDescent="0.25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8278</v>
      </c>
      <c r="O1965" s="6">
        <f>ROUND(E1965/D1965*100, 0)</f>
        <v>1</v>
      </c>
      <c r="P1965" s="8">
        <f>E1965/L1965</f>
        <v>30</v>
      </c>
      <c r="Q1965" t="str">
        <f>LEFT(N1965, SEARCH("/", N1965, 1) - 1)</f>
        <v>music</v>
      </c>
      <c r="R1965" t="str">
        <f>RIGHT(N1965, LEN(N1965)-SEARCH("/", N1965, 1))</f>
        <v>jazz</v>
      </c>
      <c r="S1965" s="11">
        <f>(((J1965/60)/60)/24)+DATE(1970,1,1)</f>
        <v>41802.94363425926</v>
      </c>
      <c r="T1965" s="11">
        <f>(((I1965/60)/60)/24)+DATE(1970,1,1)</f>
        <v>41834.104166666664</v>
      </c>
    </row>
    <row r="1966" spans="1:20" ht="45" x14ac:dyDescent="0.25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8278</v>
      </c>
      <c r="O1966" s="6">
        <f>ROUND(E1966/D1966*100, 0)</f>
        <v>30</v>
      </c>
      <c r="P1966" s="8">
        <f>E1966/L1966</f>
        <v>50.666666666666664</v>
      </c>
      <c r="Q1966" t="str">
        <f>LEFT(N1966, SEARCH("/", N1966, 1) - 1)</f>
        <v>music</v>
      </c>
      <c r="R1966" t="str">
        <f>RIGHT(N1966, LEN(N1966)-SEARCH("/", N1966, 1))</f>
        <v>jazz</v>
      </c>
      <c r="S1966" s="11">
        <f>(((J1966/60)/60)/24)+DATE(1970,1,1)</f>
        <v>41733.737083333333</v>
      </c>
      <c r="T1966" s="11">
        <f>(((I1966/60)/60)/24)+DATE(1970,1,1)</f>
        <v>41763.25</v>
      </c>
    </row>
    <row r="1967" spans="1:20" ht="45" x14ac:dyDescent="0.25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8273</v>
      </c>
      <c r="O1967" s="6">
        <f>ROUND(E1967/D1967*100, 0)</f>
        <v>28</v>
      </c>
      <c r="P1967" s="8">
        <f>E1967/L1967</f>
        <v>58.416666666666664</v>
      </c>
      <c r="Q1967" t="str">
        <f>LEFT(N1967, SEARCH("/", N1967, 1) - 1)</f>
        <v>technology</v>
      </c>
      <c r="R1967" t="str">
        <f>RIGHT(N1967, LEN(N1967)-SEARCH("/", N1967, 1))</f>
        <v>wearables</v>
      </c>
      <c r="S1967" s="11">
        <f>(((J1967/60)/60)/24)+DATE(1970,1,1)</f>
        <v>42356.750706018516</v>
      </c>
      <c r="T1967" s="11">
        <f>(((I1967/60)/60)/24)+DATE(1970,1,1)</f>
        <v>42386.750706018516</v>
      </c>
    </row>
    <row r="1968" spans="1:20" ht="45" x14ac:dyDescent="0.25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8273</v>
      </c>
      <c r="O1968" s="6">
        <f>ROUND(E1968/D1968*100, 0)</f>
        <v>46</v>
      </c>
      <c r="P1968" s="8">
        <f>E1968/L1968</f>
        <v>164</v>
      </c>
      <c r="Q1968" t="str">
        <f>LEFT(N1968, SEARCH("/", N1968, 1) - 1)</f>
        <v>technology</v>
      </c>
      <c r="R1968" t="str">
        <f>RIGHT(N1968, LEN(N1968)-SEARCH("/", N1968, 1))</f>
        <v>wearables</v>
      </c>
      <c r="S1968" s="11">
        <f>(((J1968/60)/60)/24)+DATE(1970,1,1)</f>
        <v>42721.220520833333</v>
      </c>
      <c r="T1968" s="11">
        <f>(((I1968/60)/60)/24)+DATE(1970,1,1)</f>
        <v>42758.207638888889</v>
      </c>
    </row>
    <row r="1969" spans="1:20" ht="60" x14ac:dyDescent="0.25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8273</v>
      </c>
      <c r="O1969" s="6">
        <f>ROUND(E1969/D1969*100, 0)</f>
        <v>0</v>
      </c>
      <c r="P1969" s="8" t="e">
        <f>E1969/L1969</f>
        <v>#DIV/0!</v>
      </c>
      <c r="Q1969" t="str">
        <f>LEFT(N1969, SEARCH("/", N1969, 1) - 1)</f>
        <v>technology</v>
      </c>
      <c r="R1969" t="str">
        <f>RIGHT(N1969, LEN(N1969)-SEARCH("/", N1969, 1))</f>
        <v>wearables</v>
      </c>
      <c r="S1969" s="11">
        <f>(((J1969/60)/60)/24)+DATE(1970,1,1)</f>
        <v>42614.356770833328</v>
      </c>
      <c r="T1969" s="11">
        <f>(((I1969/60)/60)/24)+DATE(1970,1,1)</f>
        <v>42644.356770833328</v>
      </c>
    </row>
    <row r="1970" spans="1:20" ht="75" x14ac:dyDescent="0.25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8273</v>
      </c>
      <c r="O1970" s="6">
        <f>ROUND(E1970/D1970*100, 0)</f>
        <v>4</v>
      </c>
      <c r="P1970" s="8">
        <f>E1970/L1970</f>
        <v>30.285714285714285</v>
      </c>
      <c r="Q1970" t="str">
        <f>LEFT(N1970, SEARCH("/", N1970, 1) - 1)</f>
        <v>technology</v>
      </c>
      <c r="R1970" t="str">
        <f>RIGHT(N1970, LEN(N1970)-SEARCH("/", N1970, 1))</f>
        <v>wearables</v>
      </c>
      <c r="S1970" s="11">
        <f>(((J1970/60)/60)/24)+DATE(1970,1,1)</f>
        <v>42538.75680555556</v>
      </c>
      <c r="T1970" s="11">
        <f>(((I1970/60)/60)/24)+DATE(1970,1,1)</f>
        <v>42563.785416666666</v>
      </c>
    </row>
    <row r="1971" spans="1:20" ht="30" x14ac:dyDescent="0.25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8273</v>
      </c>
      <c r="O1971" s="6">
        <f>ROUND(E1971/D1971*100, 0)</f>
        <v>1</v>
      </c>
      <c r="P1971" s="8">
        <f>E1971/L1971</f>
        <v>8.125</v>
      </c>
      <c r="Q1971" t="str">
        <f>LEFT(N1971, SEARCH("/", N1971, 1) - 1)</f>
        <v>technology</v>
      </c>
      <c r="R1971" t="str">
        <f>RIGHT(N1971, LEN(N1971)-SEARCH("/", N1971, 1))</f>
        <v>wearables</v>
      </c>
      <c r="S1971" s="11">
        <f>(((J1971/60)/60)/24)+DATE(1970,1,1)</f>
        <v>41941.10297453704</v>
      </c>
      <c r="T1971" s="11">
        <f>(((I1971/60)/60)/24)+DATE(1970,1,1)</f>
        <v>41971.144641203704</v>
      </c>
    </row>
    <row r="1972" spans="1:20" ht="45" x14ac:dyDescent="0.25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8273</v>
      </c>
      <c r="O1972" s="6">
        <f>ROUND(E1972/D1972*100, 0)</f>
        <v>104</v>
      </c>
      <c r="P1972" s="8">
        <f>E1972/L1972</f>
        <v>1300</v>
      </c>
      <c r="Q1972" t="str">
        <f>LEFT(N1972, SEARCH("/", N1972, 1) - 1)</f>
        <v>technology</v>
      </c>
      <c r="R1972" t="str">
        <f>RIGHT(N1972, LEN(N1972)-SEARCH("/", N1972, 1))</f>
        <v>wearables</v>
      </c>
      <c r="S1972" s="11">
        <f>(((J1972/60)/60)/24)+DATE(1970,1,1)</f>
        <v>42720.720057870371</v>
      </c>
      <c r="T1972" s="11">
        <f>(((I1972/60)/60)/24)+DATE(1970,1,1)</f>
        <v>42765.720057870371</v>
      </c>
    </row>
    <row r="1973" spans="1:20" ht="60" x14ac:dyDescent="0.25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8273</v>
      </c>
      <c r="O1973" s="6">
        <f>ROUND(E1973/D1973*100, 0)</f>
        <v>21535</v>
      </c>
      <c r="P1973" s="8">
        <f>E1973/L1973</f>
        <v>1389.3561935483872</v>
      </c>
      <c r="Q1973" t="str">
        <f>LEFT(N1973, SEARCH("/", N1973, 1) - 1)</f>
        <v>technology</v>
      </c>
      <c r="R1973" t="str">
        <f>RIGHT(N1973, LEN(N1973)-SEARCH("/", N1973, 1))</f>
        <v>wearables</v>
      </c>
      <c r="S1973" s="11">
        <f>(((J1973/60)/60)/24)+DATE(1970,1,1)</f>
        <v>42714.440416666665</v>
      </c>
      <c r="T1973" s="11">
        <f>(((I1973/60)/60)/24)+DATE(1970,1,1)</f>
        <v>42759.440416666665</v>
      </c>
    </row>
    <row r="1974" spans="1:20" ht="45" x14ac:dyDescent="0.25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8280</v>
      </c>
      <c r="O1974" s="6">
        <f>ROUND(E1974/D1974*100, 0)</f>
        <v>130</v>
      </c>
      <c r="P1974" s="8">
        <f>E1974/L1974</f>
        <v>39.157168674698795</v>
      </c>
      <c r="Q1974" t="str">
        <f>LEFT(N1974, SEARCH("/", N1974, 1) - 1)</f>
        <v>music</v>
      </c>
      <c r="R1974" t="str">
        <f>RIGHT(N1974, LEN(N1974)-SEARCH("/", N1974, 1))</f>
        <v>electronic music</v>
      </c>
      <c r="S1974" s="11">
        <f>(((J1974/60)/60)/24)+DATE(1970,1,1)</f>
        <v>42555.166712962964</v>
      </c>
      <c r="T1974" s="11">
        <f>(((I1974/60)/60)/24)+DATE(1970,1,1)</f>
        <v>42587.165972222225</v>
      </c>
    </row>
    <row r="1975" spans="1:20" ht="45" x14ac:dyDescent="0.25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8281</v>
      </c>
      <c r="O1975" s="6">
        <f>ROUND(E1975/D1975*100, 0)</f>
        <v>1</v>
      </c>
      <c r="P1975" s="8">
        <f>E1975/L1975</f>
        <v>50</v>
      </c>
      <c r="Q1975" t="str">
        <f>LEFT(N1975, SEARCH("/", N1975, 1) - 1)</f>
        <v>journalism</v>
      </c>
      <c r="R1975" t="str">
        <f>RIGHT(N1975, LEN(N1975)-SEARCH("/", N1975, 1))</f>
        <v>audio</v>
      </c>
      <c r="S1975" s="11">
        <f>(((J1975/60)/60)/24)+DATE(1970,1,1)</f>
        <v>42079.913113425922</v>
      </c>
      <c r="T1975" s="11">
        <f>(((I1975/60)/60)/24)+DATE(1970,1,1)</f>
        <v>42109.913113425922</v>
      </c>
    </row>
    <row r="1976" spans="1:20" ht="45" x14ac:dyDescent="0.25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8282</v>
      </c>
      <c r="O1976" s="6">
        <f>ROUND(E1976/D1976*100, 0)</f>
        <v>1</v>
      </c>
      <c r="P1976" s="8">
        <f>E1976/L1976</f>
        <v>25</v>
      </c>
      <c r="Q1976" t="str">
        <f>LEFT(N1976, SEARCH("/", N1976, 1) - 1)</f>
        <v>games</v>
      </c>
      <c r="R1976" t="str">
        <f>RIGHT(N1976, LEN(N1976)-SEARCH("/", N1976, 1))</f>
        <v>video games</v>
      </c>
      <c r="S1976" s="11">
        <f>(((J1976/60)/60)/24)+DATE(1970,1,1)</f>
        <v>42107.836435185185</v>
      </c>
      <c r="T1976" s="11">
        <f>(((I1976/60)/60)/24)+DATE(1970,1,1)</f>
        <v>42137.836435185185</v>
      </c>
    </row>
    <row r="1977" spans="1:20" ht="45" x14ac:dyDescent="0.25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8282</v>
      </c>
      <c r="O1977" s="6">
        <f>ROUND(E1977/D1977*100, 0)</f>
        <v>0</v>
      </c>
      <c r="P1977" s="8">
        <f>E1977/L1977</f>
        <v>3.6666666666666665</v>
      </c>
      <c r="Q1977" t="str">
        <f>LEFT(N1977, SEARCH("/", N1977, 1) - 1)</f>
        <v>games</v>
      </c>
      <c r="R1977" t="str">
        <f>RIGHT(N1977, LEN(N1977)-SEARCH("/", N1977, 1))</f>
        <v>video games</v>
      </c>
      <c r="S1977" s="11">
        <f>(((J1977/60)/60)/24)+DATE(1970,1,1)</f>
        <v>41718.5237037037</v>
      </c>
      <c r="T1977" s="11">
        <f>(((I1977/60)/60)/24)+DATE(1970,1,1)</f>
        <v>41748.5237037037</v>
      </c>
    </row>
    <row r="1978" spans="1:20" ht="45" x14ac:dyDescent="0.25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8283</v>
      </c>
      <c r="O1978" s="6">
        <f>ROUND(E1978/D1978*100, 0)</f>
        <v>0</v>
      </c>
      <c r="P1978" s="8">
        <f>E1978/L1978</f>
        <v>3.6666666666666665</v>
      </c>
      <c r="Q1978" t="str">
        <f>LEFT(N1978, SEARCH("/", N1978, 1) - 1)</f>
        <v>games</v>
      </c>
      <c r="R1978" t="str">
        <f>RIGHT(N1978, LEN(N1978)-SEARCH("/", N1978, 1))</f>
        <v>mobile games</v>
      </c>
      <c r="S1978" s="11">
        <f>(((J1978/60)/60)/24)+DATE(1970,1,1)</f>
        <v>41908.996527777781</v>
      </c>
      <c r="T1978" s="11">
        <f>(((I1978/60)/60)/24)+DATE(1970,1,1)</f>
        <v>41969.038194444445</v>
      </c>
    </row>
    <row r="1979" spans="1:20" ht="45" x14ac:dyDescent="0.25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8283</v>
      </c>
      <c r="O1979" s="6">
        <f>ROUND(E1979/D1979*100, 0)</f>
        <v>0</v>
      </c>
      <c r="P1979" s="8" t="e">
        <f>E1979/L1979</f>
        <v>#DIV/0!</v>
      </c>
      <c r="Q1979" t="str">
        <f>LEFT(N1979, SEARCH("/", N1979, 1) - 1)</f>
        <v>games</v>
      </c>
      <c r="R1979" t="str">
        <f>RIGHT(N1979, LEN(N1979)-SEARCH("/", N1979, 1))</f>
        <v>mobile games</v>
      </c>
      <c r="S1979" s="11">
        <f>(((J1979/60)/60)/24)+DATE(1970,1,1)</f>
        <v>42192.462048611109</v>
      </c>
      <c r="T1979" s="11">
        <f>(((I1979/60)/60)/24)+DATE(1970,1,1)</f>
        <v>42222.462048611109</v>
      </c>
    </row>
    <row r="1980" spans="1:20" ht="45" x14ac:dyDescent="0.25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8284</v>
      </c>
      <c r="O1980" s="6">
        <f>ROUND(E1980/D1980*100, 0)</f>
        <v>7</v>
      </c>
      <c r="P1980" s="8">
        <f>E1980/L1980</f>
        <v>108.33333333333333</v>
      </c>
      <c r="Q1980" t="str">
        <f>LEFT(N1980, SEARCH("/", N1980, 1) - 1)</f>
        <v>food</v>
      </c>
      <c r="R1980" t="str">
        <f>RIGHT(N1980, LEN(N1980)-SEARCH("/", N1980, 1))</f>
        <v>food trucks</v>
      </c>
      <c r="S1980" s="11">
        <f>(((J1980/60)/60)/24)+DATE(1970,1,1)</f>
        <v>42223.108865740738</v>
      </c>
      <c r="T1980" s="11">
        <f>(((I1980/60)/60)/24)+DATE(1970,1,1)</f>
        <v>42253.108865740738</v>
      </c>
    </row>
    <row r="1981" spans="1:20" ht="45" x14ac:dyDescent="0.25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8285</v>
      </c>
      <c r="O1981" s="6">
        <f>ROUND(E1981/D1981*100, 0)</f>
        <v>786</v>
      </c>
      <c r="P1981" s="8">
        <f>E1981/L1981</f>
        <v>71.592003642987251</v>
      </c>
      <c r="Q1981" t="str">
        <f>LEFT(N1981, SEARCH("/", N1981, 1) - 1)</f>
        <v>photography</v>
      </c>
      <c r="R1981" t="str">
        <f>RIGHT(N1981, LEN(N1981)-SEARCH("/", N1981, 1))</f>
        <v>photobooks</v>
      </c>
      <c r="S1981" s="11">
        <f>(((J1981/60)/60)/24)+DATE(1970,1,1)</f>
        <v>41759.923101851848</v>
      </c>
      <c r="T1981" s="11">
        <f>(((I1981/60)/60)/24)+DATE(1970,1,1)</f>
        <v>41789.923101851848</v>
      </c>
    </row>
    <row r="1982" spans="1:20" ht="45" x14ac:dyDescent="0.25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8286</v>
      </c>
      <c r="O1982" s="6">
        <f>ROUND(E1982/D1982*100, 0)</f>
        <v>29</v>
      </c>
      <c r="P1982" s="8">
        <f>E1982/L1982</f>
        <v>61.041666666666664</v>
      </c>
      <c r="Q1982" t="str">
        <f>LEFT(N1982, SEARCH("/", N1982, 1) - 1)</f>
        <v>music</v>
      </c>
      <c r="R1982" t="str">
        <f>RIGHT(N1982, LEN(N1982)-SEARCH("/", N1982, 1))</f>
        <v>world music</v>
      </c>
      <c r="S1982" s="11">
        <f>(((J1982/60)/60)/24)+DATE(1970,1,1)</f>
        <v>40754.729259259257</v>
      </c>
      <c r="T1982" s="11">
        <f>(((I1982/60)/60)/24)+DATE(1970,1,1)</f>
        <v>40814.729259259257</v>
      </c>
    </row>
    <row r="1983" spans="1:20" ht="45" x14ac:dyDescent="0.25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8286</v>
      </c>
      <c r="O1983" s="6">
        <f>ROUND(E1983/D1983*100, 0)</f>
        <v>0</v>
      </c>
      <c r="P1983" s="8" t="e">
        <f>E1983/L1983</f>
        <v>#DIV/0!</v>
      </c>
      <c r="Q1983" t="str">
        <f>LEFT(N1983, SEARCH("/", N1983, 1) - 1)</f>
        <v>music</v>
      </c>
      <c r="R1983" t="str">
        <f>RIGHT(N1983, LEN(N1983)-SEARCH("/", N1983, 1))</f>
        <v>world music</v>
      </c>
      <c r="S1983" s="11">
        <f>(((J1983/60)/60)/24)+DATE(1970,1,1)</f>
        <v>42193.941759259258</v>
      </c>
      <c r="T1983" s="11">
        <f>(((I1983/60)/60)/24)+DATE(1970,1,1)</f>
        <v>42244.041666666672</v>
      </c>
    </row>
    <row r="1984" spans="1:20" ht="45" x14ac:dyDescent="0.25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8286</v>
      </c>
      <c r="O1984" s="6">
        <f>ROUND(E1984/D1984*100, 0)</f>
        <v>1</v>
      </c>
      <c r="P1984" s="8">
        <f>E1984/L1984</f>
        <v>40</v>
      </c>
      <c r="Q1984" t="str">
        <f>LEFT(N1984, SEARCH("/", N1984, 1) - 1)</f>
        <v>music</v>
      </c>
      <c r="R1984" t="str">
        <f>RIGHT(N1984, LEN(N1984)-SEARCH("/", N1984, 1))</f>
        <v>world music</v>
      </c>
      <c r="S1984" s="11">
        <f>(((J1984/60)/60)/24)+DATE(1970,1,1)</f>
        <v>41506.848032407412</v>
      </c>
      <c r="T1984" s="11">
        <f>(((I1984/60)/60)/24)+DATE(1970,1,1)</f>
        <v>41553.848032407412</v>
      </c>
    </row>
    <row r="1985" spans="1:20" ht="45" x14ac:dyDescent="0.25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8286</v>
      </c>
      <c r="O1985" s="6">
        <f>ROUND(E1985/D1985*100, 0)</f>
        <v>51</v>
      </c>
      <c r="P1985" s="8">
        <f>E1985/L1985</f>
        <v>74.617647058823536</v>
      </c>
      <c r="Q1985" t="str">
        <f>LEFT(N1985, SEARCH("/", N1985, 1) - 1)</f>
        <v>music</v>
      </c>
      <c r="R1985" t="str">
        <f>RIGHT(N1985, LEN(N1985)-SEARCH("/", N1985, 1))</f>
        <v>world music</v>
      </c>
      <c r="S1985" s="11">
        <f>(((J1985/60)/60)/24)+DATE(1970,1,1)</f>
        <v>41923.837731481479</v>
      </c>
      <c r="T1985" s="11">
        <f>(((I1985/60)/60)/24)+DATE(1970,1,1)</f>
        <v>41946.249305555553</v>
      </c>
    </row>
    <row r="1986" spans="1:20" ht="45" x14ac:dyDescent="0.25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8276</v>
      </c>
      <c r="O1986" s="6">
        <f>ROUND(E1986/D1986*100, 0)</f>
        <v>104</v>
      </c>
      <c r="P1986" s="8">
        <f>E1986/L1986</f>
        <v>64.46913580246914</v>
      </c>
      <c r="Q1986" t="str">
        <f>LEFT(N1986, SEARCH("/", N1986, 1) - 1)</f>
        <v>music</v>
      </c>
      <c r="R1986" t="str">
        <f>RIGHT(N1986, LEN(N1986)-SEARCH("/", N1986, 1))</f>
        <v>rock</v>
      </c>
      <c r="S1986" s="11">
        <f>(((J1986/60)/60)/24)+DATE(1970,1,1)</f>
        <v>41067.74086805556</v>
      </c>
      <c r="T1986" s="11">
        <f>(((I1986/60)/60)/24)+DATE(1970,1,1)</f>
        <v>41097.74086805556</v>
      </c>
    </row>
    <row r="1987" spans="1:20" ht="60" x14ac:dyDescent="0.25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 s="6">
        <f>ROUND(E1987/D1987*100, 0)</f>
        <v>106</v>
      </c>
      <c r="P1987" s="8">
        <f>E1987/L1987</f>
        <v>189.28571428571428</v>
      </c>
      <c r="Q1987" t="str">
        <f>LEFT(N1987, SEARCH("/", N1987, 1) - 1)</f>
        <v>music</v>
      </c>
      <c r="R1987" t="str">
        <f>RIGHT(N1987, LEN(N1987)-SEARCH("/", N1987, 1))</f>
        <v>rock</v>
      </c>
      <c r="S1987" s="11">
        <f>(((J1987/60)/60)/24)+DATE(1970,1,1)</f>
        <v>40274.745127314818</v>
      </c>
      <c r="T1987" s="11">
        <f>(((I1987/60)/60)/24)+DATE(1970,1,1)</f>
        <v>40344.166666666664</v>
      </c>
    </row>
    <row r="1988" spans="1:20" ht="45" x14ac:dyDescent="0.25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8274</v>
      </c>
      <c r="O1988" s="6">
        <f>ROUND(E1988/D1988*100, 0)</f>
        <v>204</v>
      </c>
      <c r="P1988" s="8">
        <f>E1988/L1988</f>
        <v>59.360465116279073</v>
      </c>
      <c r="Q1988" t="str">
        <f>LEFT(N1988, SEARCH("/", N1988, 1) - 1)</f>
        <v>publishing</v>
      </c>
      <c r="R1988" t="str">
        <f>RIGHT(N1988, LEN(N1988)-SEARCH("/", N1988, 1))</f>
        <v>nonfiction</v>
      </c>
      <c r="S1988" s="11">
        <f>(((J1988/60)/60)/24)+DATE(1970,1,1)</f>
        <v>42317.33258101852</v>
      </c>
      <c r="T1988" s="11">
        <f>(((I1988/60)/60)/24)+DATE(1970,1,1)</f>
        <v>42354.290972222225</v>
      </c>
    </row>
    <row r="1989" spans="1:20" ht="45" x14ac:dyDescent="0.25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8274</v>
      </c>
      <c r="O1989" s="6">
        <f>ROUND(E1989/D1989*100, 0)</f>
        <v>104</v>
      </c>
      <c r="P1989" s="8">
        <f>E1989/L1989</f>
        <v>66.698717948717942</v>
      </c>
      <c r="Q1989" t="str">
        <f>LEFT(N1989, SEARCH("/", N1989, 1) - 1)</f>
        <v>publishing</v>
      </c>
      <c r="R1989" t="str">
        <f>RIGHT(N1989, LEN(N1989)-SEARCH("/", N1989, 1))</f>
        <v>nonfiction</v>
      </c>
      <c r="S1989" s="11">
        <f>(((J1989/60)/60)/24)+DATE(1970,1,1)</f>
        <v>42334.013124999998</v>
      </c>
      <c r="T1989" s="11">
        <f>(((I1989/60)/60)/24)+DATE(1970,1,1)</f>
        <v>42364.013124999998</v>
      </c>
    </row>
    <row r="1990" spans="1:20" ht="45" x14ac:dyDescent="0.25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8276</v>
      </c>
      <c r="O1990" s="6">
        <f>ROUND(E1990/D1990*100, 0)</f>
        <v>114</v>
      </c>
      <c r="P1990" s="8">
        <f>E1990/L1990</f>
        <v>63.477777777777774</v>
      </c>
      <c r="Q1990" t="str">
        <f>LEFT(N1990, SEARCH("/", N1990, 1) - 1)</f>
        <v>music</v>
      </c>
      <c r="R1990" t="str">
        <f>RIGHT(N1990, LEN(N1990)-SEARCH("/", N1990, 1))</f>
        <v>rock</v>
      </c>
      <c r="S1990" s="11">
        <f>(((J1990/60)/60)/24)+DATE(1970,1,1)</f>
        <v>42292.002893518518</v>
      </c>
      <c r="T1990" s="11">
        <f>(((I1990/60)/60)/24)+DATE(1970,1,1)</f>
        <v>42322.044560185182</v>
      </c>
    </row>
    <row r="1991" spans="1:20" ht="45" x14ac:dyDescent="0.25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8276</v>
      </c>
      <c r="O1991" s="6">
        <f>ROUND(E1991/D1991*100, 0)</f>
        <v>111</v>
      </c>
      <c r="P1991" s="8">
        <f>E1991/L1991</f>
        <v>63.620689655172413</v>
      </c>
      <c r="Q1991" t="str">
        <f>LEFT(N1991, SEARCH("/", N1991, 1) - 1)</f>
        <v>music</v>
      </c>
      <c r="R1991" t="str">
        <f>RIGHT(N1991, LEN(N1991)-SEARCH("/", N1991, 1))</f>
        <v>rock</v>
      </c>
      <c r="S1991" s="11">
        <f>(((J1991/60)/60)/24)+DATE(1970,1,1)</f>
        <v>42146.190902777773</v>
      </c>
      <c r="T1991" s="11">
        <f>(((I1991/60)/60)/24)+DATE(1970,1,1)</f>
        <v>42170.190902777773</v>
      </c>
    </row>
    <row r="1992" spans="1:20" ht="45" x14ac:dyDescent="0.25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8276</v>
      </c>
      <c r="O1992" s="6">
        <f>ROUND(E1992/D1992*100, 0)</f>
        <v>107</v>
      </c>
      <c r="P1992" s="8">
        <f>E1992/L1992</f>
        <v>73.356164383561648</v>
      </c>
      <c r="Q1992" t="str">
        <f>LEFT(N1992, SEARCH("/", N1992, 1) - 1)</f>
        <v>music</v>
      </c>
      <c r="R1992" t="str">
        <f>RIGHT(N1992, LEN(N1992)-SEARCH("/", N1992, 1))</f>
        <v>rock</v>
      </c>
      <c r="S1992" s="11">
        <f>(((J1992/60)/60)/24)+DATE(1970,1,1)</f>
        <v>42703.214409722219</v>
      </c>
      <c r="T1992" s="11">
        <f>(((I1992/60)/60)/24)+DATE(1970,1,1)</f>
        <v>42733.214409722219</v>
      </c>
    </row>
    <row r="1993" spans="1:20" ht="45" x14ac:dyDescent="0.25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8276</v>
      </c>
      <c r="O1993" s="6">
        <f>ROUND(E1993/D1993*100, 0)</f>
        <v>135</v>
      </c>
      <c r="P1993" s="8">
        <f>E1993/L1993</f>
        <v>60.181874999999998</v>
      </c>
      <c r="Q1993" t="str">
        <f>LEFT(N1993, SEARCH("/", N1993, 1) - 1)</f>
        <v>music</v>
      </c>
      <c r="R1993" t="str">
        <f>RIGHT(N1993, LEN(N1993)-SEARCH("/", N1993, 1))</f>
        <v>rock</v>
      </c>
      <c r="S1993" s="11">
        <f>(((J1993/60)/60)/24)+DATE(1970,1,1)</f>
        <v>42634.614780092597</v>
      </c>
      <c r="T1993" s="11">
        <f>(((I1993/60)/60)/24)+DATE(1970,1,1)</f>
        <v>42660.676388888889</v>
      </c>
    </row>
    <row r="1994" spans="1:20" ht="45" x14ac:dyDescent="0.25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8287</v>
      </c>
      <c r="O1994" s="6">
        <f>ROUND(E1994/D1994*100, 0)</f>
        <v>8</v>
      </c>
      <c r="P1994" s="8">
        <f>E1994/L1994</f>
        <v>104.75</v>
      </c>
      <c r="Q1994" t="str">
        <f>LEFT(N1994, SEARCH("/", N1994, 1) - 1)</f>
        <v>publishing</v>
      </c>
      <c r="R1994" t="str">
        <f>RIGHT(N1994, LEN(N1994)-SEARCH("/", N1994, 1))</f>
        <v>translations</v>
      </c>
      <c r="S1994" s="11">
        <f>(((J1994/60)/60)/24)+DATE(1970,1,1)</f>
        <v>42601.851678240739</v>
      </c>
      <c r="T1994" s="11">
        <f>(((I1994/60)/60)/24)+DATE(1970,1,1)</f>
        <v>42631.851678240739</v>
      </c>
    </row>
    <row r="1995" spans="1:20" ht="45" x14ac:dyDescent="0.25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8287</v>
      </c>
      <c r="O1995" s="6">
        <f>ROUND(E1995/D1995*100, 0)</f>
        <v>8</v>
      </c>
      <c r="P1995" s="8">
        <f>E1995/L1995</f>
        <v>80.599999999999994</v>
      </c>
      <c r="Q1995" t="str">
        <f>LEFT(N1995, SEARCH("/", N1995, 1) - 1)</f>
        <v>publishing</v>
      </c>
      <c r="R1995" t="str">
        <f>RIGHT(N1995, LEN(N1995)-SEARCH("/", N1995, 1))</f>
        <v>translations</v>
      </c>
      <c r="S1995" s="11">
        <f>(((J1995/60)/60)/24)+DATE(1970,1,1)</f>
        <v>41961.813518518517</v>
      </c>
      <c r="T1995" s="11">
        <f>(((I1995/60)/60)/24)+DATE(1970,1,1)</f>
        <v>41992.813518518517</v>
      </c>
    </row>
    <row r="1996" spans="1:20" x14ac:dyDescent="0.25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8287</v>
      </c>
      <c r="O1996" s="6">
        <f>ROUND(E1996/D1996*100, 0)</f>
        <v>3</v>
      </c>
      <c r="P1996" s="8">
        <f>E1996/L1996</f>
        <v>48.333333333333336</v>
      </c>
      <c r="Q1996" t="str">
        <f>LEFT(N1996, SEARCH("/", N1996, 1) - 1)</f>
        <v>publishing</v>
      </c>
      <c r="R1996" t="str">
        <f>RIGHT(N1996, LEN(N1996)-SEARCH("/", N1996, 1))</f>
        <v>translations</v>
      </c>
      <c r="S1996" s="11">
        <f>(((J1996/60)/60)/24)+DATE(1970,1,1)</f>
        <v>42708.668576388889</v>
      </c>
      <c r="T1996" s="11">
        <f>(((I1996/60)/60)/24)+DATE(1970,1,1)</f>
        <v>42738.668576388889</v>
      </c>
    </row>
    <row r="1997" spans="1:20" ht="45" x14ac:dyDescent="0.25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8287</v>
      </c>
      <c r="O1997" s="6">
        <f>ROUND(E1997/D1997*100, 0)</f>
        <v>0</v>
      </c>
      <c r="P1997" s="8" t="e">
        <f>E1997/L1997</f>
        <v>#DIV/0!</v>
      </c>
      <c r="Q1997" t="str">
        <f>LEFT(N1997, SEARCH("/", N1997, 1) - 1)</f>
        <v>publishing</v>
      </c>
      <c r="R1997" t="str">
        <f>RIGHT(N1997, LEN(N1997)-SEARCH("/", N1997, 1))</f>
        <v>translations</v>
      </c>
      <c r="S1997" s="11">
        <f>(((J1997/60)/60)/24)+DATE(1970,1,1)</f>
        <v>41831.705555555556</v>
      </c>
      <c r="T1997" s="11">
        <f>(((I1997/60)/60)/24)+DATE(1970,1,1)</f>
        <v>41862.166666666664</v>
      </c>
    </row>
    <row r="1998" spans="1:20" x14ac:dyDescent="0.25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8288</v>
      </c>
      <c r="O1998" s="6">
        <f>ROUND(E1998/D1998*100, 0)</f>
        <v>163</v>
      </c>
      <c r="P1998" s="8">
        <f>E1998/L1998</f>
        <v>34.871794871794869</v>
      </c>
      <c r="Q1998" t="str">
        <f>LEFT(N1998, SEARCH("/", N1998, 1) - 1)</f>
        <v>publishing</v>
      </c>
      <c r="R1998" t="str">
        <f>RIGHT(N1998, LEN(N1998)-SEARCH("/", N1998, 1))</f>
        <v>radio &amp; podcasts</v>
      </c>
      <c r="S1998" s="11">
        <f>(((J1998/60)/60)/24)+DATE(1970,1,1)</f>
        <v>41291.661550925928</v>
      </c>
      <c r="T1998" s="11">
        <f>(((I1998/60)/60)/24)+DATE(1970,1,1)</f>
        <v>41321.661550925928</v>
      </c>
    </row>
    <row r="1999" spans="1:20" ht="45" x14ac:dyDescent="0.25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8275</v>
      </c>
      <c r="O1999" s="6">
        <f>ROUND(E1999/D1999*100, 0)</f>
        <v>2</v>
      </c>
      <c r="P1999" s="8">
        <f>E1999/L1999</f>
        <v>17.5</v>
      </c>
      <c r="Q1999" t="str">
        <f>LEFT(N1999, SEARCH("/", N1999, 1) - 1)</f>
        <v>publishing</v>
      </c>
      <c r="R1999" t="str">
        <f>RIGHT(N1999, LEN(N1999)-SEARCH("/", N1999, 1))</f>
        <v>fiction</v>
      </c>
      <c r="S1999" s="11">
        <f>(((J1999/60)/60)/24)+DATE(1970,1,1)</f>
        <v>41550.922974537039</v>
      </c>
      <c r="T1999" s="11">
        <f>(((I1999/60)/60)/24)+DATE(1970,1,1)</f>
        <v>41580.922974537039</v>
      </c>
    </row>
    <row r="2000" spans="1:20" ht="45" x14ac:dyDescent="0.25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8275</v>
      </c>
      <c r="O2000" s="6">
        <f>ROUND(E2000/D2000*100, 0)</f>
        <v>0</v>
      </c>
      <c r="P2000" s="8">
        <f>E2000/L2000</f>
        <v>5</v>
      </c>
      <c r="Q2000" t="str">
        <f>LEFT(N2000, SEARCH("/", N2000, 1) - 1)</f>
        <v>publishing</v>
      </c>
      <c r="R2000" t="str">
        <f>RIGHT(N2000, LEN(N2000)-SEARCH("/", N2000, 1))</f>
        <v>fiction</v>
      </c>
      <c r="S2000" s="11">
        <f>(((J2000/60)/60)/24)+DATE(1970,1,1)</f>
        <v>41136.85805555556</v>
      </c>
      <c r="T2000" s="11">
        <f>(((I2000/60)/60)/24)+DATE(1970,1,1)</f>
        <v>41159.32708333333</v>
      </c>
    </row>
    <row r="2001" spans="1:20" ht="45" x14ac:dyDescent="0.25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8275</v>
      </c>
      <c r="O2001" s="6">
        <f>ROUND(E2001/D2001*100, 0)</f>
        <v>0</v>
      </c>
      <c r="P2001" s="8" t="e">
        <f>E2001/L2001</f>
        <v>#DIV/0!</v>
      </c>
      <c r="Q2001" t="str">
        <f>LEFT(N2001, SEARCH("/", N2001, 1) - 1)</f>
        <v>publishing</v>
      </c>
      <c r="R2001" t="str">
        <f>RIGHT(N2001, LEN(N2001)-SEARCH("/", N2001, 1))</f>
        <v>fiction</v>
      </c>
      <c r="S2001" s="11">
        <f>(((J2001/60)/60)/24)+DATE(1970,1,1)</f>
        <v>41198.611712962964</v>
      </c>
      <c r="T2001" s="11">
        <f>(((I2001/60)/60)/24)+DATE(1970,1,1)</f>
        <v>41228.653379629628</v>
      </c>
    </row>
    <row r="2002" spans="1:20" ht="45" x14ac:dyDescent="0.25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8275</v>
      </c>
      <c r="O2002" s="6">
        <f>ROUND(E2002/D2002*100, 0)</f>
        <v>9</v>
      </c>
      <c r="P2002" s="8">
        <f>E2002/L2002</f>
        <v>40.454545454545453</v>
      </c>
      <c r="Q2002" t="str">
        <f>LEFT(N2002, SEARCH("/", N2002, 1) - 1)</f>
        <v>publishing</v>
      </c>
      <c r="R2002" t="str">
        <f>RIGHT(N2002, LEN(N2002)-SEARCH("/", N2002, 1))</f>
        <v>fiction</v>
      </c>
      <c r="S2002" s="11">
        <f>(((J2002/60)/60)/24)+DATE(1970,1,1)</f>
        <v>42067.722372685181</v>
      </c>
      <c r="T2002" s="11">
        <f>(((I2002/60)/60)/24)+DATE(1970,1,1)</f>
        <v>42097.651388888888</v>
      </c>
    </row>
    <row r="2003" spans="1:20" ht="45" x14ac:dyDescent="0.25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8285</v>
      </c>
      <c r="O2003" s="6">
        <f>ROUND(E2003/D2003*100, 0)</f>
        <v>484</v>
      </c>
      <c r="P2003" s="8">
        <f>E2003/L2003</f>
        <v>82.316326530612244</v>
      </c>
      <c r="Q2003" t="str">
        <f>LEFT(N2003, SEARCH("/", N2003, 1) - 1)</f>
        <v>photography</v>
      </c>
      <c r="R2003" t="str">
        <f>RIGHT(N2003, LEN(N2003)-SEARCH("/", N2003, 1))</f>
        <v>photobooks</v>
      </c>
      <c r="S2003" s="11">
        <f>(((J2003/60)/60)/24)+DATE(1970,1,1)</f>
        <v>42391.475289351853</v>
      </c>
      <c r="T2003" s="11">
        <f>(((I2003/60)/60)/24)+DATE(1970,1,1)</f>
        <v>42415.625</v>
      </c>
    </row>
    <row r="2004" spans="1:20" ht="30" x14ac:dyDescent="0.25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8290</v>
      </c>
      <c r="O2004" s="6">
        <f>ROUND(E2004/D2004*100, 0)</f>
        <v>13</v>
      </c>
      <c r="P2004" s="8">
        <f>E2004/L2004</f>
        <v>65</v>
      </c>
      <c r="Q2004" t="str">
        <f>LEFT(N2004, SEARCH("/", N2004, 1) - 1)</f>
        <v>publishing</v>
      </c>
      <c r="R2004" t="str">
        <f>RIGHT(N2004, LEN(N2004)-SEARCH("/", N2004, 1))</f>
        <v>art books</v>
      </c>
      <c r="S2004" s="11">
        <f>(((J2004/60)/60)/24)+DATE(1970,1,1)</f>
        <v>42140.879259259258</v>
      </c>
      <c r="T2004" s="11">
        <f>(((I2004/60)/60)/24)+DATE(1970,1,1)</f>
        <v>42185.879259259258</v>
      </c>
    </row>
    <row r="2005" spans="1:20" ht="45" x14ac:dyDescent="0.25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8291</v>
      </c>
      <c r="O2005" s="6">
        <f>ROUND(E2005/D2005*100, 0)</f>
        <v>7</v>
      </c>
      <c r="P2005" s="8">
        <f>E2005/L2005</f>
        <v>40.777777777777779</v>
      </c>
      <c r="Q2005" t="str">
        <f>LEFT(N2005, SEARCH("/", N2005, 1) - 1)</f>
        <v>photography</v>
      </c>
      <c r="R2005" t="str">
        <f>RIGHT(N2005, LEN(N2005)-SEARCH("/", N2005, 1))</f>
        <v>places</v>
      </c>
      <c r="S2005" s="11">
        <f>(((J2005/60)/60)/24)+DATE(1970,1,1)</f>
        <v>41791.057314814818</v>
      </c>
      <c r="T2005" s="11">
        <f>(((I2005/60)/60)/24)+DATE(1970,1,1)</f>
        <v>41835.21597222222</v>
      </c>
    </row>
    <row r="2006" spans="1:20" ht="45" x14ac:dyDescent="0.25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8276</v>
      </c>
      <c r="O2006" s="6">
        <f>ROUND(E2006/D2006*100, 0)</f>
        <v>103</v>
      </c>
      <c r="P2006" s="8">
        <f>E2006/L2006</f>
        <v>66.688311688311686</v>
      </c>
      <c r="Q2006" t="str">
        <f>LEFT(N2006, SEARCH("/", N2006, 1) - 1)</f>
        <v>music</v>
      </c>
      <c r="R2006" t="str">
        <f>RIGHT(N2006, LEN(N2006)-SEARCH("/", N2006, 1))</f>
        <v>rock</v>
      </c>
      <c r="S2006" s="11">
        <f>(((J2006/60)/60)/24)+DATE(1970,1,1)</f>
        <v>41794.981122685182</v>
      </c>
      <c r="T2006" s="11">
        <f>(((I2006/60)/60)/24)+DATE(1970,1,1)</f>
        <v>41854.708333333336</v>
      </c>
    </row>
    <row r="2007" spans="1:20" ht="45" x14ac:dyDescent="0.25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8276</v>
      </c>
      <c r="O2007" s="6">
        <f>ROUND(E2007/D2007*100, 0)</f>
        <v>121</v>
      </c>
      <c r="P2007" s="8">
        <f>E2007/L2007</f>
        <v>163.78378378378378</v>
      </c>
      <c r="Q2007" t="str">
        <f>LEFT(N2007, SEARCH("/", N2007, 1) - 1)</f>
        <v>music</v>
      </c>
      <c r="R2007" t="str">
        <f>RIGHT(N2007, LEN(N2007)-SEARCH("/", N2007, 1))</f>
        <v>rock</v>
      </c>
      <c r="S2007" s="11">
        <f>(((J2007/60)/60)/24)+DATE(1970,1,1)</f>
        <v>41003.60665509259</v>
      </c>
      <c r="T2007" s="11">
        <f>(((I2007/60)/60)/24)+DATE(1970,1,1)</f>
        <v>41057.165972222225</v>
      </c>
    </row>
    <row r="2008" spans="1:20" ht="30" x14ac:dyDescent="0.25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8292</v>
      </c>
      <c r="O2008" s="6">
        <f>ROUND(E2008/D2008*100, 0)</f>
        <v>125</v>
      </c>
      <c r="P2008" s="8">
        <f>E2008/L2008</f>
        <v>168.51351351351352</v>
      </c>
      <c r="Q2008" t="str">
        <f>LEFT(N2008, SEARCH("/", N2008, 1) - 1)</f>
        <v>music</v>
      </c>
      <c r="R2008" t="str">
        <f>RIGHT(N2008, LEN(N2008)-SEARCH("/", N2008, 1))</f>
        <v>pop</v>
      </c>
      <c r="S2008" s="11">
        <f>(((J2008/60)/60)/24)+DATE(1970,1,1)</f>
        <v>41146.824212962965</v>
      </c>
      <c r="T2008" s="11">
        <f>(((I2008/60)/60)/24)+DATE(1970,1,1)</f>
        <v>41176.824212962965</v>
      </c>
    </row>
    <row r="2009" spans="1:20" ht="45" x14ac:dyDescent="0.25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8292</v>
      </c>
      <c r="O2009" s="6">
        <f>ROUND(E2009/D2009*100, 0)</f>
        <v>111</v>
      </c>
      <c r="P2009" s="8">
        <f>E2009/L2009</f>
        <v>554</v>
      </c>
      <c r="Q2009" t="str">
        <f>LEFT(N2009, SEARCH("/", N2009, 1) - 1)</f>
        <v>music</v>
      </c>
      <c r="R2009" t="str">
        <f>RIGHT(N2009, LEN(N2009)-SEARCH("/", N2009, 1))</f>
        <v>pop</v>
      </c>
      <c r="S2009" s="11">
        <f>(((J2009/60)/60)/24)+DATE(1970,1,1)</f>
        <v>41521.617361111108</v>
      </c>
      <c r="T2009" s="11">
        <f>(((I2009/60)/60)/24)+DATE(1970,1,1)</f>
        <v>41535.617361111108</v>
      </c>
    </row>
    <row r="2010" spans="1:20" ht="45" x14ac:dyDescent="0.25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8292</v>
      </c>
      <c r="O2010" s="6">
        <f>ROUND(E2010/D2010*100, 0)</f>
        <v>105</v>
      </c>
      <c r="P2010" s="8">
        <f>E2010/L2010</f>
        <v>113.82608695652173</v>
      </c>
      <c r="Q2010" t="str">
        <f>LEFT(N2010, SEARCH("/", N2010, 1) - 1)</f>
        <v>music</v>
      </c>
      <c r="R2010" t="str">
        <f>RIGHT(N2010, LEN(N2010)-SEARCH("/", N2010, 1))</f>
        <v>pop</v>
      </c>
      <c r="S2010" s="11">
        <f>(((J2010/60)/60)/24)+DATE(1970,1,1)</f>
        <v>41039.409456018519</v>
      </c>
      <c r="T2010" s="11">
        <f>(((I2010/60)/60)/24)+DATE(1970,1,1)</f>
        <v>41069.409456018519</v>
      </c>
    </row>
    <row r="2011" spans="1:20" ht="45" x14ac:dyDescent="0.25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8292</v>
      </c>
      <c r="O2011" s="6">
        <f>ROUND(E2011/D2011*100, 0)</f>
        <v>174</v>
      </c>
      <c r="P2011" s="8">
        <f>E2011/L2011</f>
        <v>51.854285714285716</v>
      </c>
      <c r="Q2011" t="str">
        <f>LEFT(N2011, SEARCH("/", N2011, 1) - 1)</f>
        <v>music</v>
      </c>
      <c r="R2011" t="str">
        <f>RIGHT(N2011, LEN(N2011)-SEARCH("/", N2011, 1))</f>
        <v>pop</v>
      </c>
      <c r="S2011" s="11">
        <f>(((J2011/60)/60)/24)+DATE(1970,1,1)</f>
        <v>40626.834444444445</v>
      </c>
      <c r="T2011" s="11">
        <f>(((I2011/60)/60)/24)+DATE(1970,1,1)</f>
        <v>40657.834444444445</v>
      </c>
    </row>
    <row r="2012" spans="1:20" ht="45" x14ac:dyDescent="0.25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8292</v>
      </c>
      <c r="O2012" s="6">
        <f>ROUND(E2012/D2012*100, 0)</f>
        <v>202</v>
      </c>
      <c r="P2012" s="8">
        <f>E2012/L2012</f>
        <v>89.247787610619469</v>
      </c>
      <c r="Q2012" t="str">
        <f>LEFT(N2012, SEARCH("/", N2012, 1) - 1)</f>
        <v>music</v>
      </c>
      <c r="R2012" t="str">
        <f>RIGHT(N2012, LEN(N2012)-SEARCH("/", N2012, 1))</f>
        <v>pop</v>
      </c>
      <c r="S2012" s="11">
        <f>(((J2012/60)/60)/24)+DATE(1970,1,1)</f>
        <v>42569.605393518519</v>
      </c>
      <c r="T2012" s="11">
        <f>(((I2012/60)/60)/24)+DATE(1970,1,1)</f>
        <v>42600.290972222225</v>
      </c>
    </row>
    <row r="2013" spans="1:20" ht="45" x14ac:dyDescent="0.25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8293</v>
      </c>
      <c r="O2013" s="6">
        <f>ROUND(E2013/D2013*100, 0)</f>
        <v>0</v>
      </c>
      <c r="P2013" s="8">
        <f>E2013/L2013</f>
        <v>18</v>
      </c>
      <c r="Q2013" t="str">
        <f>LEFT(N2013, SEARCH("/", N2013, 1) - 1)</f>
        <v>music</v>
      </c>
      <c r="R2013" t="str">
        <f>RIGHT(N2013, LEN(N2013)-SEARCH("/", N2013, 1))</f>
        <v>faith</v>
      </c>
      <c r="S2013" s="11">
        <f>(((J2013/60)/60)/24)+DATE(1970,1,1)</f>
        <v>42792.843969907408</v>
      </c>
      <c r="T2013" s="11">
        <f>(((I2013/60)/60)/24)+DATE(1970,1,1)</f>
        <v>42852.802303240736</v>
      </c>
    </row>
    <row r="2014" spans="1:20" ht="45" x14ac:dyDescent="0.25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8293</v>
      </c>
      <c r="O2014" s="6">
        <f>ROUND(E2014/D2014*100, 0)</f>
        <v>48</v>
      </c>
      <c r="P2014" s="8">
        <f>E2014/L2014</f>
        <v>159.33333333333334</v>
      </c>
      <c r="Q2014" t="str">
        <f>LEFT(N2014, SEARCH("/", N2014, 1) - 1)</f>
        <v>music</v>
      </c>
      <c r="R2014" t="str">
        <f>RIGHT(N2014, LEN(N2014)-SEARCH("/", N2014, 1))</f>
        <v>faith</v>
      </c>
      <c r="S2014" s="11">
        <f>(((J2014/60)/60)/24)+DATE(1970,1,1)</f>
        <v>42788.151238425926</v>
      </c>
      <c r="T2014" s="11">
        <f>(((I2014/60)/60)/24)+DATE(1970,1,1)</f>
        <v>42820.999305555553</v>
      </c>
    </row>
    <row r="2015" spans="1:20" ht="45" x14ac:dyDescent="0.25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8293</v>
      </c>
      <c r="O2015" s="6">
        <f>ROUND(E2015/D2015*100, 0)</f>
        <v>1</v>
      </c>
      <c r="P2015" s="8">
        <f>E2015/L2015</f>
        <v>25.5</v>
      </c>
      <c r="Q2015" t="str">
        <f>LEFT(N2015, SEARCH("/", N2015, 1) - 1)</f>
        <v>music</v>
      </c>
      <c r="R2015" t="str">
        <f>RIGHT(N2015, LEN(N2015)-SEARCH("/", N2015, 1))</f>
        <v>faith</v>
      </c>
      <c r="S2015" s="11">
        <f>(((J2015/60)/60)/24)+DATE(1970,1,1)</f>
        <v>42187.281678240746</v>
      </c>
      <c r="T2015" s="11">
        <f>(((I2015/60)/60)/24)+DATE(1970,1,1)</f>
        <v>42247.281678240746</v>
      </c>
    </row>
    <row r="2016" spans="1:20" ht="45" x14ac:dyDescent="0.25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8293</v>
      </c>
      <c r="O2016" s="6">
        <f>ROUND(E2016/D2016*100, 0)</f>
        <v>10</v>
      </c>
      <c r="P2016" s="8">
        <f>E2016/L2016</f>
        <v>54.111111111111114</v>
      </c>
      <c r="Q2016" t="str">
        <f>LEFT(N2016, SEARCH("/", N2016, 1) - 1)</f>
        <v>music</v>
      </c>
      <c r="R2016" t="str">
        <f>RIGHT(N2016, LEN(N2016)-SEARCH("/", N2016, 1))</f>
        <v>faith</v>
      </c>
      <c r="S2016" s="11">
        <f>(((J2016/60)/60)/24)+DATE(1970,1,1)</f>
        <v>42427.721006944441</v>
      </c>
      <c r="T2016" s="11">
        <f>(((I2016/60)/60)/24)+DATE(1970,1,1)</f>
        <v>42457.679340277777</v>
      </c>
    </row>
    <row r="2017" spans="1:20" ht="30" x14ac:dyDescent="0.25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8293</v>
      </c>
      <c r="O2017" s="6">
        <f>ROUND(E2017/D2017*100, 0)</f>
        <v>1</v>
      </c>
      <c r="P2017" s="8">
        <f>E2017/L2017</f>
        <v>34</v>
      </c>
      <c r="Q2017" t="str">
        <f>LEFT(N2017, SEARCH("/", N2017, 1) - 1)</f>
        <v>music</v>
      </c>
      <c r="R2017" t="str">
        <f>RIGHT(N2017, LEN(N2017)-SEARCH("/", N2017, 1))</f>
        <v>faith</v>
      </c>
      <c r="S2017" s="11">
        <f>(((J2017/60)/60)/24)+DATE(1970,1,1)</f>
        <v>42341.59129629629</v>
      </c>
      <c r="T2017" s="11">
        <f>(((I2017/60)/60)/24)+DATE(1970,1,1)</f>
        <v>42387.541666666672</v>
      </c>
    </row>
    <row r="2018" spans="1:20" ht="45" x14ac:dyDescent="0.25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8293</v>
      </c>
      <c r="O2018" s="6">
        <f>ROUND(E2018/D2018*100, 0)</f>
        <v>0</v>
      </c>
      <c r="P2018" s="8" t="e">
        <f>E2018/L2018</f>
        <v>#DIV/0!</v>
      </c>
      <c r="Q2018" t="str">
        <f>LEFT(N2018, SEARCH("/", N2018, 1) - 1)</f>
        <v>music</v>
      </c>
      <c r="R2018" t="str">
        <f>RIGHT(N2018, LEN(N2018)-SEARCH("/", N2018, 1))</f>
        <v>faith</v>
      </c>
      <c r="S2018" s="11">
        <f>(((J2018/60)/60)/24)+DATE(1970,1,1)</f>
        <v>42125.913807870369</v>
      </c>
      <c r="T2018" s="11">
        <f>(((I2018/60)/60)/24)+DATE(1970,1,1)</f>
        <v>42185.913807870369</v>
      </c>
    </row>
    <row r="2019" spans="1:20" ht="45" x14ac:dyDescent="0.25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8293</v>
      </c>
      <c r="O2019" s="6">
        <f>ROUND(E2019/D2019*100, 0)</f>
        <v>0</v>
      </c>
      <c r="P2019" s="8">
        <f>E2019/L2019</f>
        <v>5.5</v>
      </c>
      <c r="Q2019" t="str">
        <f>LEFT(N2019, SEARCH("/", N2019, 1) - 1)</f>
        <v>music</v>
      </c>
      <c r="R2019" t="str">
        <f>RIGHT(N2019, LEN(N2019)-SEARCH("/", N2019, 1))</f>
        <v>faith</v>
      </c>
      <c r="S2019" s="11">
        <f>(((J2019/60)/60)/24)+DATE(1970,1,1)</f>
        <v>42064.217418981483</v>
      </c>
      <c r="T2019" s="11">
        <f>(((I2019/60)/60)/24)+DATE(1970,1,1)</f>
        <v>42094.140277777777</v>
      </c>
    </row>
    <row r="2020" spans="1:20" ht="45" x14ac:dyDescent="0.25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8293</v>
      </c>
      <c r="O2020" s="6">
        <f>ROUND(E2020/D2020*100, 0)</f>
        <v>0</v>
      </c>
      <c r="P2020" s="8" t="e">
        <f>E2020/L2020</f>
        <v>#DIV/0!</v>
      </c>
      <c r="Q2020" t="str">
        <f>LEFT(N2020, SEARCH("/", N2020, 1) - 1)</f>
        <v>music</v>
      </c>
      <c r="R2020" t="str">
        <f>RIGHT(N2020, LEN(N2020)-SEARCH("/", N2020, 1))</f>
        <v>faith</v>
      </c>
      <c r="S2020" s="11">
        <f>(((J2020/60)/60)/24)+DATE(1970,1,1)</f>
        <v>42319.461377314816</v>
      </c>
      <c r="T2020" s="11">
        <f>(((I2020/60)/60)/24)+DATE(1970,1,1)</f>
        <v>42349.461377314816</v>
      </c>
    </row>
    <row r="2021" spans="1:20" ht="30" x14ac:dyDescent="0.25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8293</v>
      </c>
      <c r="O2021" s="6">
        <f>ROUND(E2021/D2021*100, 0)</f>
        <v>0</v>
      </c>
      <c r="P2021" s="8">
        <f>E2021/L2021</f>
        <v>20</v>
      </c>
      <c r="Q2021" t="str">
        <f>LEFT(N2021, SEARCH("/", N2021, 1) - 1)</f>
        <v>music</v>
      </c>
      <c r="R2021" t="str">
        <f>RIGHT(N2021, LEN(N2021)-SEARCH("/", N2021, 1))</f>
        <v>faith</v>
      </c>
      <c r="S2021" s="11">
        <f>(((J2021/60)/60)/24)+DATE(1970,1,1)</f>
        <v>41884.874328703707</v>
      </c>
      <c r="T2021" s="11">
        <f>(((I2021/60)/60)/24)+DATE(1970,1,1)</f>
        <v>41914.874328703707</v>
      </c>
    </row>
    <row r="2022" spans="1:20" ht="45" x14ac:dyDescent="0.25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8285</v>
      </c>
      <c r="O2022" s="6">
        <f>ROUND(E2022/D2022*100, 0)</f>
        <v>202</v>
      </c>
      <c r="P2022" s="8">
        <f>E2022/L2022</f>
        <v>80.647999999999996</v>
      </c>
      <c r="Q2022" t="str">
        <f>LEFT(N2022, SEARCH("/", N2022, 1) - 1)</f>
        <v>photography</v>
      </c>
      <c r="R2022" t="str">
        <f>RIGHT(N2022, LEN(N2022)-SEARCH("/", N2022, 1))</f>
        <v>photobooks</v>
      </c>
      <c r="S2022" s="11">
        <f>(((J2022/60)/60)/24)+DATE(1970,1,1)</f>
        <v>42454.836851851855</v>
      </c>
      <c r="T2022" s="11">
        <f>(((I2022/60)/60)/24)+DATE(1970,1,1)</f>
        <v>42479.836851851855</v>
      </c>
    </row>
    <row r="2023" spans="1:20" ht="30" x14ac:dyDescent="0.25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8285</v>
      </c>
      <c r="O2023" s="6">
        <f>ROUND(E2023/D2023*100, 0)</f>
        <v>116</v>
      </c>
      <c r="P2023" s="8">
        <f>E2023/L2023</f>
        <v>414.28571428571428</v>
      </c>
      <c r="Q2023" t="str">
        <f>LEFT(N2023, SEARCH("/", N2023, 1) - 1)</f>
        <v>photography</v>
      </c>
      <c r="R2023" t="str">
        <f>RIGHT(N2023, LEN(N2023)-SEARCH("/", N2023, 1))</f>
        <v>photobooks</v>
      </c>
      <c r="S2023" s="11">
        <f>(((J2023/60)/60)/24)+DATE(1970,1,1)</f>
        <v>42733.827349537038</v>
      </c>
      <c r="T2023" s="11">
        <f>(((I2023/60)/60)/24)+DATE(1970,1,1)</f>
        <v>42763.811805555553</v>
      </c>
    </row>
    <row r="2024" spans="1:20" ht="30" x14ac:dyDescent="0.25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8285</v>
      </c>
      <c r="O2024" s="6">
        <f>ROUND(E2024/D2024*100, 0)</f>
        <v>107</v>
      </c>
      <c r="P2024" s="8">
        <f>E2024/L2024</f>
        <v>108.77551020408163</v>
      </c>
      <c r="Q2024" t="str">
        <f>LEFT(N2024, SEARCH("/", N2024, 1) - 1)</f>
        <v>photography</v>
      </c>
      <c r="R2024" t="str">
        <f>RIGHT(N2024, LEN(N2024)-SEARCH("/", N2024, 1))</f>
        <v>photobooks</v>
      </c>
      <c r="S2024" s="11">
        <f>(((J2024/60)/60)/24)+DATE(1970,1,1)</f>
        <v>42068.829039351855</v>
      </c>
      <c r="T2024" s="11">
        <f>(((I2024/60)/60)/24)+DATE(1970,1,1)</f>
        <v>42088.787372685183</v>
      </c>
    </row>
    <row r="2025" spans="1:20" ht="45" x14ac:dyDescent="0.25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8285</v>
      </c>
      <c r="O2025" s="6">
        <f>ROUND(E2025/D2025*100, 0)</f>
        <v>165</v>
      </c>
      <c r="P2025" s="8">
        <f>E2025/L2025</f>
        <v>81.098039215686271</v>
      </c>
      <c r="Q2025" t="str">
        <f>LEFT(N2025, SEARCH("/", N2025, 1) - 1)</f>
        <v>photography</v>
      </c>
      <c r="R2025" t="str">
        <f>RIGHT(N2025, LEN(N2025)-SEARCH("/", N2025, 1))</f>
        <v>photobooks</v>
      </c>
      <c r="S2025" s="11">
        <f>(((J2025/60)/60)/24)+DATE(1970,1,1)</f>
        <v>42405.67260416667</v>
      </c>
      <c r="T2025" s="11">
        <f>(((I2025/60)/60)/24)+DATE(1970,1,1)</f>
        <v>42425.67260416667</v>
      </c>
    </row>
    <row r="2026" spans="1:20" ht="30" x14ac:dyDescent="0.25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8285</v>
      </c>
      <c r="O2026" s="6">
        <f>ROUND(E2026/D2026*100, 0)</f>
        <v>46</v>
      </c>
      <c r="P2026" s="8">
        <f>E2026/L2026</f>
        <v>58.615384615384613</v>
      </c>
      <c r="Q2026" t="str">
        <f>LEFT(N2026, SEARCH("/", N2026, 1) - 1)</f>
        <v>photography</v>
      </c>
      <c r="R2026" t="str">
        <f>RIGHT(N2026, LEN(N2026)-SEARCH("/", N2026, 1))</f>
        <v>photobooks</v>
      </c>
      <c r="S2026" s="11">
        <f>(((J2026/60)/60)/24)+DATE(1970,1,1)</f>
        <v>41824.658379629633</v>
      </c>
      <c r="T2026" s="11">
        <f>(((I2026/60)/60)/24)+DATE(1970,1,1)</f>
        <v>41854.658379629633</v>
      </c>
    </row>
    <row r="2027" spans="1:20" ht="45" x14ac:dyDescent="0.25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8285</v>
      </c>
      <c r="O2027" s="6">
        <f>ROUND(E2027/D2027*100, 0)</f>
        <v>4</v>
      </c>
      <c r="P2027" s="8">
        <f>E2027/L2027</f>
        <v>12.466666666666667</v>
      </c>
      <c r="Q2027" t="str">
        <f>LEFT(N2027, SEARCH("/", N2027, 1) - 1)</f>
        <v>photography</v>
      </c>
      <c r="R2027" t="str">
        <f>RIGHT(N2027, LEN(N2027)-SEARCH("/", N2027, 1))</f>
        <v>photobooks</v>
      </c>
      <c r="S2027" s="11">
        <f>(((J2027/60)/60)/24)+DATE(1970,1,1)</f>
        <v>41849.560694444444</v>
      </c>
      <c r="T2027" s="11">
        <f>(((I2027/60)/60)/24)+DATE(1970,1,1)</f>
        <v>41909.560694444444</v>
      </c>
    </row>
    <row r="2028" spans="1:20" ht="45" x14ac:dyDescent="0.25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8285</v>
      </c>
      <c r="O2028" s="6">
        <f>ROUND(E2028/D2028*100, 0)</f>
        <v>7</v>
      </c>
      <c r="P2028" s="8">
        <f>E2028/L2028</f>
        <v>83.75</v>
      </c>
      <c r="Q2028" t="str">
        <f>LEFT(N2028, SEARCH("/", N2028, 1) - 1)</f>
        <v>photography</v>
      </c>
      <c r="R2028" t="str">
        <f>RIGHT(N2028, LEN(N2028)-SEARCH("/", N2028, 1))</f>
        <v>photobooks</v>
      </c>
      <c r="S2028" s="11">
        <f>(((J2028/60)/60)/24)+DATE(1970,1,1)</f>
        <v>41905.95684027778</v>
      </c>
      <c r="T2028" s="11">
        <f>(((I2028/60)/60)/24)+DATE(1970,1,1)</f>
        <v>41941.95684027778</v>
      </c>
    </row>
    <row r="2029" spans="1:20" ht="45" x14ac:dyDescent="0.25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8285</v>
      </c>
      <c r="O2029" s="6">
        <f>ROUND(E2029/D2029*100, 0)</f>
        <v>40</v>
      </c>
      <c r="P2029" s="8">
        <f>E2029/L2029</f>
        <v>60.242424242424242</v>
      </c>
      <c r="Q2029" t="str">
        <f>LEFT(N2029, SEARCH("/", N2029, 1) - 1)</f>
        <v>photography</v>
      </c>
      <c r="R2029" t="str">
        <f>RIGHT(N2029, LEN(N2029)-SEARCH("/", N2029, 1))</f>
        <v>photobooks</v>
      </c>
      <c r="S2029" s="11">
        <f>(((J2029/60)/60)/24)+DATE(1970,1,1)</f>
        <v>42003.655555555553</v>
      </c>
      <c r="T2029" s="11">
        <f>(((I2029/60)/60)/24)+DATE(1970,1,1)</f>
        <v>42035.142361111109</v>
      </c>
    </row>
    <row r="2030" spans="1:20" ht="30" x14ac:dyDescent="0.25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8285</v>
      </c>
      <c r="O2030" s="6">
        <f>ROUND(E2030/D2030*100, 0)</f>
        <v>11</v>
      </c>
      <c r="P2030" s="8">
        <f>E2030/L2030</f>
        <v>69.125</v>
      </c>
      <c r="Q2030" t="str">
        <f>LEFT(N2030, SEARCH("/", N2030, 1) - 1)</f>
        <v>photography</v>
      </c>
      <c r="R2030" t="str">
        <f>RIGHT(N2030, LEN(N2030)-SEARCH("/", N2030, 1))</f>
        <v>photobooks</v>
      </c>
      <c r="S2030" s="11">
        <f>(((J2030/60)/60)/24)+DATE(1970,1,1)</f>
        <v>41880.068437499998</v>
      </c>
      <c r="T2030" s="11">
        <f>(((I2030/60)/60)/24)+DATE(1970,1,1)</f>
        <v>41910.068437499998</v>
      </c>
    </row>
    <row r="2031" spans="1:20" x14ac:dyDescent="0.25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8276</v>
      </c>
      <c r="O2031" s="6">
        <f>ROUND(E2031/D2031*100, 0)</f>
        <v>200</v>
      </c>
      <c r="P2031" s="8">
        <f>E2031/L2031</f>
        <v>182.12727272727273</v>
      </c>
      <c r="Q2031" t="str">
        <f>LEFT(N2031, SEARCH("/", N2031, 1) - 1)</f>
        <v>music</v>
      </c>
      <c r="R2031" t="str">
        <f>RIGHT(N2031, LEN(N2031)-SEARCH("/", N2031, 1))</f>
        <v>rock</v>
      </c>
      <c r="S2031" s="11">
        <f>(((J2031/60)/60)/24)+DATE(1970,1,1)</f>
        <v>41305.809363425928</v>
      </c>
      <c r="T2031" s="11">
        <f>(((I2031/60)/60)/24)+DATE(1970,1,1)</f>
        <v>41322.809363425928</v>
      </c>
    </row>
    <row r="2032" spans="1:20" ht="45" x14ac:dyDescent="0.25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8283</v>
      </c>
      <c r="O2032" s="6">
        <f>ROUND(E2032/D2032*100, 0)</f>
        <v>0</v>
      </c>
      <c r="P2032" s="8">
        <f>E2032/L2032</f>
        <v>3</v>
      </c>
      <c r="Q2032" t="str">
        <f>LEFT(N2032, SEARCH("/", N2032, 1) - 1)</f>
        <v>games</v>
      </c>
      <c r="R2032" t="str">
        <f>RIGHT(N2032, LEN(N2032)-SEARCH("/", N2032, 1))</f>
        <v>mobile games</v>
      </c>
      <c r="S2032" s="11">
        <f>(((J2032/60)/60)/24)+DATE(1970,1,1)</f>
        <v>42413.649641203709</v>
      </c>
      <c r="T2032" s="11">
        <f>(((I2032/60)/60)/24)+DATE(1970,1,1)</f>
        <v>42443.607974537037</v>
      </c>
    </row>
    <row r="2033" spans="1:20" ht="30" x14ac:dyDescent="0.25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8283</v>
      </c>
      <c r="O2033" s="6">
        <f>ROUND(E2033/D2033*100, 0)</f>
        <v>20</v>
      </c>
      <c r="P2033" s="8">
        <f>E2033/L2033</f>
        <v>41.833333333333336</v>
      </c>
      <c r="Q2033" t="str">
        <f>LEFT(N2033, SEARCH("/", N2033, 1) - 1)</f>
        <v>games</v>
      </c>
      <c r="R2033" t="str">
        <f>RIGHT(N2033, LEN(N2033)-SEARCH("/", N2033, 1))</f>
        <v>mobile games</v>
      </c>
      <c r="S2033" s="11">
        <f>(((J2033/60)/60)/24)+DATE(1970,1,1)</f>
        <v>42430.566898148143</v>
      </c>
      <c r="T2033" s="11">
        <f>(((I2033/60)/60)/24)+DATE(1970,1,1)</f>
        <v>42459.525231481486</v>
      </c>
    </row>
    <row r="2034" spans="1:20" ht="45" x14ac:dyDescent="0.25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8294</v>
      </c>
      <c r="O2034" s="6">
        <f>ROUND(E2034/D2034*100, 0)</f>
        <v>59</v>
      </c>
      <c r="P2034" s="8">
        <f>E2034/L2034</f>
        <v>70.595238095238102</v>
      </c>
      <c r="Q2034" t="str">
        <f>LEFT(N2034, SEARCH("/", N2034, 1) - 1)</f>
        <v>technology</v>
      </c>
      <c r="R2034" t="str">
        <f>RIGHT(N2034, LEN(N2034)-SEARCH("/", N2034, 1))</f>
        <v>gadgets</v>
      </c>
      <c r="S2034" s="11">
        <f>(((J2034/60)/60)/24)+DATE(1970,1,1)</f>
        <v>42129.226388888885</v>
      </c>
      <c r="T2034" s="11">
        <f>(((I2034/60)/60)/24)+DATE(1970,1,1)</f>
        <v>42159.226388888885</v>
      </c>
    </row>
    <row r="2035" spans="1:20" ht="45" x14ac:dyDescent="0.25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8279</v>
      </c>
      <c r="O2035" s="6">
        <f>ROUND(E2035/D2035*100, 0)</f>
        <v>124</v>
      </c>
      <c r="P2035" s="8">
        <f>E2035/L2035</f>
        <v>80.272727272727266</v>
      </c>
      <c r="Q2035" t="str">
        <f>LEFT(N2035, SEARCH("/", N2035, 1) - 1)</f>
        <v>music</v>
      </c>
      <c r="R2035" t="str">
        <f>RIGHT(N2035, LEN(N2035)-SEARCH("/", N2035, 1))</f>
        <v>indie rock</v>
      </c>
      <c r="S2035" s="11">
        <f>(((J2035/60)/60)/24)+DATE(1970,1,1)</f>
        <v>40865.867141203707</v>
      </c>
      <c r="T2035" s="11">
        <f>(((I2035/60)/60)/24)+DATE(1970,1,1)</f>
        <v>40902.208333333336</v>
      </c>
    </row>
    <row r="2036" spans="1:20" ht="45" x14ac:dyDescent="0.25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8295</v>
      </c>
      <c r="O2036" s="6">
        <f>ROUND(E2036/D2036*100, 0)</f>
        <v>262</v>
      </c>
      <c r="P2036" s="8">
        <f>E2036/L2036</f>
        <v>127.32038834951456</v>
      </c>
      <c r="Q2036" t="str">
        <f>LEFT(N2036, SEARCH("/", N2036, 1) - 1)</f>
        <v>technology</v>
      </c>
      <c r="R2036" t="str">
        <f>RIGHT(N2036, LEN(N2036)-SEARCH("/", N2036, 1))</f>
        <v>hardware</v>
      </c>
      <c r="S2036" s="11">
        <f>(((J2036/60)/60)/24)+DATE(1970,1,1)</f>
        <v>40898.089236111111</v>
      </c>
      <c r="T2036" s="11">
        <f>(((I2036/60)/60)/24)+DATE(1970,1,1)</f>
        <v>40920.041666666664</v>
      </c>
    </row>
    <row r="2037" spans="1:20" ht="45" x14ac:dyDescent="0.25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8295</v>
      </c>
      <c r="O2037" s="6">
        <f>ROUND(E2037/D2037*100, 0)</f>
        <v>1132</v>
      </c>
      <c r="P2037" s="8">
        <f>E2037/L2037</f>
        <v>80.727532097004286</v>
      </c>
      <c r="Q2037" t="str">
        <f>LEFT(N2037, SEARCH("/", N2037, 1) - 1)</f>
        <v>technology</v>
      </c>
      <c r="R2037" t="str">
        <f>RIGHT(N2037, LEN(N2037)-SEARCH("/", N2037, 1))</f>
        <v>hardware</v>
      </c>
      <c r="S2037" s="11">
        <f>(((J2037/60)/60)/24)+DATE(1970,1,1)</f>
        <v>41324.193298611113</v>
      </c>
      <c r="T2037" s="11">
        <f>(((I2037/60)/60)/24)+DATE(1970,1,1)</f>
        <v>41384.151631944449</v>
      </c>
    </row>
    <row r="2038" spans="1:20" ht="45" x14ac:dyDescent="0.25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8296</v>
      </c>
      <c r="O2038" s="6">
        <f>ROUND(E2038/D2038*100, 0)</f>
        <v>1</v>
      </c>
      <c r="P2038" s="8">
        <f>E2038/L2038</f>
        <v>50</v>
      </c>
      <c r="Q2038" t="str">
        <f>LEFT(N2038, SEARCH("/", N2038, 1) - 1)</f>
        <v>photography</v>
      </c>
      <c r="R2038" t="str">
        <f>RIGHT(N2038, LEN(N2038)-SEARCH("/", N2038, 1))</f>
        <v>people</v>
      </c>
      <c r="S2038" s="11">
        <f>(((J2038/60)/60)/24)+DATE(1970,1,1)</f>
        <v>42685.680648148147</v>
      </c>
      <c r="T2038" s="11">
        <f>(((I2038/60)/60)/24)+DATE(1970,1,1)</f>
        <v>42715.680648148147</v>
      </c>
    </row>
    <row r="2039" spans="1:20" ht="45" x14ac:dyDescent="0.25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8296</v>
      </c>
      <c r="O2039" s="6">
        <f>ROUND(E2039/D2039*100, 0)</f>
        <v>13</v>
      </c>
      <c r="P2039" s="8">
        <f>E2039/L2039</f>
        <v>25</v>
      </c>
      <c r="Q2039" t="str">
        <f>LEFT(N2039, SEARCH("/", N2039, 1) - 1)</f>
        <v>photography</v>
      </c>
      <c r="R2039" t="str">
        <f>RIGHT(N2039, LEN(N2039)-SEARCH("/", N2039, 1))</f>
        <v>people</v>
      </c>
      <c r="S2039" s="11">
        <f>(((J2039/60)/60)/24)+DATE(1970,1,1)</f>
        <v>42345.951539351852</v>
      </c>
      <c r="T2039" s="11">
        <f>(((I2039/60)/60)/24)+DATE(1970,1,1)</f>
        <v>42375.951539351852</v>
      </c>
    </row>
    <row r="2040" spans="1:20" ht="45" x14ac:dyDescent="0.25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8295</v>
      </c>
      <c r="O2040" s="6">
        <f>ROUND(E2040/D2040*100, 0)</f>
        <v>235</v>
      </c>
      <c r="P2040" s="8">
        <f>E2040/L2040</f>
        <v>64.180327868852459</v>
      </c>
      <c r="Q2040" t="str">
        <f>LEFT(N2040, SEARCH("/", N2040, 1) - 1)</f>
        <v>technology</v>
      </c>
      <c r="R2040" t="str">
        <f>RIGHT(N2040, LEN(N2040)-SEARCH("/", N2040, 1))</f>
        <v>hardware</v>
      </c>
      <c r="S2040" s="11">
        <f>(((J2040/60)/60)/24)+DATE(1970,1,1)</f>
        <v>42010.822233796294</v>
      </c>
      <c r="T2040" s="11">
        <f>(((I2040/60)/60)/24)+DATE(1970,1,1)</f>
        <v>42040.822233796294</v>
      </c>
    </row>
    <row r="2041" spans="1:20" ht="45" x14ac:dyDescent="0.25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8295</v>
      </c>
      <c r="O2041" s="6">
        <f>ROUND(E2041/D2041*100, 0)</f>
        <v>281</v>
      </c>
      <c r="P2041" s="8">
        <f>E2041/L2041</f>
        <v>147.94736842105263</v>
      </c>
      <c r="Q2041" t="str">
        <f>LEFT(N2041, SEARCH("/", N2041, 1) - 1)</f>
        <v>technology</v>
      </c>
      <c r="R2041" t="str">
        <f>RIGHT(N2041, LEN(N2041)-SEARCH("/", N2041, 1))</f>
        <v>hardware</v>
      </c>
      <c r="S2041" s="11">
        <f>(((J2041/60)/60)/24)+DATE(1970,1,1)</f>
        <v>41861.070567129631</v>
      </c>
      <c r="T2041" s="11">
        <f>(((I2041/60)/60)/24)+DATE(1970,1,1)</f>
        <v>41906.070567129631</v>
      </c>
    </row>
    <row r="2042" spans="1:20" ht="45" x14ac:dyDescent="0.25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8295</v>
      </c>
      <c r="O2042" s="6">
        <f>ROUND(E2042/D2042*100, 0)</f>
        <v>101</v>
      </c>
      <c r="P2042" s="8">
        <f>E2042/L2042</f>
        <v>41.743801652892564</v>
      </c>
      <c r="Q2042" t="str">
        <f>LEFT(N2042, SEARCH("/", N2042, 1) - 1)</f>
        <v>technology</v>
      </c>
      <c r="R2042" t="str">
        <f>RIGHT(N2042, LEN(N2042)-SEARCH("/", N2042, 1))</f>
        <v>hardware</v>
      </c>
      <c r="S2042" s="11">
        <f>(((J2042/60)/60)/24)+DATE(1970,1,1)</f>
        <v>42303.617488425924</v>
      </c>
      <c r="T2042" s="11">
        <f>(((I2042/60)/60)/24)+DATE(1970,1,1)</f>
        <v>42333.659155092595</v>
      </c>
    </row>
    <row r="2043" spans="1:20" ht="45" x14ac:dyDescent="0.25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8295</v>
      </c>
      <c r="O2043" s="6">
        <f>ROUND(E2043/D2043*100, 0)</f>
        <v>108</v>
      </c>
      <c r="P2043" s="8">
        <f>E2043/L2043</f>
        <v>154.17142857142858</v>
      </c>
      <c r="Q2043" t="str">
        <f>LEFT(N2043, SEARCH("/", N2043, 1) - 1)</f>
        <v>technology</v>
      </c>
      <c r="R2043" t="str">
        <f>RIGHT(N2043, LEN(N2043)-SEARCH("/", N2043, 1))</f>
        <v>hardware</v>
      </c>
      <c r="S2043" s="11">
        <f>(((J2043/60)/60)/24)+DATE(1970,1,1)</f>
        <v>42705.764513888891</v>
      </c>
      <c r="T2043" s="11">
        <f>(((I2043/60)/60)/24)+DATE(1970,1,1)</f>
        <v>42735.764513888891</v>
      </c>
    </row>
    <row r="2044" spans="1:20" ht="45" x14ac:dyDescent="0.25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8279</v>
      </c>
      <c r="O2044" s="6">
        <f>ROUND(E2044/D2044*100, 0)</f>
        <v>105</v>
      </c>
      <c r="P2044" s="8">
        <f>E2044/L2044</f>
        <v>35.612244897959187</v>
      </c>
      <c r="Q2044" t="str">
        <f>LEFT(N2044, SEARCH("/", N2044, 1) - 1)</f>
        <v>music</v>
      </c>
      <c r="R2044" t="str">
        <f>RIGHT(N2044, LEN(N2044)-SEARCH("/", N2044, 1))</f>
        <v>indie rock</v>
      </c>
      <c r="S2044" s="11">
        <f>(((J2044/60)/60)/24)+DATE(1970,1,1)</f>
        <v>40458.815625000003</v>
      </c>
      <c r="T2044" s="11">
        <f>(((I2044/60)/60)/24)+DATE(1970,1,1)</f>
        <v>40521.207638888889</v>
      </c>
    </row>
    <row r="2045" spans="1:20" ht="45" x14ac:dyDescent="0.25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8282</v>
      </c>
      <c r="O2045" s="6">
        <f>ROUND(E2045/D2045*100, 0)</f>
        <v>10</v>
      </c>
      <c r="P2045" s="8">
        <f>E2045/L2045</f>
        <v>21.727272727272727</v>
      </c>
      <c r="Q2045" t="str">
        <f>LEFT(N2045, SEARCH("/", N2045, 1) - 1)</f>
        <v>games</v>
      </c>
      <c r="R2045" t="str">
        <f>RIGHT(N2045, LEN(N2045)-SEARCH("/", N2045, 1))</f>
        <v>video games</v>
      </c>
      <c r="S2045" s="11">
        <f>(((J2045/60)/60)/24)+DATE(1970,1,1)</f>
        <v>41156.963344907403</v>
      </c>
      <c r="T2045" s="11">
        <f>(((I2045/60)/60)/24)+DATE(1970,1,1)</f>
        <v>41186.963344907403</v>
      </c>
    </row>
    <row r="2046" spans="1:20" ht="45" x14ac:dyDescent="0.25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8282</v>
      </c>
      <c r="O2046" s="6">
        <f>ROUND(E2046/D2046*100, 0)</f>
        <v>0</v>
      </c>
      <c r="P2046" s="8">
        <f>E2046/L2046</f>
        <v>1</v>
      </c>
      <c r="Q2046" t="str">
        <f>LEFT(N2046, SEARCH("/", N2046, 1) - 1)</f>
        <v>games</v>
      </c>
      <c r="R2046" t="str">
        <f>RIGHT(N2046, LEN(N2046)-SEARCH("/", N2046, 1))</f>
        <v>video games</v>
      </c>
      <c r="S2046" s="11">
        <f>(((J2046/60)/60)/24)+DATE(1970,1,1)</f>
        <v>42397.679513888885</v>
      </c>
      <c r="T2046" s="11">
        <f>(((I2046/60)/60)/24)+DATE(1970,1,1)</f>
        <v>42411.679513888885</v>
      </c>
    </row>
    <row r="2047" spans="1:20" ht="45" x14ac:dyDescent="0.25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8282</v>
      </c>
      <c r="O2047" s="6">
        <f>ROUND(E2047/D2047*100, 0)</f>
        <v>2</v>
      </c>
      <c r="P2047" s="8">
        <f>E2047/L2047</f>
        <v>23</v>
      </c>
      <c r="Q2047" t="str">
        <f>LEFT(N2047, SEARCH("/", N2047, 1) - 1)</f>
        <v>games</v>
      </c>
      <c r="R2047" t="str">
        <f>RIGHT(N2047, LEN(N2047)-SEARCH("/", N2047, 1))</f>
        <v>video games</v>
      </c>
      <c r="S2047" s="11">
        <f>(((J2047/60)/60)/24)+DATE(1970,1,1)</f>
        <v>42430.747511574074</v>
      </c>
      <c r="T2047" s="11">
        <f>(((I2047/60)/60)/24)+DATE(1970,1,1)</f>
        <v>42460.70584490741</v>
      </c>
    </row>
    <row r="2048" spans="1:20" ht="45" x14ac:dyDescent="0.25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8276</v>
      </c>
      <c r="O2048" s="6">
        <f>ROUND(E2048/D2048*100, 0)</f>
        <v>126</v>
      </c>
      <c r="P2048" s="8">
        <f>E2048/L2048</f>
        <v>88.74647887323944</v>
      </c>
      <c r="Q2048" t="str">
        <f>LEFT(N2048, SEARCH("/", N2048, 1) - 1)</f>
        <v>music</v>
      </c>
      <c r="R2048" t="str">
        <f>RIGHT(N2048, LEN(N2048)-SEARCH("/", N2048, 1))</f>
        <v>rock</v>
      </c>
      <c r="S2048" s="11">
        <f>(((J2048/60)/60)/24)+DATE(1970,1,1)</f>
        <v>42096.633206018523</v>
      </c>
      <c r="T2048" s="11">
        <f>(((I2048/60)/60)/24)+DATE(1970,1,1)</f>
        <v>42126.633206018523</v>
      </c>
    </row>
    <row r="2049" spans="1:20" ht="30" x14ac:dyDescent="0.25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8276</v>
      </c>
      <c r="O2049" s="6">
        <f>ROUND(E2049/D2049*100, 0)</f>
        <v>107</v>
      </c>
      <c r="P2049" s="8">
        <f>E2049/L2049</f>
        <v>68.707820512820518</v>
      </c>
      <c r="Q2049" t="str">
        <f>LEFT(N2049, SEARCH("/", N2049, 1) - 1)</f>
        <v>music</v>
      </c>
      <c r="R2049" t="str">
        <f>RIGHT(N2049, LEN(N2049)-SEARCH("/", N2049, 1))</f>
        <v>rock</v>
      </c>
      <c r="S2049" s="11">
        <f>(((J2049/60)/60)/24)+DATE(1970,1,1)</f>
        <v>42279.669768518521</v>
      </c>
      <c r="T2049" s="11">
        <f>(((I2049/60)/60)/24)+DATE(1970,1,1)</f>
        <v>42321.711435185185</v>
      </c>
    </row>
    <row r="2050" spans="1:20" ht="45" x14ac:dyDescent="0.25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8297</v>
      </c>
      <c r="O2050" s="6">
        <f>ROUND(E2050/D2050*100, 0)</f>
        <v>1857</v>
      </c>
      <c r="P2050" s="8">
        <f>E2050/L2050</f>
        <v>149.03451043338683</v>
      </c>
      <c r="Q2050" t="str">
        <f>LEFT(N2050, SEARCH("/", N2050, 1) - 1)</f>
        <v>games</v>
      </c>
      <c r="R2050" t="str">
        <f>RIGHT(N2050, LEN(N2050)-SEARCH("/", N2050, 1))</f>
        <v>tabletop games</v>
      </c>
      <c r="S2050" s="11">
        <f>(((J2050/60)/60)/24)+DATE(1970,1,1)</f>
        <v>41319.349988425929</v>
      </c>
      <c r="T2050" s="11">
        <f>(((I2050/60)/60)/24)+DATE(1970,1,1)</f>
        <v>41359.349988425929</v>
      </c>
    </row>
    <row r="2051" spans="1:20" ht="45" x14ac:dyDescent="0.25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8297</v>
      </c>
      <c r="O2051" s="6">
        <f>ROUND(E2051/D2051*100, 0)</f>
        <v>496</v>
      </c>
      <c r="P2051" s="8">
        <f>E2051/L2051</f>
        <v>25.091093117408906</v>
      </c>
      <c r="Q2051" t="str">
        <f>LEFT(N2051, SEARCH("/", N2051, 1) - 1)</f>
        <v>games</v>
      </c>
      <c r="R2051" t="str">
        <f>RIGHT(N2051, LEN(N2051)-SEARCH("/", N2051, 1))</f>
        <v>tabletop games</v>
      </c>
      <c r="S2051" s="11">
        <f>(((J2051/60)/60)/24)+DATE(1970,1,1)</f>
        <v>41806.794074074074</v>
      </c>
      <c r="T2051" s="11">
        <f>(((I2051/60)/60)/24)+DATE(1970,1,1)</f>
        <v>41839.125</v>
      </c>
    </row>
    <row r="2052" spans="1:20" ht="45" x14ac:dyDescent="0.25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8297</v>
      </c>
      <c r="O2052" s="6">
        <f>ROUND(E2052/D2052*100, 0)</f>
        <v>271</v>
      </c>
      <c r="P2052" s="8">
        <f>E2052/L2052</f>
        <v>140.97916666666666</v>
      </c>
      <c r="Q2052" t="str">
        <f>LEFT(N2052, SEARCH("/", N2052, 1) - 1)</f>
        <v>games</v>
      </c>
      <c r="R2052" t="str">
        <f>RIGHT(N2052, LEN(N2052)-SEARCH("/", N2052, 1))</f>
        <v>tabletop games</v>
      </c>
      <c r="S2052" s="11">
        <f>(((J2052/60)/60)/24)+DATE(1970,1,1)</f>
        <v>42452.825740740736</v>
      </c>
      <c r="T2052" s="11">
        <f>(((I2052/60)/60)/24)+DATE(1970,1,1)</f>
        <v>42482.825740740736</v>
      </c>
    </row>
    <row r="2053" spans="1:20" ht="45" x14ac:dyDescent="0.25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8297</v>
      </c>
      <c r="O2053" s="6">
        <f>ROUND(E2053/D2053*100, 0)</f>
        <v>377</v>
      </c>
      <c r="P2053" s="8">
        <f>E2053/L2053</f>
        <v>65.00344827586207</v>
      </c>
      <c r="Q2053" t="str">
        <f>LEFT(N2053, SEARCH("/", N2053, 1) - 1)</f>
        <v>games</v>
      </c>
      <c r="R2053" t="str">
        <f>RIGHT(N2053, LEN(N2053)-SEARCH("/", N2053, 1))</f>
        <v>tabletop games</v>
      </c>
      <c r="S2053" s="11">
        <f>(((J2053/60)/60)/24)+DATE(1970,1,1)</f>
        <v>42647.818819444445</v>
      </c>
      <c r="T2053" s="11">
        <f>(((I2053/60)/60)/24)+DATE(1970,1,1)</f>
        <v>42659.854166666672</v>
      </c>
    </row>
    <row r="2054" spans="1:20" ht="45" x14ac:dyDescent="0.25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8276</v>
      </c>
      <c r="O2054" s="6">
        <f>ROUND(E2054/D2054*100, 0)</f>
        <v>146</v>
      </c>
      <c r="P2054" s="8">
        <f>E2054/L2054</f>
        <v>65.214642857142863</v>
      </c>
      <c r="Q2054" t="str">
        <f>LEFT(N2054, SEARCH("/", N2054, 1) - 1)</f>
        <v>music</v>
      </c>
      <c r="R2054" t="str">
        <f>RIGHT(N2054, LEN(N2054)-SEARCH("/", N2054, 1))</f>
        <v>rock</v>
      </c>
      <c r="S2054" s="11">
        <f>(((J2054/60)/60)/24)+DATE(1970,1,1)</f>
        <v>41264.72314814815</v>
      </c>
      <c r="T2054" s="11">
        <f>(((I2054/60)/60)/24)+DATE(1970,1,1)</f>
        <v>41294.72314814815</v>
      </c>
    </row>
    <row r="2055" spans="1:20" ht="30" x14ac:dyDescent="0.25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8279</v>
      </c>
      <c r="O2055" s="6">
        <f>ROUND(E2055/D2055*100, 0)</f>
        <v>134</v>
      </c>
      <c r="P2055" s="8">
        <f>E2055/L2055</f>
        <v>31.659810426540286</v>
      </c>
      <c r="Q2055" t="str">
        <f>LEFT(N2055, SEARCH("/", N2055, 1) - 1)</f>
        <v>music</v>
      </c>
      <c r="R2055" t="str">
        <f>RIGHT(N2055, LEN(N2055)-SEARCH("/", N2055, 1))</f>
        <v>indie rock</v>
      </c>
      <c r="S2055" s="11">
        <f>(((J2055/60)/60)/24)+DATE(1970,1,1)</f>
        <v>41416.146944444445</v>
      </c>
      <c r="T2055" s="11">
        <f>(((I2055/60)/60)/24)+DATE(1970,1,1)</f>
        <v>41446.146944444445</v>
      </c>
    </row>
    <row r="2056" spans="1:20" ht="30" x14ac:dyDescent="0.25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8279</v>
      </c>
      <c r="O2056" s="6">
        <f>ROUND(E2056/D2056*100, 0)</f>
        <v>176</v>
      </c>
      <c r="P2056" s="8">
        <f>E2056/L2056</f>
        <v>56.000127388535034</v>
      </c>
      <c r="Q2056" t="str">
        <f>LEFT(N2056, SEARCH("/", N2056, 1) - 1)</f>
        <v>music</v>
      </c>
      <c r="R2056" t="str">
        <f>RIGHT(N2056, LEN(N2056)-SEARCH("/", N2056, 1))</f>
        <v>indie rock</v>
      </c>
      <c r="S2056" s="11">
        <f>(((J2056/60)/60)/24)+DATE(1970,1,1)</f>
        <v>41002.958634259259</v>
      </c>
      <c r="T2056" s="11">
        <f>(((I2056/60)/60)/24)+DATE(1970,1,1)</f>
        <v>41032.958634259259</v>
      </c>
    </row>
    <row r="2057" spans="1:20" ht="60" x14ac:dyDescent="0.25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8279</v>
      </c>
      <c r="O2057" s="6">
        <f>ROUND(E2057/D2057*100, 0)</f>
        <v>121</v>
      </c>
      <c r="P2057" s="8">
        <f>E2057/L2057</f>
        <v>37.134969325153371</v>
      </c>
      <c r="Q2057" t="str">
        <f>LEFT(N2057, SEARCH("/", N2057, 1) - 1)</f>
        <v>music</v>
      </c>
      <c r="R2057" t="str">
        <f>RIGHT(N2057, LEN(N2057)-SEARCH("/", N2057, 1))</f>
        <v>indie rock</v>
      </c>
      <c r="S2057" s="11">
        <f>(((J2057/60)/60)/24)+DATE(1970,1,1)</f>
        <v>40050.643680555557</v>
      </c>
      <c r="T2057" s="11">
        <f>(((I2057/60)/60)/24)+DATE(1970,1,1)</f>
        <v>40082.165972222225</v>
      </c>
    </row>
    <row r="2058" spans="1:20" ht="45" x14ac:dyDescent="0.25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8279</v>
      </c>
      <c r="O2058" s="6">
        <f>ROUND(E2058/D2058*100, 0)</f>
        <v>109</v>
      </c>
      <c r="P2058" s="8">
        <f>E2058/L2058</f>
        <v>61.044943820224717</v>
      </c>
      <c r="Q2058" t="str">
        <f>LEFT(N2058, SEARCH("/", N2058, 1) - 1)</f>
        <v>music</v>
      </c>
      <c r="R2058" t="str">
        <f>RIGHT(N2058, LEN(N2058)-SEARCH("/", N2058, 1))</f>
        <v>indie rock</v>
      </c>
      <c r="S2058" s="11">
        <f>(((J2058/60)/60)/24)+DATE(1970,1,1)</f>
        <v>41696.817129629628</v>
      </c>
      <c r="T2058" s="11">
        <f>(((I2058/60)/60)/24)+DATE(1970,1,1)</f>
        <v>41731.775462962964</v>
      </c>
    </row>
    <row r="2059" spans="1:20" ht="45" x14ac:dyDescent="0.25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8272</v>
      </c>
      <c r="O2059" s="6">
        <f>ROUND(E2059/D2059*100, 0)</f>
        <v>0</v>
      </c>
      <c r="P2059" s="8" t="e">
        <f>E2059/L2059</f>
        <v>#DIV/0!</v>
      </c>
      <c r="Q2059" t="str">
        <f>LEFT(N2059, SEARCH("/", N2059, 1) - 1)</f>
        <v>technology</v>
      </c>
      <c r="R2059" t="str">
        <f>RIGHT(N2059, LEN(N2059)-SEARCH("/", N2059, 1))</f>
        <v>web</v>
      </c>
      <c r="S2059" s="11">
        <f>(((J2059/60)/60)/24)+DATE(1970,1,1)</f>
        <v>42167.813703703709</v>
      </c>
      <c r="T2059" s="11">
        <f>(((I2059/60)/60)/24)+DATE(1970,1,1)</f>
        <v>42197.813703703709</v>
      </c>
    </row>
    <row r="2060" spans="1:20" ht="45" x14ac:dyDescent="0.25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8272</v>
      </c>
      <c r="O2060" s="6">
        <f>ROUND(E2060/D2060*100, 0)</f>
        <v>0</v>
      </c>
      <c r="P2060" s="8">
        <f>E2060/L2060</f>
        <v>2</v>
      </c>
      <c r="Q2060" t="str">
        <f>LEFT(N2060, SEARCH("/", N2060, 1) - 1)</f>
        <v>technology</v>
      </c>
      <c r="R2060" t="str">
        <f>RIGHT(N2060, LEN(N2060)-SEARCH("/", N2060, 1))</f>
        <v>web</v>
      </c>
      <c r="S2060" s="11">
        <f>(((J2060/60)/60)/24)+DATE(1970,1,1)</f>
        <v>42377.70694444445</v>
      </c>
      <c r="T2060" s="11">
        <f>(((I2060/60)/60)/24)+DATE(1970,1,1)</f>
        <v>42407.70694444445</v>
      </c>
    </row>
    <row r="2061" spans="1:20" ht="45" x14ac:dyDescent="0.25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8272</v>
      </c>
      <c r="O2061" s="6">
        <f>ROUND(E2061/D2061*100, 0)</f>
        <v>0</v>
      </c>
      <c r="P2061" s="8">
        <f>E2061/L2061</f>
        <v>1.5</v>
      </c>
      <c r="Q2061" t="str">
        <f>LEFT(N2061, SEARCH("/", N2061, 1) - 1)</f>
        <v>technology</v>
      </c>
      <c r="R2061" t="str">
        <f>RIGHT(N2061, LEN(N2061)-SEARCH("/", N2061, 1))</f>
        <v>web</v>
      </c>
      <c r="S2061" s="11">
        <f>(((J2061/60)/60)/24)+DATE(1970,1,1)</f>
        <v>42031.362187499995</v>
      </c>
      <c r="T2061" s="11">
        <f>(((I2061/60)/60)/24)+DATE(1970,1,1)</f>
        <v>42061.362187499995</v>
      </c>
    </row>
    <row r="2062" spans="1:20" ht="45" x14ac:dyDescent="0.25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8272</v>
      </c>
      <c r="O2062" s="6">
        <f>ROUND(E2062/D2062*100, 0)</f>
        <v>0</v>
      </c>
      <c r="P2062" s="8">
        <f>E2062/L2062</f>
        <v>10</v>
      </c>
      <c r="Q2062" t="str">
        <f>LEFT(N2062, SEARCH("/", N2062, 1) - 1)</f>
        <v>technology</v>
      </c>
      <c r="R2062" t="str">
        <f>RIGHT(N2062, LEN(N2062)-SEARCH("/", N2062, 1))</f>
        <v>web</v>
      </c>
      <c r="S2062" s="11">
        <f>(((J2062/60)/60)/24)+DATE(1970,1,1)</f>
        <v>42262.849050925928</v>
      </c>
      <c r="T2062" s="11">
        <f>(((I2062/60)/60)/24)+DATE(1970,1,1)</f>
        <v>42292.849050925928</v>
      </c>
    </row>
    <row r="2063" spans="1:20" ht="45" x14ac:dyDescent="0.25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8284</v>
      </c>
      <c r="O2063" s="6">
        <f>ROUND(E2063/D2063*100, 0)</f>
        <v>23</v>
      </c>
      <c r="P2063" s="8">
        <f>E2063/L2063</f>
        <v>56.3</v>
      </c>
      <c r="Q2063" t="str">
        <f>LEFT(N2063, SEARCH("/", N2063, 1) - 1)</f>
        <v>food</v>
      </c>
      <c r="R2063" t="str">
        <f>RIGHT(N2063, LEN(N2063)-SEARCH("/", N2063, 1))</f>
        <v>food trucks</v>
      </c>
      <c r="S2063" s="11">
        <f>(((J2063/60)/60)/24)+DATE(1970,1,1)</f>
        <v>42595.585358796292</v>
      </c>
      <c r="T2063" s="11">
        <f>(((I2063/60)/60)/24)+DATE(1970,1,1)</f>
        <v>42616.585358796292</v>
      </c>
    </row>
    <row r="2064" spans="1:20" ht="30" x14ac:dyDescent="0.25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8284</v>
      </c>
      <c r="O2064" s="6">
        <f>ROUND(E2064/D2064*100, 0)</f>
        <v>0</v>
      </c>
      <c r="P2064" s="8">
        <f>E2064/L2064</f>
        <v>5</v>
      </c>
      <c r="Q2064" t="str">
        <f>LEFT(N2064, SEARCH("/", N2064, 1) - 1)</f>
        <v>food</v>
      </c>
      <c r="R2064" t="str">
        <f>RIGHT(N2064, LEN(N2064)-SEARCH("/", N2064, 1))</f>
        <v>food trucks</v>
      </c>
      <c r="S2064" s="11">
        <f>(((J2064/60)/60)/24)+DATE(1970,1,1)</f>
        <v>42383.899456018517</v>
      </c>
      <c r="T2064" s="11">
        <f>(((I2064/60)/60)/24)+DATE(1970,1,1)</f>
        <v>42413.899456018517</v>
      </c>
    </row>
    <row r="2065" spans="1:20" ht="60" x14ac:dyDescent="0.25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8298</v>
      </c>
      <c r="O2065" s="6">
        <f>ROUND(E2065/D2065*100, 0)</f>
        <v>173</v>
      </c>
      <c r="P2065" s="8">
        <f>E2065/L2065</f>
        <v>75.130434782608702</v>
      </c>
      <c r="Q2065" t="str">
        <f>LEFT(N2065, SEARCH("/", N2065, 1) - 1)</f>
        <v>food</v>
      </c>
      <c r="R2065" t="str">
        <f>RIGHT(N2065, LEN(N2065)-SEARCH("/", N2065, 1))</f>
        <v>small batch</v>
      </c>
      <c r="S2065" s="11">
        <f>(((J2065/60)/60)/24)+DATE(1970,1,1)</f>
        <v>42243.190057870372</v>
      </c>
      <c r="T2065" s="11">
        <f>(((I2065/60)/60)/24)+DATE(1970,1,1)</f>
        <v>42273.190057870372</v>
      </c>
    </row>
    <row r="2066" spans="1:20" ht="45" x14ac:dyDescent="0.25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8298</v>
      </c>
      <c r="O2066" s="6">
        <f>ROUND(E2066/D2066*100, 0)</f>
        <v>168</v>
      </c>
      <c r="P2066" s="8">
        <f>E2066/L2066</f>
        <v>75.666666666666671</v>
      </c>
      <c r="Q2066" t="str">
        <f>LEFT(N2066, SEARCH("/", N2066, 1) - 1)</f>
        <v>food</v>
      </c>
      <c r="R2066" t="str">
        <f>RIGHT(N2066, LEN(N2066)-SEARCH("/", N2066, 1))</f>
        <v>small batch</v>
      </c>
      <c r="S2066" s="11">
        <f>(((J2066/60)/60)/24)+DATE(1970,1,1)</f>
        <v>42670.602673611109</v>
      </c>
      <c r="T2066" s="11">
        <f>(((I2066/60)/60)/24)+DATE(1970,1,1)</f>
        <v>42700.64434027778</v>
      </c>
    </row>
    <row r="2067" spans="1:20" ht="45" x14ac:dyDescent="0.25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8298</v>
      </c>
      <c r="O2067" s="6">
        <f>ROUND(E2067/D2067*100, 0)</f>
        <v>110</v>
      </c>
      <c r="P2067" s="8">
        <f>E2067/L2067</f>
        <v>68.862499999999997</v>
      </c>
      <c r="Q2067" t="str">
        <f>LEFT(N2067, SEARCH("/", N2067, 1) - 1)</f>
        <v>food</v>
      </c>
      <c r="R2067" t="str">
        <f>RIGHT(N2067, LEN(N2067)-SEARCH("/", N2067, 1))</f>
        <v>small batch</v>
      </c>
      <c r="S2067" s="11">
        <f>(((J2067/60)/60)/24)+DATE(1970,1,1)</f>
        <v>42495.871736111112</v>
      </c>
      <c r="T2067" s="11">
        <f>(((I2067/60)/60)/24)+DATE(1970,1,1)</f>
        <v>42530.791666666672</v>
      </c>
    </row>
    <row r="2068" spans="1:20" ht="60" x14ac:dyDescent="0.25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8279</v>
      </c>
      <c r="O2068" s="6">
        <f>ROUND(E2068/D2068*100, 0)</f>
        <v>100</v>
      </c>
      <c r="P2068" s="8">
        <f>E2068/L2068</f>
        <v>131.58368421052631</v>
      </c>
      <c r="Q2068" t="str">
        <f>LEFT(N2068, SEARCH("/", N2068, 1) - 1)</f>
        <v>music</v>
      </c>
      <c r="R2068" t="str">
        <f>RIGHT(N2068, LEN(N2068)-SEARCH("/", N2068, 1))</f>
        <v>indie rock</v>
      </c>
      <c r="S2068" s="11">
        <f>(((J2068/60)/60)/24)+DATE(1970,1,1)</f>
        <v>40417.011296296296</v>
      </c>
      <c r="T2068" s="11">
        <f>(((I2068/60)/60)/24)+DATE(1970,1,1)</f>
        <v>40462.011296296296</v>
      </c>
    </row>
    <row r="2069" spans="1:20" ht="45" x14ac:dyDescent="0.25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8299</v>
      </c>
      <c r="O2069" s="6">
        <f>ROUND(E2069/D2069*100, 0)</f>
        <v>1</v>
      </c>
      <c r="P2069" s="8">
        <f>E2069/L2069</f>
        <v>15</v>
      </c>
      <c r="Q2069" t="str">
        <f>LEFT(N2069, SEARCH("/", N2069, 1) - 1)</f>
        <v>food</v>
      </c>
      <c r="R2069" t="str">
        <f>RIGHT(N2069, LEN(N2069)-SEARCH("/", N2069, 1))</f>
        <v>restaurants</v>
      </c>
      <c r="S2069" s="11">
        <f>(((J2069/60)/60)/24)+DATE(1970,1,1)</f>
        <v>42258.297094907408</v>
      </c>
      <c r="T2069" s="11">
        <f>(((I2069/60)/60)/24)+DATE(1970,1,1)</f>
        <v>42280.875</v>
      </c>
    </row>
    <row r="2070" spans="1:20" ht="45" x14ac:dyDescent="0.25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8299</v>
      </c>
      <c r="O2070" s="6">
        <f>ROUND(E2070/D2070*100, 0)</f>
        <v>19</v>
      </c>
      <c r="P2070" s="8">
        <f>E2070/L2070</f>
        <v>77.5</v>
      </c>
      <c r="Q2070" t="str">
        <f>LEFT(N2070, SEARCH("/", N2070, 1) - 1)</f>
        <v>food</v>
      </c>
      <c r="R2070" t="str">
        <f>RIGHT(N2070, LEN(N2070)-SEARCH("/", N2070, 1))</f>
        <v>restaurants</v>
      </c>
      <c r="S2070" s="11">
        <f>(((J2070/60)/60)/24)+DATE(1970,1,1)</f>
        <v>42027.839733796296</v>
      </c>
      <c r="T2070" s="11">
        <f>(((I2070/60)/60)/24)+DATE(1970,1,1)</f>
        <v>42057.839733796296</v>
      </c>
    </row>
    <row r="2071" spans="1:20" ht="45" x14ac:dyDescent="0.25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8299</v>
      </c>
      <c r="O2071" s="6">
        <f>ROUND(E2071/D2071*100, 0)</f>
        <v>0</v>
      </c>
      <c r="P2071" s="8" t="e">
        <f>E2071/L2071</f>
        <v>#DIV/0!</v>
      </c>
      <c r="Q2071" t="str">
        <f>LEFT(N2071, SEARCH("/", N2071, 1) - 1)</f>
        <v>food</v>
      </c>
      <c r="R2071" t="str">
        <f>RIGHT(N2071, LEN(N2071)-SEARCH("/", N2071, 1))</f>
        <v>restaurants</v>
      </c>
      <c r="S2071" s="11">
        <f>(((J2071/60)/60)/24)+DATE(1970,1,1)</f>
        <v>41926.680879629632</v>
      </c>
      <c r="T2071" s="11">
        <f>(((I2071/60)/60)/24)+DATE(1970,1,1)</f>
        <v>41956.722546296296</v>
      </c>
    </row>
    <row r="2072" spans="1:20" ht="45" x14ac:dyDescent="0.25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8300</v>
      </c>
      <c r="O2072" s="6">
        <f>ROUND(E2072/D2072*100, 0)</f>
        <v>100</v>
      </c>
      <c r="P2072" s="8">
        <f>E2072/L2072</f>
        <v>185.18518518518519</v>
      </c>
      <c r="Q2072" t="str">
        <f>LEFT(N2072, SEARCH("/", N2072, 1) - 1)</f>
        <v>music</v>
      </c>
      <c r="R2072" t="str">
        <f>RIGHT(N2072, LEN(N2072)-SEARCH("/", N2072, 1))</f>
        <v>classical music</v>
      </c>
      <c r="S2072" s="11">
        <f>(((J2072/60)/60)/24)+DATE(1970,1,1)</f>
        <v>42460.573611111111</v>
      </c>
      <c r="T2072" s="11">
        <f>(((I2072/60)/60)/24)+DATE(1970,1,1)</f>
        <v>42482.619444444441</v>
      </c>
    </row>
    <row r="2073" spans="1:20" ht="45" x14ac:dyDescent="0.25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8300</v>
      </c>
      <c r="O2073" s="6">
        <f>ROUND(E2073/D2073*100, 0)</f>
        <v>101</v>
      </c>
      <c r="P2073" s="8">
        <f>E2073/L2073</f>
        <v>88.438596491228068</v>
      </c>
      <c r="Q2073" t="str">
        <f>LEFT(N2073, SEARCH("/", N2073, 1) - 1)</f>
        <v>music</v>
      </c>
      <c r="R2073" t="str">
        <f>RIGHT(N2073, LEN(N2073)-SEARCH("/", N2073, 1))</f>
        <v>classical music</v>
      </c>
      <c r="S2073" s="11">
        <f>(((J2073/60)/60)/24)+DATE(1970,1,1)</f>
        <v>41068.520474537036</v>
      </c>
      <c r="T2073" s="11">
        <f>(((I2073/60)/60)/24)+DATE(1970,1,1)</f>
        <v>41098.520474537036</v>
      </c>
    </row>
    <row r="2074" spans="1:20" ht="45" x14ac:dyDescent="0.25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8284</v>
      </c>
      <c r="O2074" s="6">
        <f>ROUND(E2074/D2074*100, 0)</f>
        <v>11</v>
      </c>
      <c r="P2074" s="8">
        <f>E2074/L2074</f>
        <v>48.18181818181818</v>
      </c>
      <c r="Q2074" t="str">
        <f>LEFT(N2074, SEARCH("/", N2074, 1) - 1)</f>
        <v>food</v>
      </c>
      <c r="R2074" t="str">
        <f>RIGHT(N2074, LEN(N2074)-SEARCH("/", N2074, 1))</f>
        <v>food trucks</v>
      </c>
      <c r="S2074" s="11">
        <f>(((J2074/60)/60)/24)+DATE(1970,1,1)</f>
        <v>42294.628449074073</v>
      </c>
      <c r="T2074" s="11">
        <f>(((I2074/60)/60)/24)+DATE(1970,1,1)</f>
        <v>42324.670115740737</v>
      </c>
    </row>
    <row r="2075" spans="1:20" ht="30" x14ac:dyDescent="0.25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8301</v>
      </c>
      <c r="O2075" s="6">
        <f>ROUND(E2075/D2075*100, 0)</f>
        <v>128</v>
      </c>
      <c r="P2075" s="8">
        <f>E2075/L2075</f>
        <v>63.87</v>
      </c>
      <c r="Q2075" t="str">
        <f>LEFT(N2075, SEARCH("/", N2075, 1) - 1)</f>
        <v>technology</v>
      </c>
      <c r="R2075" t="str">
        <f>RIGHT(N2075, LEN(N2075)-SEARCH("/", N2075, 1))</f>
        <v>space exploration</v>
      </c>
      <c r="S2075" s="11">
        <f>(((J2075/60)/60)/24)+DATE(1970,1,1)</f>
        <v>42108.538449074069</v>
      </c>
      <c r="T2075" s="11">
        <f>(((I2075/60)/60)/24)+DATE(1970,1,1)</f>
        <v>42138.538449074069</v>
      </c>
    </row>
    <row r="2076" spans="1:20" ht="45" x14ac:dyDescent="0.25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8301</v>
      </c>
      <c r="O2076" s="6">
        <f>ROUND(E2076/D2076*100, 0)</f>
        <v>355</v>
      </c>
      <c r="P2076" s="8">
        <f>E2076/L2076</f>
        <v>89.100502512562812</v>
      </c>
      <c r="Q2076" t="str">
        <f>LEFT(N2076, SEARCH("/", N2076, 1) - 1)</f>
        <v>technology</v>
      </c>
      <c r="R2076" t="str">
        <f>RIGHT(N2076, LEN(N2076)-SEARCH("/", N2076, 1))</f>
        <v>space exploration</v>
      </c>
      <c r="S2076" s="11">
        <f>(((J2076/60)/60)/24)+DATE(1970,1,1)</f>
        <v>41667.823287037041</v>
      </c>
      <c r="T2076" s="11">
        <f>(((I2076/60)/60)/24)+DATE(1970,1,1)</f>
        <v>41697.958333333336</v>
      </c>
    </row>
    <row r="2077" spans="1:20" ht="45" x14ac:dyDescent="0.25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8302</v>
      </c>
      <c r="O2077" s="6">
        <f>ROUND(E2077/D2077*100, 0)</f>
        <v>103</v>
      </c>
      <c r="P2077" s="8">
        <f>E2077/L2077</f>
        <v>85.75</v>
      </c>
      <c r="Q2077" t="str">
        <f>LEFT(N2077, SEARCH("/", N2077, 1) - 1)</f>
        <v>technology</v>
      </c>
      <c r="R2077" t="str">
        <f>RIGHT(N2077, LEN(N2077)-SEARCH("/", N2077, 1))</f>
        <v>makerspaces</v>
      </c>
      <c r="S2077" s="11">
        <f>(((J2077/60)/60)/24)+DATE(1970,1,1)</f>
        <v>41542.958449074074</v>
      </c>
      <c r="T2077" s="11">
        <f>(((I2077/60)/60)/24)+DATE(1970,1,1)</f>
        <v>41572.958449074074</v>
      </c>
    </row>
    <row r="2078" spans="1:20" ht="45" x14ac:dyDescent="0.25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8284</v>
      </c>
      <c r="O2078" s="6">
        <f>ROUND(E2078/D2078*100, 0)</f>
        <v>1</v>
      </c>
      <c r="P2078" s="8">
        <f>E2078/L2078</f>
        <v>13.333333333333334</v>
      </c>
      <c r="Q2078" t="str">
        <f>LEFT(N2078, SEARCH("/", N2078, 1) - 1)</f>
        <v>food</v>
      </c>
      <c r="R2078" t="str">
        <f>RIGHT(N2078, LEN(N2078)-SEARCH("/", N2078, 1))</f>
        <v>food trucks</v>
      </c>
      <c r="S2078" s="11">
        <f>(((J2078/60)/60)/24)+DATE(1970,1,1)</f>
        <v>41834.138495370367</v>
      </c>
      <c r="T2078" s="11">
        <f>(((I2078/60)/60)/24)+DATE(1970,1,1)</f>
        <v>41864.138495370367</v>
      </c>
    </row>
    <row r="2079" spans="1:20" ht="45" x14ac:dyDescent="0.25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8295</v>
      </c>
      <c r="O2079" s="6">
        <f>ROUND(E2079/D2079*100, 0)</f>
        <v>253</v>
      </c>
      <c r="P2079" s="8">
        <f>E2079/L2079</f>
        <v>68.254054054054052</v>
      </c>
      <c r="Q2079" t="str">
        <f>LEFT(N2079, SEARCH("/", N2079, 1) - 1)</f>
        <v>technology</v>
      </c>
      <c r="R2079" t="str">
        <f>RIGHT(N2079, LEN(N2079)-SEARCH("/", N2079, 1))</f>
        <v>hardware</v>
      </c>
      <c r="S2079" s="11">
        <f>(((J2079/60)/60)/24)+DATE(1970,1,1)</f>
        <v>42704.857094907406</v>
      </c>
      <c r="T2079" s="11">
        <f>(((I2079/60)/60)/24)+DATE(1970,1,1)</f>
        <v>42764.857094907406</v>
      </c>
    </row>
    <row r="2080" spans="1:20" ht="45" x14ac:dyDescent="0.25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8295</v>
      </c>
      <c r="O2080" s="6">
        <f>ROUND(E2080/D2080*100, 0)</f>
        <v>148</v>
      </c>
      <c r="P2080" s="8">
        <f>E2080/L2080</f>
        <v>493.13333333333333</v>
      </c>
      <c r="Q2080" t="str">
        <f>LEFT(N2080, SEARCH("/", N2080, 1) - 1)</f>
        <v>technology</v>
      </c>
      <c r="R2080" t="str">
        <f>RIGHT(N2080, LEN(N2080)-SEARCH("/", N2080, 1))</f>
        <v>hardware</v>
      </c>
      <c r="S2080" s="11">
        <f>(((J2080/60)/60)/24)+DATE(1970,1,1)</f>
        <v>42620.143564814818</v>
      </c>
      <c r="T2080" s="11">
        <f>(((I2080/60)/60)/24)+DATE(1970,1,1)</f>
        <v>42680.143564814818</v>
      </c>
    </row>
    <row r="2081" spans="1:20" ht="45" x14ac:dyDescent="0.25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8304</v>
      </c>
      <c r="O2081" s="6">
        <f>ROUND(E2081/D2081*100, 0)</f>
        <v>1</v>
      </c>
      <c r="P2081" s="8">
        <f>E2081/L2081</f>
        <v>13.25</v>
      </c>
      <c r="Q2081" t="str">
        <f>LEFT(N2081, SEARCH("/", N2081, 1) - 1)</f>
        <v>publishing</v>
      </c>
      <c r="R2081" t="str">
        <f>RIGHT(N2081, LEN(N2081)-SEARCH("/", N2081, 1))</f>
        <v>children's books</v>
      </c>
      <c r="S2081" s="11">
        <f>(((J2081/60)/60)/24)+DATE(1970,1,1)</f>
        <v>42585.7106712963</v>
      </c>
      <c r="T2081" s="11">
        <f>(((I2081/60)/60)/24)+DATE(1970,1,1)</f>
        <v>42615.7106712963</v>
      </c>
    </row>
    <row r="2082" spans="1:20" ht="45" x14ac:dyDescent="0.25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8304</v>
      </c>
      <c r="O2082" s="6">
        <f>ROUND(E2082/D2082*100, 0)</f>
        <v>0</v>
      </c>
      <c r="P2082" s="8" t="e">
        <f>E2082/L2082</f>
        <v>#DIV/0!</v>
      </c>
      <c r="Q2082" t="str">
        <f>LEFT(N2082, SEARCH("/", N2082, 1) - 1)</f>
        <v>publishing</v>
      </c>
      <c r="R2082" t="str">
        <f>RIGHT(N2082, LEN(N2082)-SEARCH("/", N2082, 1))</f>
        <v>children's books</v>
      </c>
      <c r="S2082" s="11">
        <f>(((J2082/60)/60)/24)+DATE(1970,1,1)</f>
        <v>41415.461319444446</v>
      </c>
      <c r="T2082" s="11">
        <f>(((I2082/60)/60)/24)+DATE(1970,1,1)</f>
        <v>41445.461319444446</v>
      </c>
    </row>
    <row r="2083" spans="1:20" ht="30" x14ac:dyDescent="0.25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8304</v>
      </c>
      <c r="O2083" s="6">
        <f>ROUND(E2083/D2083*100, 0)</f>
        <v>1</v>
      </c>
      <c r="P2083" s="8">
        <f>E2083/L2083</f>
        <v>9</v>
      </c>
      <c r="Q2083" t="str">
        <f>LEFT(N2083, SEARCH("/", N2083, 1) - 1)</f>
        <v>publishing</v>
      </c>
      <c r="R2083" t="str">
        <f>RIGHT(N2083, LEN(N2083)-SEARCH("/", N2083, 1))</f>
        <v>children's books</v>
      </c>
      <c r="S2083" s="11">
        <f>(((J2083/60)/60)/24)+DATE(1970,1,1)</f>
        <v>41247.063576388886</v>
      </c>
      <c r="T2083" s="11">
        <f>(((I2083/60)/60)/24)+DATE(1970,1,1)</f>
        <v>41277.063576388886</v>
      </c>
    </row>
    <row r="2084" spans="1:20" ht="45" x14ac:dyDescent="0.25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8304</v>
      </c>
      <c r="O2084" s="6">
        <f>ROUND(E2084/D2084*100, 0)</f>
        <v>2</v>
      </c>
      <c r="P2084" s="8">
        <f>E2084/L2084</f>
        <v>25</v>
      </c>
      <c r="Q2084" t="str">
        <f>LEFT(N2084, SEARCH("/", N2084, 1) - 1)</f>
        <v>publishing</v>
      </c>
      <c r="R2084" t="str">
        <f>RIGHT(N2084, LEN(N2084)-SEARCH("/", N2084, 1))</f>
        <v>children's books</v>
      </c>
      <c r="S2084" s="11">
        <f>(((J2084/60)/60)/24)+DATE(1970,1,1)</f>
        <v>40736.668032407404</v>
      </c>
      <c r="T2084" s="11">
        <f>(((I2084/60)/60)/24)+DATE(1970,1,1)</f>
        <v>40766.668032407404</v>
      </c>
    </row>
    <row r="2085" spans="1:20" ht="45" x14ac:dyDescent="0.25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8304</v>
      </c>
      <c r="O2085" s="6">
        <f>ROUND(E2085/D2085*100, 0)</f>
        <v>3</v>
      </c>
      <c r="P2085" s="8">
        <f>E2085/L2085</f>
        <v>75</v>
      </c>
      <c r="Q2085" t="str">
        <f>LEFT(N2085, SEARCH("/", N2085, 1) - 1)</f>
        <v>publishing</v>
      </c>
      <c r="R2085" t="str">
        <f>RIGHT(N2085, LEN(N2085)-SEARCH("/", N2085, 1))</f>
        <v>children's books</v>
      </c>
      <c r="S2085" s="11">
        <f>(((J2085/60)/60)/24)+DATE(1970,1,1)</f>
        <v>40863.013356481482</v>
      </c>
      <c r="T2085" s="11">
        <f>(((I2085/60)/60)/24)+DATE(1970,1,1)</f>
        <v>40893.013356481482</v>
      </c>
    </row>
    <row r="2086" spans="1:20" ht="45" x14ac:dyDescent="0.25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8271</v>
      </c>
      <c r="O2086" s="6">
        <f>ROUND(E2086/D2086*100, 0)</f>
        <v>105</v>
      </c>
      <c r="P2086" s="8">
        <f>E2086/L2086</f>
        <v>36.859154929577464</v>
      </c>
      <c r="Q2086" t="str">
        <f>LEFT(N2086, SEARCH("/", N2086, 1) - 1)</f>
        <v>theater</v>
      </c>
      <c r="R2086" t="str">
        <f>RIGHT(N2086, LEN(N2086)-SEARCH("/", N2086, 1))</f>
        <v>plays</v>
      </c>
      <c r="S2086" s="11">
        <f>(((J2086/60)/60)/24)+DATE(1970,1,1)</f>
        <v>42558.189432870371</v>
      </c>
      <c r="T2086" s="11">
        <f>(((I2086/60)/60)/24)+DATE(1970,1,1)</f>
        <v>42587.875</v>
      </c>
    </row>
    <row r="2087" spans="1:20" ht="45" x14ac:dyDescent="0.25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8271</v>
      </c>
      <c r="O2087" s="6">
        <f>ROUND(E2087/D2087*100, 0)</f>
        <v>101</v>
      </c>
      <c r="P2087" s="8">
        <f>E2087/L2087</f>
        <v>36.474820143884891</v>
      </c>
      <c r="Q2087" t="str">
        <f>LEFT(N2087, SEARCH("/", N2087, 1) - 1)</f>
        <v>theater</v>
      </c>
      <c r="R2087" t="str">
        <f>RIGHT(N2087, LEN(N2087)-SEARCH("/", N2087, 1))</f>
        <v>plays</v>
      </c>
      <c r="S2087" s="11">
        <f>(((J2087/60)/60)/24)+DATE(1970,1,1)</f>
        <v>42201.675011574072</v>
      </c>
      <c r="T2087" s="11">
        <f>(((I2087/60)/60)/24)+DATE(1970,1,1)</f>
        <v>42216.666666666672</v>
      </c>
    </row>
    <row r="2088" spans="1:20" ht="45" x14ac:dyDescent="0.25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8271</v>
      </c>
      <c r="O2088" s="6">
        <f>ROUND(E2088/D2088*100, 0)</f>
        <v>117</v>
      </c>
      <c r="P2088" s="8">
        <f>E2088/L2088</f>
        <v>44.859538461538463</v>
      </c>
      <c r="Q2088" t="str">
        <f>LEFT(N2088, SEARCH("/", N2088, 1) - 1)</f>
        <v>theater</v>
      </c>
      <c r="R2088" t="str">
        <f>RIGHT(N2088, LEN(N2088)-SEARCH("/", N2088, 1))</f>
        <v>plays</v>
      </c>
      <c r="S2088" s="11">
        <f>(((J2088/60)/60)/24)+DATE(1970,1,1)</f>
        <v>42507.264699074076</v>
      </c>
      <c r="T2088" s="11">
        <f>(((I2088/60)/60)/24)+DATE(1970,1,1)</f>
        <v>42538.666666666672</v>
      </c>
    </row>
    <row r="2089" spans="1:20" x14ac:dyDescent="0.25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8271</v>
      </c>
      <c r="O2089" s="6">
        <f>ROUND(E2089/D2089*100, 0)</f>
        <v>126</v>
      </c>
      <c r="P2089" s="8">
        <f>E2089/L2089</f>
        <v>67.741935483870961</v>
      </c>
      <c r="Q2089" t="str">
        <f>LEFT(N2089, SEARCH("/", N2089, 1) - 1)</f>
        <v>theater</v>
      </c>
      <c r="R2089" t="str">
        <f>RIGHT(N2089, LEN(N2089)-SEARCH("/", N2089, 1))</f>
        <v>plays</v>
      </c>
      <c r="S2089" s="11">
        <f>(((J2089/60)/60)/24)+DATE(1970,1,1)</f>
        <v>42154.873124999998</v>
      </c>
      <c r="T2089" s="11">
        <f>(((I2089/60)/60)/24)+DATE(1970,1,1)</f>
        <v>42184.873124999998</v>
      </c>
    </row>
    <row r="2090" spans="1:20" ht="45" x14ac:dyDescent="0.25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8271</v>
      </c>
      <c r="O2090" s="6">
        <f>ROUND(E2090/D2090*100, 0)</f>
        <v>113</v>
      </c>
      <c r="P2090" s="8">
        <f>E2090/L2090</f>
        <v>68.253012048192772</v>
      </c>
      <c r="Q2090" t="str">
        <f>LEFT(N2090, SEARCH("/", N2090, 1) - 1)</f>
        <v>theater</v>
      </c>
      <c r="R2090" t="str">
        <f>RIGHT(N2090, LEN(N2090)-SEARCH("/", N2090, 1))</f>
        <v>plays</v>
      </c>
      <c r="S2090" s="11">
        <f>(((J2090/60)/60)/24)+DATE(1970,1,1)</f>
        <v>42054.74418981481</v>
      </c>
      <c r="T2090" s="11">
        <f>(((I2090/60)/60)/24)+DATE(1970,1,1)</f>
        <v>42100.166666666672</v>
      </c>
    </row>
    <row r="2091" spans="1:20" ht="45" x14ac:dyDescent="0.25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8271</v>
      </c>
      <c r="O2091" s="6">
        <f>ROUND(E2091/D2091*100, 0)</f>
        <v>105</v>
      </c>
      <c r="P2091" s="8">
        <f>E2091/L2091</f>
        <v>50.384615384615387</v>
      </c>
      <c r="Q2091" t="str">
        <f>LEFT(N2091, SEARCH("/", N2091, 1) - 1)</f>
        <v>theater</v>
      </c>
      <c r="R2091" t="str">
        <f>RIGHT(N2091, LEN(N2091)-SEARCH("/", N2091, 1))</f>
        <v>plays</v>
      </c>
      <c r="S2091" s="11">
        <f>(((J2091/60)/60)/24)+DATE(1970,1,1)</f>
        <v>42139.525567129633</v>
      </c>
      <c r="T2091" s="11">
        <f>(((I2091/60)/60)/24)+DATE(1970,1,1)</f>
        <v>42169.525567129633</v>
      </c>
    </row>
    <row r="2092" spans="1:20" ht="45" x14ac:dyDescent="0.25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8271</v>
      </c>
      <c r="O2092" s="6">
        <f>ROUND(E2092/D2092*100, 0)</f>
        <v>2</v>
      </c>
      <c r="P2092" s="8">
        <f>E2092/L2092</f>
        <v>15.833333333333334</v>
      </c>
      <c r="Q2092" t="str">
        <f>LEFT(N2092, SEARCH("/", N2092, 1) - 1)</f>
        <v>theater</v>
      </c>
      <c r="R2092" t="str">
        <f>RIGHT(N2092, LEN(N2092)-SEARCH("/", N2092, 1))</f>
        <v>plays</v>
      </c>
      <c r="S2092" s="11">
        <f>(((J2092/60)/60)/24)+DATE(1970,1,1)</f>
        <v>41781.045173611114</v>
      </c>
      <c r="T2092" s="11">
        <f>(((I2092/60)/60)/24)+DATE(1970,1,1)</f>
        <v>41811.045173611114</v>
      </c>
    </row>
    <row r="2093" spans="1:20" ht="45" x14ac:dyDescent="0.25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8271</v>
      </c>
      <c r="O2093" s="6">
        <f>ROUND(E2093/D2093*100, 0)</f>
        <v>1</v>
      </c>
      <c r="P2093" s="8">
        <f>E2093/L2093</f>
        <v>22.5</v>
      </c>
      <c r="Q2093" t="str">
        <f>LEFT(N2093, SEARCH("/", N2093, 1) - 1)</f>
        <v>theater</v>
      </c>
      <c r="R2093" t="str">
        <f>RIGHT(N2093, LEN(N2093)-SEARCH("/", N2093, 1))</f>
        <v>plays</v>
      </c>
      <c r="S2093" s="11">
        <f>(((J2093/60)/60)/24)+DATE(1970,1,1)</f>
        <v>42627.955104166671</v>
      </c>
      <c r="T2093" s="11">
        <f>(((I2093/60)/60)/24)+DATE(1970,1,1)</f>
        <v>42657.916666666672</v>
      </c>
    </row>
    <row r="2094" spans="1:20" ht="45" x14ac:dyDescent="0.25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8271</v>
      </c>
      <c r="O2094" s="6">
        <f>ROUND(E2094/D2094*100, 0)</f>
        <v>15</v>
      </c>
      <c r="P2094" s="8">
        <f>E2094/L2094</f>
        <v>83.333333333333329</v>
      </c>
      <c r="Q2094" t="str">
        <f>LEFT(N2094, SEARCH("/", N2094, 1) - 1)</f>
        <v>theater</v>
      </c>
      <c r="R2094" t="str">
        <f>RIGHT(N2094, LEN(N2094)-SEARCH("/", N2094, 1))</f>
        <v>plays</v>
      </c>
      <c r="S2094" s="11">
        <f>(((J2094/60)/60)/24)+DATE(1970,1,1)</f>
        <v>41746.189409722225</v>
      </c>
      <c r="T2094" s="11">
        <f>(((I2094/60)/60)/24)+DATE(1970,1,1)</f>
        <v>41776.189409722225</v>
      </c>
    </row>
    <row r="2095" spans="1:20" ht="45" x14ac:dyDescent="0.25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8271</v>
      </c>
      <c r="O2095" s="6">
        <f>ROUND(E2095/D2095*100, 0)</f>
        <v>5</v>
      </c>
      <c r="P2095" s="8">
        <f>E2095/L2095</f>
        <v>90.333333333333329</v>
      </c>
      <c r="Q2095" t="str">
        <f>LEFT(N2095, SEARCH("/", N2095, 1) - 1)</f>
        <v>theater</v>
      </c>
      <c r="R2095" t="str">
        <f>RIGHT(N2095, LEN(N2095)-SEARCH("/", N2095, 1))</f>
        <v>plays</v>
      </c>
      <c r="S2095" s="11">
        <f>(((J2095/60)/60)/24)+DATE(1970,1,1)</f>
        <v>42722.84474537037</v>
      </c>
      <c r="T2095" s="11">
        <f>(((I2095/60)/60)/24)+DATE(1970,1,1)</f>
        <v>42752.84474537037</v>
      </c>
    </row>
    <row r="2096" spans="1:20" x14ac:dyDescent="0.25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8271</v>
      </c>
      <c r="O2096" s="6">
        <f>ROUND(E2096/D2096*100, 0)</f>
        <v>1</v>
      </c>
      <c r="P2096" s="8">
        <f>E2096/L2096</f>
        <v>12.5</v>
      </c>
      <c r="Q2096" t="str">
        <f>LEFT(N2096, SEARCH("/", N2096, 1) - 1)</f>
        <v>theater</v>
      </c>
      <c r="R2096" t="str">
        <f>RIGHT(N2096, LEN(N2096)-SEARCH("/", N2096, 1))</f>
        <v>plays</v>
      </c>
      <c r="S2096" s="11">
        <f>(((J2096/60)/60)/24)+DATE(1970,1,1)</f>
        <v>41953.773090277777</v>
      </c>
      <c r="T2096" s="11">
        <f>(((I2096/60)/60)/24)+DATE(1970,1,1)</f>
        <v>42013.083333333328</v>
      </c>
    </row>
    <row r="2097" spans="1:20" ht="45" x14ac:dyDescent="0.25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8271</v>
      </c>
      <c r="O2097" s="6">
        <f>ROUND(E2097/D2097*100, 0)</f>
        <v>1</v>
      </c>
      <c r="P2097" s="8">
        <f>E2097/L2097</f>
        <v>9.75</v>
      </c>
      <c r="Q2097" t="str">
        <f>LEFT(N2097, SEARCH("/", N2097, 1) - 1)</f>
        <v>theater</v>
      </c>
      <c r="R2097" t="str">
        <f>RIGHT(N2097, LEN(N2097)-SEARCH("/", N2097, 1))</f>
        <v>plays</v>
      </c>
      <c r="S2097" s="11">
        <f>(((J2097/60)/60)/24)+DATE(1970,1,1)</f>
        <v>42196.166874999995</v>
      </c>
      <c r="T2097" s="11">
        <f>(((I2097/60)/60)/24)+DATE(1970,1,1)</f>
        <v>42256.166874999995</v>
      </c>
    </row>
    <row r="2098" spans="1:20" ht="45" x14ac:dyDescent="0.25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8271</v>
      </c>
      <c r="O2098" s="6">
        <f>ROUND(E2098/D2098*100, 0)</f>
        <v>27</v>
      </c>
      <c r="P2098" s="8">
        <f>E2098/L2098</f>
        <v>68.099999999999994</v>
      </c>
      <c r="Q2098" t="str">
        <f>LEFT(N2098, SEARCH("/", N2098, 1) - 1)</f>
        <v>theater</v>
      </c>
      <c r="R2098" t="str">
        <f>RIGHT(N2098, LEN(N2098)-SEARCH("/", N2098, 1))</f>
        <v>plays</v>
      </c>
      <c r="S2098" s="11">
        <f>(((J2098/60)/60)/24)+DATE(1970,1,1)</f>
        <v>42278.629710648151</v>
      </c>
      <c r="T2098" s="11">
        <f>(((I2098/60)/60)/24)+DATE(1970,1,1)</f>
        <v>42306.629710648151</v>
      </c>
    </row>
    <row r="2099" spans="1:20" ht="45" x14ac:dyDescent="0.25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8271</v>
      </c>
      <c r="O2099" s="6">
        <f>ROUND(E2099/D2099*100, 0)</f>
        <v>110</v>
      </c>
      <c r="P2099" s="8">
        <f>E2099/L2099</f>
        <v>50.75</v>
      </c>
      <c r="Q2099" t="str">
        <f>LEFT(N2099, SEARCH("/", N2099, 1) - 1)</f>
        <v>theater</v>
      </c>
      <c r="R2099" t="str">
        <f>RIGHT(N2099, LEN(N2099)-SEARCH("/", N2099, 1))</f>
        <v>plays</v>
      </c>
      <c r="S2099" s="11">
        <f>(((J2099/60)/60)/24)+DATE(1970,1,1)</f>
        <v>42061.212488425925</v>
      </c>
      <c r="T2099" s="11">
        <f>(((I2099/60)/60)/24)+DATE(1970,1,1)</f>
        <v>42089.166666666672</v>
      </c>
    </row>
    <row r="2100" spans="1:20" ht="45" x14ac:dyDescent="0.25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8271</v>
      </c>
      <c r="O2100" s="6">
        <f>ROUND(E2100/D2100*100, 0)</f>
        <v>101</v>
      </c>
      <c r="P2100" s="8">
        <f>E2100/L2100</f>
        <v>25.692295918367346</v>
      </c>
      <c r="Q2100" t="str">
        <f>LEFT(N2100, SEARCH("/", N2100, 1) - 1)</f>
        <v>theater</v>
      </c>
      <c r="R2100" t="str">
        <f>RIGHT(N2100, LEN(N2100)-SEARCH("/", N2100, 1))</f>
        <v>plays</v>
      </c>
      <c r="S2100" s="11">
        <f>(((J2100/60)/60)/24)+DATE(1970,1,1)</f>
        <v>41827.909942129627</v>
      </c>
      <c r="T2100" s="11">
        <f>(((I2100/60)/60)/24)+DATE(1970,1,1)</f>
        <v>41857.897222222222</v>
      </c>
    </row>
    <row r="2101" spans="1:20" ht="45" x14ac:dyDescent="0.25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8271</v>
      </c>
      <c r="O2101" s="6">
        <f>ROUND(E2101/D2101*100, 0)</f>
        <v>114</v>
      </c>
      <c r="P2101" s="8">
        <f>E2101/L2101</f>
        <v>80.225352112676063</v>
      </c>
      <c r="Q2101" t="str">
        <f>LEFT(N2101, SEARCH("/", N2101, 1) - 1)</f>
        <v>theater</v>
      </c>
      <c r="R2101" t="str">
        <f>RIGHT(N2101, LEN(N2101)-SEARCH("/", N2101, 1))</f>
        <v>plays</v>
      </c>
      <c r="S2101" s="11">
        <f>(((J2101/60)/60)/24)+DATE(1970,1,1)</f>
        <v>42042.197824074072</v>
      </c>
      <c r="T2101" s="11">
        <f>(((I2101/60)/60)/24)+DATE(1970,1,1)</f>
        <v>42072.156157407408</v>
      </c>
    </row>
    <row r="2102" spans="1:20" ht="45" x14ac:dyDescent="0.25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8271</v>
      </c>
      <c r="O2102" s="6">
        <f>ROUND(E2102/D2102*100, 0)</f>
        <v>175</v>
      </c>
      <c r="P2102" s="8">
        <f>E2102/L2102</f>
        <v>264.84848484848487</v>
      </c>
      <c r="Q2102" t="str">
        <f>LEFT(N2102, SEARCH("/", N2102, 1) - 1)</f>
        <v>theater</v>
      </c>
      <c r="R2102" t="str">
        <f>RIGHT(N2102, LEN(N2102)-SEARCH("/", N2102, 1))</f>
        <v>plays</v>
      </c>
      <c r="S2102" s="11">
        <f>(((J2102/60)/60)/24)+DATE(1970,1,1)</f>
        <v>42341.818379629629</v>
      </c>
      <c r="T2102" s="11">
        <f>(((I2102/60)/60)/24)+DATE(1970,1,1)</f>
        <v>42370.166666666672</v>
      </c>
    </row>
    <row r="2103" spans="1:20" ht="45" x14ac:dyDescent="0.25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8271</v>
      </c>
      <c r="O2103" s="6">
        <f>ROUND(E2103/D2103*100, 0)</f>
        <v>102</v>
      </c>
      <c r="P2103" s="8">
        <f>E2103/L2103</f>
        <v>58.620689655172413</v>
      </c>
      <c r="Q2103" t="str">
        <f>LEFT(N2103, SEARCH("/", N2103, 1) - 1)</f>
        <v>theater</v>
      </c>
      <c r="R2103" t="str">
        <f>RIGHT(N2103, LEN(N2103)-SEARCH("/", N2103, 1))</f>
        <v>plays</v>
      </c>
      <c r="S2103" s="11">
        <f>(((J2103/60)/60)/24)+DATE(1970,1,1)</f>
        <v>41880.061006944445</v>
      </c>
      <c r="T2103" s="11">
        <f>(((I2103/60)/60)/24)+DATE(1970,1,1)</f>
        <v>41908.065972222219</v>
      </c>
    </row>
    <row r="2104" spans="1:20" ht="45" x14ac:dyDescent="0.25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8271</v>
      </c>
      <c r="O2104" s="6">
        <f>ROUND(E2104/D2104*100, 0)</f>
        <v>101</v>
      </c>
      <c r="P2104" s="8">
        <f>E2104/L2104</f>
        <v>110.21739130434783</v>
      </c>
      <c r="Q2104" t="str">
        <f>LEFT(N2104, SEARCH("/", N2104, 1) - 1)</f>
        <v>theater</v>
      </c>
      <c r="R2104" t="str">
        <f>RIGHT(N2104, LEN(N2104)-SEARCH("/", N2104, 1))</f>
        <v>plays</v>
      </c>
      <c r="S2104" s="11">
        <f>(((J2104/60)/60)/24)+DATE(1970,1,1)</f>
        <v>41993.824340277773</v>
      </c>
      <c r="T2104" s="11">
        <f>(((I2104/60)/60)/24)+DATE(1970,1,1)</f>
        <v>42010.25</v>
      </c>
    </row>
    <row r="2105" spans="1:20" ht="30" x14ac:dyDescent="0.25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8303</v>
      </c>
      <c r="O2105" s="6">
        <f>ROUND(E2105/D2105*100, 0)</f>
        <v>102</v>
      </c>
      <c r="P2105" s="8">
        <f>E2105/L2105</f>
        <v>86.491525423728817</v>
      </c>
      <c r="Q2105" t="str">
        <f>LEFT(N2105, SEARCH("/", N2105, 1) - 1)</f>
        <v>theater</v>
      </c>
      <c r="R2105" t="str">
        <f>RIGHT(N2105, LEN(N2105)-SEARCH("/", N2105, 1))</f>
        <v>spaces</v>
      </c>
      <c r="S2105" s="11">
        <f>(((J2105/60)/60)/24)+DATE(1970,1,1)</f>
        <v>42381.686840277776</v>
      </c>
      <c r="T2105" s="11">
        <f>(((I2105/60)/60)/24)+DATE(1970,1,1)</f>
        <v>42411.686840277776</v>
      </c>
    </row>
    <row r="2106" spans="1:20" ht="45" x14ac:dyDescent="0.25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8303</v>
      </c>
      <c r="O2106" s="6">
        <f>ROUND(E2106/D2106*100, 0)</f>
        <v>246</v>
      </c>
      <c r="P2106" s="8">
        <f>E2106/L2106</f>
        <v>67.697802197802204</v>
      </c>
      <c r="Q2106" t="str">
        <f>LEFT(N2106, SEARCH("/", N2106, 1) - 1)</f>
        <v>theater</v>
      </c>
      <c r="R2106" t="str">
        <f>RIGHT(N2106, LEN(N2106)-SEARCH("/", N2106, 1))</f>
        <v>spaces</v>
      </c>
      <c r="S2106" s="11">
        <f>(((J2106/60)/60)/24)+DATE(1970,1,1)</f>
        <v>41158.993923611109</v>
      </c>
      <c r="T2106" s="11">
        <f>(((I2106/60)/60)/24)+DATE(1970,1,1)</f>
        <v>41188.993923611109</v>
      </c>
    </row>
    <row r="2107" spans="1:20" ht="30" x14ac:dyDescent="0.25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8303</v>
      </c>
      <c r="O2107" s="6">
        <f>ROUND(E2107/D2107*100, 0)</f>
        <v>168</v>
      </c>
      <c r="P2107" s="8">
        <f>E2107/L2107</f>
        <v>84.858585858585855</v>
      </c>
      <c r="Q2107" t="str">
        <f>LEFT(N2107, SEARCH("/", N2107, 1) - 1)</f>
        <v>theater</v>
      </c>
      <c r="R2107" t="str">
        <f>RIGHT(N2107, LEN(N2107)-SEARCH("/", N2107, 1))</f>
        <v>spaces</v>
      </c>
      <c r="S2107" s="11">
        <f>(((J2107/60)/60)/24)+DATE(1970,1,1)</f>
        <v>42567.264178240745</v>
      </c>
      <c r="T2107" s="11">
        <f>(((I2107/60)/60)/24)+DATE(1970,1,1)</f>
        <v>42597.264178240745</v>
      </c>
    </row>
    <row r="2108" spans="1:20" ht="45" x14ac:dyDescent="0.25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8303</v>
      </c>
      <c r="O2108" s="6">
        <f>ROUND(E2108/D2108*100, 0)</f>
        <v>166</v>
      </c>
      <c r="P2108" s="8">
        <f>E2108/L2108</f>
        <v>177.02127659574469</v>
      </c>
      <c r="Q2108" t="str">
        <f>LEFT(N2108, SEARCH("/", N2108, 1) - 1)</f>
        <v>theater</v>
      </c>
      <c r="R2108" t="str">
        <f>RIGHT(N2108, LEN(N2108)-SEARCH("/", N2108, 1))</f>
        <v>spaces</v>
      </c>
      <c r="S2108" s="11">
        <f>(((J2108/60)/60)/24)+DATE(1970,1,1)</f>
        <v>41975.901180555549</v>
      </c>
      <c r="T2108" s="11">
        <f>(((I2108/60)/60)/24)+DATE(1970,1,1)</f>
        <v>42004.890277777777</v>
      </c>
    </row>
    <row r="2109" spans="1:20" ht="45" x14ac:dyDescent="0.25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8303</v>
      </c>
      <c r="O2109" s="6">
        <f>ROUND(E2109/D2109*100, 0)</f>
        <v>16</v>
      </c>
      <c r="P2109" s="8">
        <f>E2109/L2109</f>
        <v>88.444444444444443</v>
      </c>
      <c r="Q2109" t="str">
        <f>LEFT(N2109, SEARCH("/", N2109, 1) - 1)</f>
        <v>theater</v>
      </c>
      <c r="R2109" t="str">
        <f>RIGHT(N2109, LEN(N2109)-SEARCH("/", N2109, 1))</f>
        <v>spaces</v>
      </c>
      <c r="S2109" s="11">
        <f>(((J2109/60)/60)/24)+DATE(1970,1,1)</f>
        <v>42566.948414351849</v>
      </c>
      <c r="T2109" s="11">
        <f>(((I2109/60)/60)/24)+DATE(1970,1,1)</f>
        <v>42596.948414351849</v>
      </c>
    </row>
    <row r="2110" spans="1:20" ht="45" x14ac:dyDescent="0.25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8271</v>
      </c>
      <c r="O2110" s="6">
        <f>ROUND(E2110/D2110*100, 0)</f>
        <v>189</v>
      </c>
      <c r="P2110" s="8">
        <f>E2110/L2110</f>
        <v>31.209370860927152</v>
      </c>
      <c r="Q2110" t="str">
        <f>LEFT(N2110, SEARCH("/", N2110, 1) - 1)</f>
        <v>theater</v>
      </c>
      <c r="R2110" t="str">
        <f>RIGHT(N2110, LEN(N2110)-SEARCH("/", N2110, 1))</f>
        <v>plays</v>
      </c>
      <c r="S2110" s="11">
        <f>(((J2110/60)/60)/24)+DATE(1970,1,1)</f>
        <v>41233.499131944445</v>
      </c>
      <c r="T2110" s="11">
        <f>(((I2110/60)/60)/24)+DATE(1970,1,1)</f>
        <v>41263.499131944445</v>
      </c>
    </row>
    <row r="2111" spans="1:20" ht="30" x14ac:dyDescent="0.25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8271</v>
      </c>
      <c r="O2111" s="6">
        <f>ROUND(E2111/D2111*100, 0)</f>
        <v>114</v>
      </c>
      <c r="P2111" s="8">
        <f>E2111/L2111</f>
        <v>82.608695652173907</v>
      </c>
      <c r="Q2111" t="str">
        <f>LEFT(N2111, SEARCH("/", N2111, 1) - 1)</f>
        <v>theater</v>
      </c>
      <c r="R2111" t="str">
        <f>RIGHT(N2111, LEN(N2111)-SEARCH("/", N2111, 1))</f>
        <v>plays</v>
      </c>
      <c r="S2111" s="11">
        <f>(((J2111/60)/60)/24)+DATE(1970,1,1)</f>
        <v>41447.839722222219</v>
      </c>
      <c r="T2111" s="11">
        <f>(((I2111/60)/60)/24)+DATE(1970,1,1)</f>
        <v>41477.839722222219</v>
      </c>
    </row>
    <row r="2112" spans="1:20" ht="60" x14ac:dyDescent="0.25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8271</v>
      </c>
      <c r="O2112" s="6">
        <f>ROUND(E2112/D2112*100, 0)</f>
        <v>110</v>
      </c>
      <c r="P2112" s="8">
        <f>E2112/L2112</f>
        <v>91.3</v>
      </c>
      <c r="Q2112" t="str">
        <f>LEFT(N2112, SEARCH("/", N2112, 1) - 1)</f>
        <v>theater</v>
      </c>
      <c r="R2112" t="str">
        <f>RIGHT(N2112, LEN(N2112)-SEARCH("/", N2112, 1))</f>
        <v>plays</v>
      </c>
      <c r="S2112" s="11">
        <f>(((J2112/60)/60)/24)+DATE(1970,1,1)</f>
        <v>40531.886886574073</v>
      </c>
      <c r="T2112" s="11">
        <f>(((I2112/60)/60)/24)+DATE(1970,1,1)</f>
        <v>40591.886886574073</v>
      </c>
    </row>
    <row r="2113" spans="1:20" ht="45" x14ac:dyDescent="0.25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8305</v>
      </c>
      <c r="O2113" s="6">
        <f>ROUND(E2113/D2113*100, 0)</f>
        <v>12</v>
      </c>
      <c r="P2113" s="8">
        <f>E2113/L2113</f>
        <v>24.458333333333332</v>
      </c>
      <c r="Q2113" t="str">
        <f>LEFT(N2113, SEARCH("/", N2113, 1) - 1)</f>
        <v>theater</v>
      </c>
      <c r="R2113" t="str">
        <f>RIGHT(N2113, LEN(N2113)-SEARCH("/", N2113, 1))</f>
        <v>musical</v>
      </c>
      <c r="S2113" s="11">
        <f>(((J2113/60)/60)/24)+DATE(1970,1,1)</f>
        <v>42010.968240740738</v>
      </c>
      <c r="T2113" s="11">
        <f>(((I2113/60)/60)/24)+DATE(1970,1,1)</f>
        <v>42055.968240740738</v>
      </c>
    </row>
    <row r="2114" spans="1:20" ht="45" x14ac:dyDescent="0.25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8305</v>
      </c>
      <c r="O2114" s="6">
        <f>ROUND(E2114/D2114*100, 0)</f>
        <v>52</v>
      </c>
      <c r="P2114" s="8">
        <f>E2114/L2114</f>
        <v>49.20754716981132</v>
      </c>
      <c r="Q2114" t="str">
        <f>LEFT(N2114, SEARCH("/", N2114, 1) - 1)</f>
        <v>theater</v>
      </c>
      <c r="R2114" t="str">
        <f>RIGHT(N2114, LEN(N2114)-SEARCH("/", N2114, 1))</f>
        <v>musical</v>
      </c>
      <c r="S2114" s="11">
        <f>(((J2114/60)/60)/24)+DATE(1970,1,1)</f>
        <v>41858.761782407404</v>
      </c>
      <c r="T2114" s="11">
        <f>(((I2114/60)/60)/24)+DATE(1970,1,1)</f>
        <v>41888.875</v>
      </c>
    </row>
    <row r="2115" spans="1:20" ht="45" x14ac:dyDescent="0.25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8305</v>
      </c>
      <c r="O2115" s="6">
        <f>ROUND(E2115/D2115*100, 0)</f>
        <v>55</v>
      </c>
      <c r="P2115" s="8">
        <f>E2115/L2115</f>
        <v>109.04</v>
      </c>
      <c r="Q2115" t="str">
        <f>LEFT(N2115, SEARCH("/", N2115, 1) - 1)</f>
        <v>theater</v>
      </c>
      <c r="R2115" t="str">
        <f>RIGHT(N2115, LEN(N2115)-SEARCH("/", N2115, 1))</f>
        <v>musical</v>
      </c>
      <c r="S2115" s="11">
        <f>(((J2115/60)/60)/24)+DATE(1970,1,1)</f>
        <v>42293.853541666671</v>
      </c>
      <c r="T2115" s="11">
        <f>(((I2115/60)/60)/24)+DATE(1970,1,1)</f>
        <v>42352.249305555553</v>
      </c>
    </row>
    <row r="2116" spans="1:20" ht="45" x14ac:dyDescent="0.25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8305</v>
      </c>
      <c r="O2116" s="6">
        <f>ROUND(E2116/D2116*100, 0)</f>
        <v>0</v>
      </c>
      <c r="P2116" s="8" t="e">
        <f>E2116/L2116</f>
        <v>#DIV/0!</v>
      </c>
      <c r="Q2116" t="str">
        <f>LEFT(N2116, SEARCH("/", N2116, 1) - 1)</f>
        <v>theater</v>
      </c>
      <c r="R2116" t="str">
        <f>RIGHT(N2116, LEN(N2116)-SEARCH("/", N2116, 1))</f>
        <v>musical</v>
      </c>
      <c r="S2116" s="11">
        <f>(((J2116/60)/60)/24)+DATE(1970,1,1)</f>
        <v>42236.276053240741</v>
      </c>
      <c r="T2116" s="11">
        <f>(((I2116/60)/60)/24)+DATE(1970,1,1)</f>
        <v>42266.276053240741</v>
      </c>
    </row>
    <row r="2117" spans="1:20" ht="45" x14ac:dyDescent="0.25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8271</v>
      </c>
      <c r="O2117" s="6">
        <f>ROUND(E2117/D2117*100, 0)</f>
        <v>104</v>
      </c>
      <c r="P2117" s="8">
        <f>E2117/L2117</f>
        <v>63.109756097560975</v>
      </c>
      <c r="Q2117" t="str">
        <f>LEFT(N2117, SEARCH("/", N2117, 1) - 1)</f>
        <v>theater</v>
      </c>
      <c r="R2117" t="str">
        <f>RIGHT(N2117, LEN(N2117)-SEARCH("/", N2117, 1))</f>
        <v>plays</v>
      </c>
      <c r="S2117" s="11">
        <f>(((J2117/60)/60)/24)+DATE(1970,1,1)</f>
        <v>41827.605057870373</v>
      </c>
      <c r="T2117" s="11">
        <f>(((I2117/60)/60)/24)+DATE(1970,1,1)</f>
        <v>41848.605057870373</v>
      </c>
    </row>
    <row r="2118" spans="1:20" ht="45" x14ac:dyDescent="0.25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8271</v>
      </c>
      <c r="O2118" s="6">
        <f>ROUND(E2118/D2118*100, 0)</f>
        <v>119</v>
      </c>
      <c r="P2118" s="8">
        <f>E2118/L2118</f>
        <v>97.377049180327873</v>
      </c>
      <c r="Q2118" t="str">
        <f>LEFT(N2118, SEARCH("/", N2118, 1) - 1)</f>
        <v>theater</v>
      </c>
      <c r="R2118" t="str">
        <f>RIGHT(N2118, LEN(N2118)-SEARCH("/", N2118, 1))</f>
        <v>plays</v>
      </c>
      <c r="S2118" s="11">
        <f>(((J2118/60)/60)/24)+DATE(1970,1,1)</f>
        <v>42766.805034722223</v>
      </c>
      <c r="T2118" s="11">
        <f>(((I2118/60)/60)/24)+DATE(1970,1,1)</f>
        <v>42796.805034722223</v>
      </c>
    </row>
    <row r="2119" spans="1:20" ht="45" x14ac:dyDescent="0.25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8271</v>
      </c>
      <c r="O2119" s="6">
        <f>ROUND(E2119/D2119*100, 0)</f>
        <v>109</v>
      </c>
      <c r="P2119" s="8">
        <f>E2119/L2119</f>
        <v>74.821917808219183</v>
      </c>
      <c r="Q2119" t="str">
        <f>LEFT(N2119, SEARCH("/", N2119, 1) - 1)</f>
        <v>theater</v>
      </c>
      <c r="R2119" t="str">
        <f>RIGHT(N2119, LEN(N2119)-SEARCH("/", N2119, 1))</f>
        <v>plays</v>
      </c>
      <c r="S2119" s="11">
        <f>(((J2119/60)/60)/24)+DATE(1970,1,1)</f>
        <v>42303.672662037032</v>
      </c>
      <c r="T2119" s="11">
        <f>(((I2119/60)/60)/24)+DATE(1970,1,1)</f>
        <v>42338.714328703703</v>
      </c>
    </row>
    <row r="2120" spans="1:20" ht="45" x14ac:dyDescent="0.25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8271</v>
      </c>
      <c r="O2120" s="6">
        <f>ROUND(E2120/D2120*100, 0)</f>
        <v>109</v>
      </c>
      <c r="P2120" s="8">
        <f>E2120/L2120</f>
        <v>54.3</v>
      </c>
      <c r="Q2120" t="str">
        <f>LEFT(N2120, SEARCH("/", N2120, 1) - 1)</f>
        <v>theater</v>
      </c>
      <c r="R2120" t="str">
        <f>RIGHT(N2120, LEN(N2120)-SEARCH("/", N2120, 1))</f>
        <v>plays</v>
      </c>
      <c r="S2120" s="11">
        <f>(((J2120/60)/60)/24)+DATE(1970,1,1)</f>
        <v>41931.682939814818</v>
      </c>
      <c r="T2120" s="11">
        <f>(((I2120/60)/60)/24)+DATE(1970,1,1)</f>
        <v>41961.724606481483</v>
      </c>
    </row>
    <row r="2121" spans="1:20" ht="30" x14ac:dyDescent="0.25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8271</v>
      </c>
      <c r="O2121" s="6">
        <f>ROUND(E2121/D2121*100, 0)</f>
        <v>122</v>
      </c>
      <c r="P2121" s="8">
        <f>E2121/L2121</f>
        <v>129.36170212765958</v>
      </c>
      <c r="Q2121" t="str">
        <f>LEFT(N2121, SEARCH("/", N2121, 1) - 1)</f>
        <v>theater</v>
      </c>
      <c r="R2121" t="str">
        <f>RIGHT(N2121, LEN(N2121)-SEARCH("/", N2121, 1))</f>
        <v>plays</v>
      </c>
      <c r="S2121" s="11">
        <f>(((J2121/60)/60)/24)+DATE(1970,1,1)</f>
        <v>42219.019733796296</v>
      </c>
      <c r="T2121" s="11">
        <f>(((I2121/60)/60)/24)+DATE(1970,1,1)</f>
        <v>42249.019733796296</v>
      </c>
    </row>
    <row r="2122" spans="1:20" ht="45" x14ac:dyDescent="0.25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8271</v>
      </c>
      <c r="O2122" s="6">
        <f>ROUND(E2122/D2122*100, 0)</f>
        <v>105</v>
      </c>
      <c r="P2122" s="8">
        <f>E2122/L2122</f>
        <v>80.400000000000006</v>
      </c>
      <c r="Q2122" t="str">
        <f>LEFT(N2122, SEARCH("/", N2122, 1) - 1)</f>
        <v>theater</v>
      </c>
      <c r="R2122" t="str">
        <f>RIGHT(N2122, LEN(N2122)-SEARCH("/", N2122, 1))</f>
        <v>plays</v>
      </c>
      <c r="S2122" s="11">
        <f>(((J2122/60)/60)/24)+DATE(1970,1,1)</f>
        <v>42248.697754629626</v>
      </c>
      <c r="T2122" s="11">
        <f>(((I2122/60)/60)/24)+DATE(1970,1,1)</f>
        <v>42283.697754629626</v>
      </c>
    </row>
    <row r="2123" spans="1:20" ht="45" x14ac:dyDescent="0.25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8271</v>
      </c>
      <c r="O2123" s="6">
        <f>ROUND(E2123/D2123*100, 0)</f>
        <v>100</v>
      </c>
      <c r="P2123" s="8">
        <f>E2123/L2123</f>
        <v>79.61904761904762</v>
      </c>
      <c r="Q2123" t="str">
        <f>LEFT(N2123, SEARCH("/", N2123, 1) - 1)</f>
        <v>theater</v>
      </c>
      <c r="R2123" t="str">
        <f>RIGHT(N2123, LEN(N2123)-SEARCH("/", N2123, 1))</f>
        <v>plays</v>
      </c>
      <c r="S2123" s="11">
        <f>(((J2123/60)/60)/24)+DATE(1970,1,1)</f>
        <v>41827.674143518518</v>
      </c>
      <c r="T2123" s="11">
        <f>(((I2123/60)/60)/24)+DATE(1970,1,1)</f>
        <v>41854.958333333336</v>
      </c>
    </row>
    <row r="2124" spans="1:20" ht="45" x14ac:dyDescent="0.25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8271</v>
      </c>
      <c r="O2124" s="6">
        <f>ROUND(E2124/D2124*100, 0)</f>
        <v>101</v>
      </c>
      <c r="P2124" s="8">
        <f>E2124/L2124</f>
        <v>93.611111111111114</v>
      </c>
      <c r="Q2124" t="str">
        <f>LEFT(N2124, SEARCH("/", N2124, 1) - 1)</f>
        <v>theater</v>
      </c>
      <c r="R2124" t="str">
        <f>RIGHT(N2124, LEN(N2124)-SEARCH("/", N2124, 1))</f>
        <v>plays</v>
      </c>
      <c r="S2124" s="11">
        <f>(((J2124/60)/60)/24)+DATE(1970,1,1)</f>
        <v>41806.395428240743</v>
      </c>
      <c r="T2124" s="11">
        <f>(((I2124/60)/60)/24)+DATE(1970,1,1)</f>
        <v>41843.458333333336</v>
      </c>
    </row>
    <row r="2125" spans="1:20" ht="45" x14ac:dyDescent="0.25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8271</v>
      </c>
      <c r="O2125" s="6">
        <f>ROUND(E2125/D2125*100, 0)</f>
        <v>108</v>
      </c>
      <c r="P2125" s="8">
        <f>E2125/L2125</f>
        <v>76.8</v>
      </c>
      <c r="Q2125" t="str">
        <f>LEFT(N2125, SEARCH("/", N2125, 1) - 1)</f>
        <v>theater</v>
      </c>
      <c r="R2125" t="str">
        <f>RIGHT(N2125, LEN(N2125)-SEARCH("/", N2125, 1))</f>
        <v>plays</v>
      </c>
      <c r="S2125" s="11">
        <f>(((J2125/60)/60)/24)+DATE(1970,1,1)</f>
        <v>42495.992800925931</v>
      </c>
      <c r="T2125" s="11">
        <f>(((I2125/60)/60)/24)+DATE(1970,1,1)</f>
        <v>42552.958333333328</v>
      </c>
    </row>
    <row r="2126" spans="1:20" ht="45" x14ac:dyDescent="0.25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8271</v>
      </c>
      <c r="O2126" s="6">
        <f>ROUND(E2126/D2126*100, 0)</f>
        <v>113</v>
      </c>
      <c r="P2126" s="8">
        <f>E2126/L2126</f>
        <v>83.42647058823529</v>
      </c>
      <c r="Q2126" t="str">
        <f>LEFT(N2126, SEARCH("/", N2126, 1) - 1)</f>
        <v>theater</v>
      </c>
      <c r="R2126" t="str">
        <f>RIGHT(N2126, LEN(N2126)-SEARCH("/", N2126, 1))</f>
        <v>plays</v>
      </c>
      <c r="S2126" s="11">
        <f>(((J2126/60)/60)/24)+DATE(1970,1,1)</f>
        <v>41866.025347222225</v>
      </c>
      <c r="T2126" s="11">
        <f>(((I2126/60)/60)/24)+DATE(1970,1,1)</f>
        <v>41883.665972222225</v>
      </c>
    </row>
    <row r="2127" spans="1:20" ht="45" x14ac:dyDescent="0.25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8271</v>
      </c>
      <c r="O2127" s="6">
        <f>ROUND(E2127/D2127*100, 0)</f>
        <v>104</v>
      </c>
      <c r="P2127" s="8">
        <f>E2127/L2127</f>
        <v>96.203703703703709</v>
      </c>
      <c r="Q2127" t="str">
        <f>LEFT(N2127, SEARCH("/", N2127, 1) - 1)</f>
        <v>theater</v>
      </c>
      <c r="R2127" t="str">
        <f>RIGHT(N2127, LEN(N2127)-SEARCH("/", N2127, 1))</f>
        <v>plays</v>
      </c>
      <c r="S2127" s="11">
        <f>(((J2127/60)/60)/24)+DATE(1970,1,1)</f>
        <v>42690.041435185187</v>
      </c>
      <c r="T2127" s="11">
        <f>(((I2127/60)/60)/24)+DATE(1970,1,1)</f>
        <v>42750.041435185187</v>
      </c>
    </row>
    <row r="2128" spans="1:20" ht="45" x14ac:dyDescent="0.25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8271</v>
      </c>
      <c r="O2128" s="6">
        <f>ROUND(E2128/D2128*100, 0)</f>
        <v>106</v>
      </c>
      <c r="P2128" s="8">
        <f>E2128/L2128</f>
        <v>143.1081081081081</v>
      </c>
      <c r="Q2128" t="str">
        <f>LEFT(N2128, SEARCH("/", N2128, 1) - 1)</f>
        <v>theater</v>
      </c>
      <c r="R2128" t="str">
        <f>RIGHT(N2128, LEN(N2128)-SEARCH("/", N2128, 1))</f>
        <v>plays</v>
      </c>
      <c r="S2128" s="11">
        <f>(((J2128/60)/60)/24)+DATE(1970,1,1)</f>
        <v>41851.541585648149</v>
      </c>
      <c r="T2128" s="11">
        <f>(((I2128/60)/60)/24)+DATE(1970,1,1)</f>
        <v>41872.686111111114</v>
      </c>
    </row>
    <row r="2129" spans="1:20" ht="45" x14ac:dyDescent="0.25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8271</v>
      </c>
      <c r="O2129" s="6">
        <f>ROUND(E2129/D2129*100, 0)</f>
        <v>105</v>
      </c>
      <c r="P2129" s="8">
        <f>E2129/L2129</f>
        <v>64.157560975609755</v>
      </c>
      <c r="Q2129" t="str">
        <f>LEFT(N2129, SEARCH("/", N2129, 1) - 1)</f>
        <v>theater</v>
      </c>
      <c r="R2129" t="str">
        <f>RIGHT(N2129, LEN(N2129)-SEARCH("/", N2129, 1))</f>
        <v>plays</v>
      </c>
      <c r="S2129" s="11">
        <f>(((J2129/60)/60)/24)+DATE(1970,1,1)</f>
        <v>41809.12300925926</v>
      </c>
      <c r="T2129" s="11">
        <f>(((I2129/60)/60)/24)+DATE(1970,1,1)</f>
        <v>41831.677083333336</v>
      </c>
    </row>
    <row r="2130" spans="1:20" ht="45" x14ac:dyDescent="0.25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8271</v>
      </c>
      <c r="O2130" s="6">
        <f>ROUND(E2130/D2130*100, 0)</f>
        <v>102</v>
      </c>
      <c r="P2130" s="8">
        <f>E2130/L2130</f>
        <v>55.012688172043013</v>
      </c>
      <c r="Q2130" t="str">
        <f>LEFT(N2130, SEARCH("/", N2130, 1) - 1)</f>
        <v>theater</v>
      </c>
      <c r="R2130" t="str">
        <f>RIGHT(N2130, LEN(N2130)-SEARCH("/", N2130, 1))</f>
        <v>plays</v>
      </c>
      <c r="S2130" s="11">
        <f>(((J2130/60)/60)/24)+DATE(1970,1,1)</f>
        <v>42575.130057870367</v>
      </c>
      <c r="T2130" s="11">
        <f>(((I2130/60)/60)/24)+DATE(1970,1,1)</f>
        <v>42605.130057870367</v>
      </c>
    </row>
    <row r="2131" spans="1:20" ht="45" x14ac:dyDescent="0.25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8271</v>
      </c>
      <c r="O2131" s="6">
        <f>ROUND(E2131/D2131*100, 0)</f>
        <v>113</v>
      </c>
      <c r="P2131" s="8">
        <f>E2131/L2131</f>
        <v>78.263888888888886</v>
      </c>
      <c r="Q2131" t="str">
        <f>LEFT(N2131, SEARCH("/", N2131, 1) - 1)</f>
        <v>theater</v>
      </c>
      <c r="R2131" t="str">
        <f>RIGHT(N2131, LEN(N2131)-SEARCH("/", N2131, 1))</f>
        <v>plays</v>
      </c>
      <c r="S2131" s="11">
        <f>(((J2131/60)/60)/24)+DATE(1970,1,1)</f>
        <v>41753.635775462964</v>
      </c>
      <c r="T2131" s="11">
        <f>(((I2131/60)/60)/24)+DATE(1970,1,1)</f>
        <v>41783.875</v>
      </c>
    </row>
    <row r="2132" spans="1:20" ht="45" x14ac:dyDescent="0.25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8271</v>
      </c>
      <c r="O2132" s="6">
        <f>ROUND(E2132/D2132*100, 0)</f>
        <v>107</v>
      </c>
      <c r="P2132" s="8">
        <f>E2132/L2132</f>
        <v>74.208333333333329</v>
      </c>
      <c r="Q2132" t="str">
        <f>LEFT(N2132, SEARCH("/", N2132, 1) - 1)</f>
        <v>theater</v>
      </c>
      <c r="R2132" t="str">
        <f>RIGHT(N2132, LEN(N2132)-SEARCH("/", N2132, 1))</f>
        <v>plays</v>
      </c>
      <c r="S2132" s="11">
        <f>(((J2132/60)/60)/24)+DATE(1970,1,1)</f>
        <v>41915.762835648151</v>
      </c>
      <c r="T2132" s="11">
        <f>(((I2132/60)/60)/24)+DATE(1970,1,1)</f>
        <v>41944.720833333333</v>
      </c>
    </row>
    <row r="2133" spans="1:20" ht="30" x14ac:dyDescent="0.25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8271</v>
      </c>
      <c r="O2133" s="6">
        <f>ROUND(E2133/D2133*100, 0)</f>
        <v>156</v>
      </c>
      <c r="P2133" s="8">
        <f>E2133/L2133</f>
        <v>38.284313725490193</v>
      </c>
      <c r="Q2133" t="str">
        <f>LEFT(N2133, SEARCH("/", N2133, 1) - 1)</f>
        <v>theater</v>
      </c>
      <c r="R2133" t="str">
        <f>RIGHT(N2133, LEN(N2133)-SEARCH("/", N2133, 1))</f>
        <v>plays</v>
      </c>
      <c r="S2133" s="11">
        <f>(((J2133/60)/60)/24)+DATE(1970,1,1)</f>
        <v>42243.6252662037</v>
      </c>
      <c r="T2133" s="11">
        <f>(((I2133/60)/60)/24)+DATE(1970,1,1)</f>
        <v>42278.6252662037</v>
      </c>
    </row>
    <row r="2134" spans="1:20" ht="45" x14ac:dyDescent="0.25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8271</v>
      </c>
      <c r="O2134" s="6">
        <f>ROUND(E2134/D2134*100, 0)</f>
        <v>113</v>
      </c>
      <c r="P2134" s="8">
        <f>E2134/L2134</f>
        <v>107.00207547169811</v>
      </c>
      <c r="Q2134" t="str">
        <f>LEFT(N2134, SEARCH("/", N2134, 1) - 1)</f>
        <v>theater</v>
      </c>
      <c r="R2134" t="str">
        <f>RIGHT(N2134, LEN(N2134)-SEARCH("/", N2134, 1))</f>
        <v>plays</v>
      </c>
      <c r="S2134" s="11">
        <f>(((J2134/60)/60)/24)+DATE(1970,1,1)</f>
        <v>42016.050451388888</v>
      </c>
      <c r="T2134" s="11">
        <f>(((I2134/60)/60)/24)+DATE(1970,1,1)</f>
        <v>42046.708333333328</v>
      </c>
    </row>
    <row r="2135" spans="1:20" ht="45" x14ac:dyDescent="0.25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8271</v>
      </c>
      <c r="O2135" s="6">
        <f>ROUND(E2135/D2135*100, 0)</f>
        <v>100</v>
      </c>
      <c r="P2135" s="8">
        <f>E2135/L2135</f>
        <v>122.53658536585365</v>
      </c>
      <c r="Q2135" t="str">
        <f>LEFT(N2135, SEARCH("/", N2135, 1) - 1)</f>
        <v>theater</v>
      </c>
      <c r="R2135" t="str">
        <f>RIGHT(N2135, LEN(N2135)-SEARCH("/", N2135, 1))</f>
        <v>plays</v>
      </c>
      <c r="S2135" s="11">
        <f>(((J2135/60)/60)/24)+DATE(1970,1,1)</f>
        <v>41982.688611111109</v>
      </c>
      <c r="T2135" s="11">
        <f>(((I2135/60)/60)/24)+DATE(1970,1,1)</f>
        <v>42012.688611111109</v>
      </c>
    </row>
    <row r="2136" spans="1:20" ht="45" x14ac:dyDescent="0.25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8271</v>
      </c>
      <c r="O2136" s="6">
        <f>ROUND(E2136/D2136*100, 0)</f>
        <v>100</v>
      </c>
      <c r="P2136" s="8">
        <f>E2136/L2136</f>
        <v>68.534246575342465</v>
      </c>
      <c r="Q2136" t="str">
        <f>LEFT(N2136, SEARCH("/", N2136, 1) - 1)</f>
        <v>theater</v>
      </c>
      <c r="R2136" t="str">
        <f>RIGHT(N2136, LEN(N2136)-SEARCH("/", N2136, 1))</f>
        <v>plays</v>
      </c>
      <c r="S2136" s="11">
        <f>(((J2136/60)/60)/24)+DATE(1970,1,1)</f>
        <v>41902.333726851852</v>
      </c>
      <c r="T2136" s="11">
        <f>(((I2136/60)/60)/24)+DATE(1970,1,1)</f>
        <v>41932.333726851852</v>
      </c>
    </row>
    <row r="2137" spans="1:20" ht="45" x14ac:dyDescent="0.25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8271</v>
      </c>
      <c r="O2137" s="6">
        <f>ROUND(E2137/D2137*100, 0)</f>
        <v>144</v>
      </c>
      <c r="P2137" s="8">
        <f>E2137/L2137</f>
        <v>126.66666666666667</v>
      </c>
      <c r="Q2137" t="str">
        <f>LEFT(N2137, SEARCH("/", N2137, 1) - 1)</f>
        <v>theater</v>
      </c>
      <c r="R2137" t="str">
        <f>RIGHT(N2137, LEN(N2137)-SEARCH("/", N2137, 1))</f>
        <v>plays</v>
      </c>
      <c r="S2137" s="11">
        <f>(((J2137/60)/60)/24)+DATE(1970,1,1)</f>
        <v>41789.726979166669</v>
      </c>
      <c r="T2137" s="11">
        <f>(((I2137/60)/60)/24)+DATE(1970,1,1)</f>
        <v>41799.726979166669</v>
      </c>
    </row>
    <row r="2138" spans="1:20" ht="45" x14ac:dyDescent="0.25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8305</v>
      </c>
      <c r="O2138" s="6">
        <f>ROUND(E2138/D2138*100, 0)</f>
        <v>35</v>
      </c>
      <c r="P2138" s="8">
        <f>E2138/L2138</f>
        <v>56.838709677419352</v>
      </c>
      <c r="Q2138" t="str">
        <f>LEFT(N2138, SEARCH("/", N2138, 1) - 1)</f>
        <v>theater</v>
      </c>
      <c r="R2138" t="str">
        <f>RIGHT(N2138, LEN(N2138)-SEARCH("/", N2138, 1))</f>
        <v>musical</v>
      </c>
      <c r="S2138" s="11">
        <f>(((J2138/60)/60)/24)+DATE(1970,1,1)</f>
        <v>42649.623460648145</v>
      </c>
      <c r="T2138" s="11">
        <f>(((I2138/60)/60)/24)+DATE(1970,1,1)</f>
        <v>42693.041666666672</v>
      </c>
    </row>
    <row r="2139" spans="1:20" ht="45" x14ac:dyDescent="0.25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8305</v>
      </c>
      <c r="O2139" s="6">
        <f>ROUND(E2139/D2139*100, 0)</f>
        <v>16</v>
      </c>
      <c r="P2139" s="8">
        <f>E2139/L2139</f>
        <v>68.416666666666671</v>
      </c>
      <c r="Q2139" t="str">
        <f>LEFT(N2139, SEARCH("/", N2139, 1) - 1)</f>
        <v>theater</v>
      </c>
      <c r="R2139" t="str">
        <f>RIGHT(N2139, LEN(N2139)-SEARCH("/", N2139, 1))</f>
        <v>musical</v>
      </c>
      <c r="S2139" s="11">
        <f>(((J2139/60)/60)/24)+DATE(1970,1,1)</f>
        <v>42409.241747685184</v>
      </c>
      <c r="T2139" s="11">
        <f>(((I2139/60)/60)/24)+DATE(1970,1,1)</f>
        <v>42437.207638888889</v>
      </c>
    </row>
    <row r="2140" spans="1:20" ht="45" x14ac:dyDescent="0.25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8271</v>
      </c>
      <c r="O2140" s="6">
        <f>ROUND(E2140/D2140*100, 0)</f>
        <v>116</v>
      </c>
      <c r="P2140" s="8">
        <f>E2140/L2140</f>
        <v>73.582278481012665</v>
      </c>
      <c r="Q2140" t="str">
        <f>LEFT(N2140, SEARCH("/", N2140, 1) - 1)</f>
        <v>theater</v>
      </c>
      <c r="R2140" t="str">
        <f>RIGHT(N2140, LEN(N2140)-SEARCH("/", N2140, 1))</f>
        <v>plays</v>
      </c>
      <c r="S2140" s="11">
        <f>(((J2140/60)/60)/24)+DATE(1970,1,1)</f>
        <v>42173.803217592591</v>
      </c>
      <c r="T2140" s="11">
        <f>(((I2140/60)/60)/24)+DATE(1970,1,1)</f>
        <v>42203.290972222225</v>
      </c>
    </row>
    <row r="2141" spans="1:20" ht="45" x14ac:dyDescent="0.25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8271</v>
      </c>
      <c r="O2141" s="6">
        <f>ROUND(E2141/D2141*100, 0)</f>
        <v>106</v>
      </c>
      <c r="P2141" s="8">
        <f>E2141/L2141</f>
        <v>115.02173913043478</v>
      </c>
      <c r="Q2141" t="str">
        <f>LEFT(N2141, SEARCH("/", N2141, 1) - 1)</f>
        <v>theater</v>
      </c>
      <c r="R2141" t="str">
        <f>RIGHT(N2141, LEN(N2141)-SEARCH("/", N2141, 1))</f>
        <v>plays</v>
      </c>
      <c r="S2141" s="11">
        <f>(((J2141/60)/60)/24)+DATE(1970,1,1)</f>
        <v>42737.910138888896</v>
      </c>
      <c r="T2141" s="11">
        <f>(((I2141/60)/60)/24)+DATE(1970,1,1)</f>
        <v>42767.957638888889</v>
      </c>
    </row>
    <row r="2142" spans="1:20" ht="45" x14ac:dyDescent="0.25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8271</v>
      </c>
      <c r="O2142" s="6">
        <f>ROUND(E2142/D2142*100, 0)</f>
        <v>106</v>
      </c>
      <c r="P2142" s="8">
        <f>E2142/L2142</f>
        <v>41.944444444444443</v>
      </c>
      <c r="Q2142" t="str">
        <f>LEFT(N2142, SEARCH("/", N2142, 1) - 1)</f>
        <v>theater</v>
      </c>
      <c r="R2142" t="str">
        <f>RIGHT(N2142, LEN(N2142)-SEARCH("/", N2142, 1))</f>
        <v>plays</v>
      </c>
      <c r="S2142" s="11">
        <f>(((J2142/60)/60)/24)+DATE(1970,1,1)</f>
        <v>41753.593275462961</v>
      </c>
      <c r="T2142" s="11">
        <f>(((I2142/60)/60)/24)+DATE(1970,1,1)</f>
        <v>41778.875</v>
      </c>
    </row>
    <row r="2143" spans="1:20" ht="45" x14ac:dyDescent="0.25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8271</v>
      </c>
      <c r="O2143" s="6">
        <f>ROUND(E2143/D2143*100, 0)</f>
        <v>100</v>
      </c>
      <c r="P2143" s="8">
        <f>E2143/L2143</f>
        <v>200.49</v>
      </c>
      <c r="Q2143" t="str">
        <f>LEFT(N2143, SEARCH("/", N2143, 1) - 1)</f>
        <v>theater</v>
      </c>
      <c r="R2143" t="str">
        <f>RIGHT(N2143, LEN(N2143)-SEARCH("/", N2143, 1))</f>
        <v>plays</v>
      </c>
      <c r="S2143" s="11">
        <f>(((J2143/60)/60)/24)+DATE(1970,1,1)</f>
        <v>41787.218229166669</v>
      </c>
      <c r="T2143" s="11">
        <f>(((I2143/60)/60)/24)+DATE(1970,1,1)</f>
        <v>41817.218229166669</v>
      </c>
    </row>
    <row r="2144" spans="1:20" ht="45" x14ac:dyDescent="0.25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8271</v>
      </c>
      <c r="O2144" s="6">
        <f>ROUND(E2144/D2144*100, 0)</f>
        <v>111</v>
      </c>
      <c r="P2144" s="8">
        <f>E2144/L2144</f>
        <v>40.632352941176471</v>
      </c>
      <c r="Q2144" t="str">
        <f>LEFT(N2144, SEARCH("/", N2144, 1) - 1)</f>
        <v>theater</v>
      </c>
      <c r="R2144" t="str">
        <f>RIGHT(N2144, LEN(N2144)-SEARCH("/", N2144, 1))</f>
        <v>plays</v>
      </c>
      <c r="S2144" s="11">
        <f>(((J2144/60)/60)/24)+DATE(1970,1,1)</f>
        <v>42401.806562500002</v>
      </c>
      <c r="T2144" s="11">
        <f>(((I2144/60)/60)/24)+DATE(1970,1,1)</f>
        <v>42431.806562500002</v>
      </c>
    </row>
    <row r="2145" spans="1:20" ht="45" x14ac:dyDescent="0.25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8271</v>
      </c>
      <c r="O2145" s="6">
        <f>ROUND(E2145/D2145*100, 0)</f>
        <v>101</v>
      </c>
      <c r="P2145" s="8">
        <f>E2145/L2145</f>
        <v>114.54545454545455</v>
      </c>
      <c r="Q2145" t="str">
        <f>LEFT(N2145, SEARCH("/", N2145, 1) - 1)</f>
        <v>theater</v>
      </c>
      <c r="R2145" t="str">
        <f>RIGHT(N2145, LEN(N2145)-SEARCH("/", N2145, 1))</f>
        <v>plays</v>
      </c>
      <c r="S2145" s="11">
        <f>(((J2145/60)/60)/24)+DATE(1970,1,1)</f>
        <v>41927.936157407406</v>
      </c>
      <c r="T2145" s="11">
        <f>(((I2145/60)/60)/24)+DATE(1970,1,1)</f>
        <v>41948.977824074071</v>
      </c>
    </row>
    <row r="2146" spans="1:20" ht="45" x14ac:dyDescent="0.25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8271</v>
      </c>
      <c r="O2146" s="6">
        <f>ROUND(E2146/D2146*100, 0)</f>
        <v>7</v>
      </c>
      <c r="P2146" s="8">
        <f>E2146/L2146</f>
        <v>72.400000000000006</v>
      </c>
      <c r="Q2146" t="str">
        <f>LEFT(N2146, SEARCH("/", N2146, 1) - 1)</f>
        <v>theater</v>
      </c>
      <c r="R2146" t="str">
        <f>RIGHT(N2146, LEN(N2146)-SEARCH("/", N2146, 1))</f>
        <v>plays</v>
      </c>
      <c r="S2146" s="11">
        <f>(((J2146/60)/60)/24)+DATE(1970,1,1)</f>
        <v>42041.205000000002</v>
      </c>
      <c r="T2146" s="11">
        <f>(((I2146/60)/60)/24)+DATE(1970,1,1)</f>
        <v>42086.16333333333</v>
      </c>
    </row>
    <row r="2147" spans="1:20" ht="45" x14ac:dyDescent="0.25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8271</v>
      </c>
      <c r="O2147" s="6">
        <f>ROUND(E2147/D2147*100, 0)</f>
        <v>2</v>
      </c>
      <c r="P2147" s="8">
        <f>E2147/L2147</f>
        <v>25</v>
      </c>
      <c r="Q2147" t="str">
        <f>LEFT(N2147, SEARCH("/", N2147, 1) - 1)</f>
        <v>theater</v>
      </c>
      <c r="R2147" t="str">
        <f>RIGHT(N2147, LEN(N2147)-SEARCH("/", N2147, 1))</f>
        <v>plays</v>
      </c>
      <c r="S2147" s="11">
        <f>(((J2147/60)/60)/24)+DATE(1970,1,1)</f>
        <v>41858.214629629627</v>
      </c>
      <c r="T2147" s="11">
        <f>(((I2147/60)/60)/24)+DATE(1970,1,1)</f>
        <v>41888.214629629627</v>
      </c>
    </row>
    <row r="2148" spans="1:20" ht="45" x14ac:dyDescent="0.25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8305</v>
      </c>
      <c r="O2148" s="6">
        <f>ROUND(E2148/D2148*100, 0)</f>
        <v>104</v>
      </c>
      <c r="P2148" s="8">
        <f>E2148/L2148</f>
        <v>99.538461538461533</v>
      </c>
      <c r="Q2148" t="str">
        <f>LEFT(N2148, SEARCH("/", N2148, 1) - 1)</f>
        <v>theater</v>
      </c>
      <c r="R2148" t="str">
        <f>RIGHT(N2148, LEN(N2148)-SEARCH("/", N2148, 1))</f>
        <v>musical</v>
      </c>
      <c r="S2148" s="11">
        <f>(((J2148/60)/60)/24)+DATE(1970,1,1)</f>
        <v>42395.706435185188</v>
      </c>
      <c r="T2148" s="11">
        <f>(((I2148/60)/60)/24)+DATE(1970,1,1)</f>
        <v>42416.249305555553</v>
      </c>
    </row>
    <row r="2149" spans="1:20" ht="45" x14ac:dyDescent="0.25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8305</v>
      </c>
      <c r="O2149" s="6">
        <f>ROUND(E2149/D2149*100, 0)</f>
        <v>103</v>
      </c>
      <c r="P2149" s="8">
        <f>E2149/L2149</f>
        <v>172.23333333333332</v>
      </c>
      <c r="Q2149" t="str">
        <f>LEFT(N2149, SEARCH("/", N2149, 1) - 1)</f>
        <v>theater</v>
      </c>
      <c r="R2149" t="str">
        <f>RIGHT(N2149, LEN(N2149)-SEARCH("/", N2149, 1))</f>
        <v>musical</v>
      </c>
      <c r="S2149" s="11">
        <f>(((J2149/60)/60)/24)+DATE(1970,1,1)</f>
        <v>42128.824074074073</v>
      </c>
      <c r="T2149" s="11">
        <f>(((I2149/60)/60)/24)+DATE(1970,1,1)</f>
        <v>42158</v>
      </c>
    </row>
    <row r="2150" spans="1:20" ht="45" x14ac:dyDescent="0.25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8305</v>
      </c>
      <c r="O2150" s="6">
        <f>ROUND(E2150/D2150*100, 0)</f>
        <v>101</v>
      </c>
      <c r="P2150" s="8">
        <f>E2150/L2150</f>
        <v>55.502967032967035</v>
      </c>
      <c r="Q2150" t="str">
        <f>LEFT(N2150, SEARCH("/", N2150, 1) - 1)</f>
        <v>theater</v>
      </c>
      <c r="R2150" t="str">
        <f>RIGHT(N2150, LEN(N2150)-SEARCH("/", N2150, 1))</f>
        <v>musical</v>
      </c>
      <c r="S2150" s="11">
        <f>(((J2150/60)/60)/24)+DATE(1970,1,1)</f>
        <v>41739.525300925925</v>
      </c>
      <c r="T2150" s="11">
        <f>(((I2150/60)/60)/24)+DATE(1970,1,1)</f>
        <v>41764.525300925925</v>
      </c>
    </row>
    <row r="2151" spans="1:20" ht="30" x14ac:dyDescent="0.25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8305</v>
      </c>
      <c r="O2151" s="6">
        <f>ROUND(E2151/D2151*100, 0)</f>
        <v>100</v>
      </c>
      <c r="P2151" s="8">
        <f>E2151/L2151</f>
        <v>64.935064935064929</v>
      </c>
      <c r="Q2151" t="str">
        <f>LEFT(N2151, SEARCH("/", N2151, 1) - 1)</f>
        <v>theater</v>
      </c>
      <c r="R2151" t="str">
        <f>RIGHT(N2151, LEN(N2151)-SEARCH("/", N2151, 1))</f>
        <v>musical</v>
      </c>
      <c r="S2151" s="11">
        <f>(((J2151/60)/60)/24)+DATE(1970,1,1)</f>
        <v>42065.750300925924</v>
      </c>
      <c r="T2151" s="11">
        <f>(((I2151/60)/60)/24)+DATE(1970,1,1)</f>
        <v>42095.708634259259</v>
      </c>
    </row>
    <row r="2152" spans="1:20" ht="45" x14ac:dyDescent="0.25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8305</v>
      </c>
      <c r="O2152" s="6">
        <f>ROUND(E2152/D2152*100, 0)</f>
        <v>110</v>
      </c>
      <c r="P2152" s="8">
        <f>E2152/L2152</f>
        <v>166.96969696969697</v>
      </c>
      <c r="Q2152" t="str">
        <f>LEFT(N2152, SEARCH("/", N2152, 1) - 1)</f>
        <v>theater</v>
      </c>
      <c r="R2152" t="str">
        <f>RIGHT(N2152, LEN(N2152)-SEARCH("/", N2152, 1))</f>
        <v>musical</v>
      </c>
      <c r="S2152" s="11">
        <f>(((J2152/60)/60)/24)+DATE(1970,1,1)</f>
        <v>42682.616967592592</v>
      </c>
      <c r="T2152" s="11">
        <f>(((I2152/60)/60)/24)+DATE(1970,1,1)</f>
        <v>42703.25</v>
      </c>
    </row>
    <row r="2153" spans="1:20" ht="30" x14ac:dyDescent="0.25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8305</v>
      </c>
      <c r="O2153" s="6">
        <f>ROUND(E2153/D2153*100, 0)</f>
        <v>108</v>
      </c>
      <c r="P2153" s="8">
        <f>E2153/L2153</f>
        <v>94.912280701754383</v>
      </c>
      <c r="Q2153" t="str">
        <f>LEFT(N2153, SEARCH("/", N2153, 1) - 1)</f>
        <v>theater</v>
      </c>
      <c r="R2153" t="str">
        <f>RIGHT(N2153, LEN(N2153)-SEARCH("/", N2153, 1))</f>
        <v>musical</v>
      </c>
      <c r="S2153" s="11">
        <f>(((J2153/60)/60)/24)+DATE(1970,1,1)</f>
        <v>42656.005173611105</v>
      </c>
      <c r="T2153" s="11">
        <f>(((I2153/60)/60)/24)+DATE(1970,1,1)</f>
        <v>42689.088888888888</v>
      </c>
    </row>
    <row r="2154" spans="1:20" ht="45" x14ac:dyDescent="0.25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8305</v>
      </c>
      <c r="O2154" s="6">
        <f>ROUND(E2154/D2154*100, 0)</f>
        <v>1</v>
      </c>
      <c r="P2154" s="8">
        <f>E2154/L2154</f>
        <v>50</v>
      </c>
      <c r="Q2154" t="str">
        <f>LEFT(N2154, SEARCH("/", N2154, 1) - 1)</f>
        <v>theater</v>
      </c>
      <c r="R2154" t="str">
        <f>RIGHT(N2154, LEN(N2154)-SEARCH("/", N2154, 1))</f>
        <v>musical</v>
      </c>
      <c r="S2154" s="11">
        <f>(((J2154/60)/60)/24)+DATE(1970,1,1)</f>
        <v>42132.58048611111</v>
      </c>
      <c r="T2154" s="11">
        <f>(((I2154/60)/60)/24)+DATE(1970,1,1)</f>
        <v>42162.58048611111</v>
      </c>
    </row>
    <row r="2155" spans="1:20" ht="45" x14ac:dyDescent="0.25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8305</v>
      </c>
      <c r="O2155" s="6">
        <f>ROUND(E2155/D2155*100, 0)</f>
        <v>9</v>
      </c>
      <c r="P2155" s="8">
        <f>E2155/L2155</f>
        <v>47.333333333333336</v>
      </c>
      <c r="Q2155" t="str">
        <f>LEFT(N2155, SEARCH("/", N2155, 1) - 1)</f>
        <v>theater</v>
      </c>
      <c r="R2155" t="str">
        <f>RIGHT(N2155, LEN(N2155)-SEARCH("/", N2155, 1))</f>
        <v>musical</v>
      </c>
      <c r="S2155" s="11">
        <f>(((J2155/60)/60)/24)+DATE(1970,1,1)</f>
        <v>41975.676111111112</v>
      </c>
      <c r="T2155" s="11">
        <f>(((I2155/60)/60)/24)+DATE(1970,1,1)</f>
        <v>42006.676111111112</v>
      </c>
    </row>
    <row r="2156" spans="1:20" ht="60" x14ac:dyDescent="0.25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8271</v>
      </c>
      <c r="O2156" s="6">
        <f>ROUND(E2156/D2156*100, 0)</f>
        <v>110</v>
      </c>
      <c r="P2156" s="8">
        <f>E2156/L2156</f>
        <v>72.381578947368425</v>
      </c>
      <c r="Q2156" t="str">
        <f>LEFT(N2156, SEARCH("/", N2156, 1) - 1)</f>
        <v>theater</v>
      </c>
      <c r="R2156" t="str">
        <f>RIGHT(N2156, LEN(N2156)-SEARCH("/", N2156, 1))</f>
        <v>plays</v>
      </c>
      <c r="S2156" s="11">
        <f>(((J2156/60)/60)/24)+DATE(1970,1,1)</f>
        <v>42329.838159722218</v>
      </c>
      <c r="T2156" s="11">
        <f>(((I2156/60)/60)/24)+DATE(1970,1,1)</f>
        <v>42388.957638888889</v>
      </c>
    </row>
    <row r="2157" spans="1:20" ht="45" x14ac:dyDescent="0.25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8271</v>
      </c>
      <c r="O2157" s="6">
        <f>ROUND(E2157/D2157*100, 0)</f>
        <v>105</v>
      </c>
      <c r="P2157" s="8">
        <f>E2157/L2157</f>
        <v>107.57142857142857</v>
      </c>
      <c r="Q2157" t="str">
        <f>LEFT(N2157, SEARCH("/", N2157, 1) - 1)</f>
        <v>theater</v>
      </c>
      <c r="R2157" t="str">
        <f>RIGHT(N2157, LEN(N2157)-SEARCH("/", N2157, 1))</f>
        <v>plays</v>
      </c>
      <c r="S2157" s="11">
        <f>(((J2157/60)/60)/24)+DATE(1970,1,1)</f>
        <v>42151.069606481484</v>
      </c>
      <c r="T2157" s="11">
        <f>(((I2157/60)/60)/24)+DATE(1970,1,1)</f>
        <v>42172.069606481484</v>
      </c>
    </row>
    <row r="2158" spans="1:20" ht="45" x14ac:dyDescent="0.25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8271</v>
      </c>
      <c r="O2158" s="6">
        <f>ROUND(E2158/D2158*100, 0)</f>
        <v>100</v>
      </c>
      <c r="P2158" s="8">
        <f>E2158/L2158</f>
        <v>178.57142857142858</v>
      </c>
      <c r="Q2158" t="str">
        <f>LEFT(N2158, SEARCH("/", N2158, 1) - 1)</f>
        <v>theater</v>
      </c>
      <c r="R2158" t="str">
        <f>RIGHT(N2158, LEN(N2158)-SEARCH("/", N2158, 1))</f>
        <v>plays</v>
      </c>
      <c r="S2158" s="11">
        <f>(((J2158/60)/60)/24)+DATE(1970,1,1)</f>
        <v>41944.527627314819</v>
      </c>
      <c r="T2158" s="11">
        <f>(((I2158/60)/60)/24)+DATE(1970,1,1)</f>
        <v>42004.569293981483</v>
      </c>
    </row>
    <row r="2159" spans="1:20" ht="45" x14ac:dyDescent="0.25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8271</v>
      </c>
      <c r="O2159" s="6">
        <f>ROUND(E2159/D2159*100, 0)</f>
        <v>22</v>
      </c>
      <c r="P2159" s="8">
        <f>E2159/L2159</f>
        <v>47.695652173913047</v>
      </c>
      <c r="Q2159" t="str">
        <f>LEFT(N2159, SEARCH("/", N2159, 1) - 1)</f>
        <v>theater</v>
      </c>
      <c r="R2159" t="str">
        <f>RIGHT(N2159, LEN(N2159)-SEARCH("/", N2159, 1))</f>
        <v>plays</v>
      </c>
      <c r="S2159" s="11">
        <f>(((J2159/60)/60)/24)+DATE(1970,1,1)</f>
        <v>41740.493657407409</v>
      </c>
      <c r="T2159" s="11">
        <f>(((I2159/60)/60)/24)+DATE(1970,1,1)</f>
        <v>41770.493657407409</v>
      </c>
    </row>
    <row r="2160" spans="1:20" ht="45" x14ac:dyDescent="0.25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8271</v>
      </c>
      <c r="O2160" s="6">
        <f>ROUND(E2160/D2160*100, 0)</f>
        <v>21</v>
      </c>
      <c r="P2160" s="8">
        <f>E2160/L2160</f>
        <v>56.05263157894737</v>
      </c>
      <c r="Q2160" t="str">
        <f>LEFT(N2160, SEARCH("/", N2160, 1) - 1)</f>
        <v>theater</v>
      </c>
      <c r="R2160" t="str">
        <f>RIGHT(N2160, LEN(N2160)-SEARCH("/", N2160, 1))</f>
        <v>plays</v>
      </c>
      <c r="S2160" s="11">
        <f>(((J2160/60)/60)/24)+DATE(1970,1,1)</f>
        <v>41766.072500000002</v>
      </c>
      <c r="T2160" s="11">
        <f>(((I2160/60)/60)/24)+DATE(1970,1,1)</f>
        <v>41791.072500000002</v>
      </c>
    </row>
    <row r="2161" spans="1:20" ht="45" x14ac:dyDescent="0.25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8271</v>
      </c>
      <c r="O2161" s="6">
        <f>ROUND(E2161/D2161*100, 0)</f>
        <v>0</v>
      </c>
      <c r="P2161" s="8">
        <f>E2161/L2161</f>
        <v>1</v>
      </c>
      <c r="Q2161" t="str">
        <f>LEFT(N2161, SEARCH("/", N2161, 1) - 1)</f>
        <v>theater</v>
      </c>
      <c r="R2161" t="str">
        <f>RIGHT(N2161, LEN(N2161)-SEARCH("/", N2161, 1))</f>
        <v>plays</v>
      </c>
      <c r="S2161" s="11">
        <f>(((J2161/60)/60)/24)+DATE(1970,1,1)</f>
        <v>42041.743090277778</v>
      </c>
      <c r="T2161" s="11">
        <f>(((I2161/60)/60)/24)+DATE(1970,1,1)</f>
        <v>42071.701423611114</v>
      </c>
    </row>
    <row r="2162" spans="1:20" ht="45" x14ac:dyDescent="0.25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8271</v>
      </c>
      <c r="O2162" s="6">
        <f>ROUND(E2162/D2162*100, 0)</f>
        <v>5</v>
      </c>
      <c r="P2162" s="8">
        <f>E2162/L2162</f>
        <v>65</v>
      </c>
      <c r="Q2162" t="str">
        <f>LEFT(N2162, SEARCH("/", N2162, 1) - 1)</f>
        <v>theater</v>
      </c>
      <c r="R2162" t="str">
        <f>RIGHT(N2162, LEN(N2162)-SEARCH("/", N2162, 1))</f>
        <v>plays</v>
      </c>
      <c r="S2162" s="11">
        <f>(((J2162/60)/60)/24)+DATE(1970,1,1)</f>
        <v>41829.73715277778</v>
      </c>
      <c r="T2162" s="11">
        <f>(((I2162/60)/60)/24)+DATE(1970,1,1)</f>
        <v>41852.716666666667</v>
      </c>
    </row>
    <row r="2163" spans="1:20" ht="45" x14ac:dyDescent="0.25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8271</v>
      </c>
      <c r="O2163" s="6">
        <f>ROUND(E2163/D2163*100, 0)</f>
        <v>1</v>
      </c>
      <c r="P2163" s="8">
        <f>E2163/L2163</f>
        <v>20</v>
      </c>
      <c r="Q2163" t="str">
        <f>LEFT(N2163, SEARCH("/", N2163, 1) - 1)</f>
        <v>theater</v>
      </c>
      <c r="R2163" t="str">
        <f>RIGHT(N2163, LEN(N2163)-SEARCH("/", N2163, 1))</f>
        <v>plays</v>
      </c>
      <c r="S2163" s="11">
        <f>(((J2163/60)/60)/24)+DATE(1970,1,1)</f>
        <v>42295.891828703709</v>
      </c>
      <c r="T2163" s="11">
        <f>(((I2163/60)/60)/24)+DATE(1970,1,1)</f>
        <v>42325.933495370366</v>
      </c>
    </row>
    <row r="2164" spans="1:20" x14ac:dyDescent="0.25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8305</v>
      </c>
      <c r="O2164" s="6">
        <f>ROUND(E2164/D2164*100, 0)</f>
        <v>0</v>
      </c>
      <c r="P2164" s="8">
        <f>E2164/L2164</f>
        <v>10</v>
      </c>
      <c r="Q2164" t="str">
        <f>LEFT(N2164, SEARCH("/", N2164, 1) - 1)</f>
        <v>theater</v>
      </c>
      <c r="R2164" t="str">
        <f>RIGHT(N2164, LEN(N2164)-SEARCH("/", N2164, 1))</f>
        <v>musical</v>
      </c>
      <c r="S2164" s="11">
        <f>(((J2164/60)/60)/24)+DATE(1970,1,1)</f>
        <v>41865.659780092588</v>
      </c>
      <c r="T2164" s="11">
        <f>(((I2164/60)/60)/24)+DATE(1970,1,1)</f>
        <v>41890.659780092588</v>
      </c>
    </row>
    <row r="2165" spans="1:20" ht="45" x14ac:dyDescent="0.25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8271</v>
      </c>
      <c r="O2165" s="6">
        <f>ROUND(E2165/D2165*100, 0)</f>
        <v>2</v>
      </c>
      <c r="P2165" s="8">
        <f>E2165/L2165</f>
        <v>30</v>
      </c>
      <c r="Q2165" t="str">
        <f>LEFT(N2165, SEARCH("/", N2165, 1) - 1)</f>
        <v>theater</v>
      </c>
      <c r="R2165" t="str">
        <f>RIGHT(N2165, LEN(N2165)-SEARCH("/", N2165, 1))</f>
        <v>plays</v>
      </c>
      <c r="S2165" s="11">
        <f>(((J2165/60)/60)/24)+DATE(1970,1,1)</f>
        <v>42358.684872685189</v>
      </c>
      <c r="T2165" s="11">
        <f>(((I2165/60)/60)/24)+DATE(1970,1,1)</f>
        <v>42387</v>
      </c>
    </row>
    <row r="2166" spans="1:20" ht="30" x14ac:dyDescent="0.25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8271</v>
      </c>
      <c r="O2166" s="6">
        <f>ROUND(E2166/D2166*100, 0)</f>
        <v>0</v>
      </c>
      <c r="P2166" s="8">
        <f>E2166/L2166</f>
        <v>15</v>
      </c>
      <c r="Q2166" t="str">
        <f>LEFT(N2166, SEARCH("/", N2166, 1) - 1)</f>
        <v>theater</v>
      </c>
      <c r="R2166" t="str">
        <f>RIGHT(N2166, LEN(N2166)-SEARCH("/", N2166, 1))</f>
        <v>plays</v>
      </c>
      <c r="S2166" s="11">
        <f>(((J2166/60)/60)/24)+DATE(1970,1,1)</f>
        <v>41970.085046296299</v>
      </c>
      <c r="T2166" s="11">
        <f>(((I2166/60)/60)/24)+DATE(1970,1,1)</f>
        <v>42000.085046296299</v>
      </c>
    </row>
    <row r="2167" spans="1:20" ht="45" x14ac:dyDescent="0.25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8271</v>
      </c>
      <c r="O2167" s="6">
        <f>ROUND(E2167/D2167*100, 0)</f>
        <v>13</v>
      </c>
      <c r="P2167" s="8">
        <f>E2167/L2167</f>
        <v>93</v>
      </c>
      <c r="Q2167" t="str">
        <f>LEFT(N2167, SEARCH("/", N2167, 1) - 1)</f>
        <v>theater</v>
      </c>
      <c r="R2167" t="str">
        <f>RIGHT(N2167, LEN(N2167)-SEARCH("/", N2167, 1))</f>
        <v>plays</v>
      </c>
      <c r="S2167" s="11">
        <f>(((J2167/60)/60)/24)+DATE(1970,1,1)</f>
        <v>42265.683182870373</v>
      </c>
      <c r="T2167" s="11">
        <f>(((I2167/60)/60)/24)+DATE(1970,1,1)</f>
        <v>42293.207638888889</v>
      </c>
    </row>
    <row r="2168" spans="1:20" ht="45" x14ac:dyDescent="0.25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8271</v>
      </c>
      <c r="O2168" s="6">
        <f>ROUND(E2168/D2168*100, 0)</f>
        <v>11</v>
      </c>
      <c r="P2168" s="8">
        <f>E2168/L2168</f>
        <v>45.833333333333336</v>
      </c>
      <c r="Q2168" t="str">
        <f>LEFT(N2168, SEARCH("/", N2168, 1) - 1)</f>
        <v>theater</v>
      </c>
      <c r="R2168" t="str">
        <f>RIGHT(N2168, LEN(N2168)-SEARCH("/", N2168, 1))</f>
        <v>plays</v>
      </c>
      <c r="S2168" s="11">
        <f>(((J2168/60)/60)/24)+DATE(1970,1,1)</f>
        <v>42233.671747685185</v>
      </c>
      <c r="T2168" s="11">
        <f>(((I2168/60)/60)/24)+DATE(1970,1,1)</f>
        <v>42278.541666666672</v>
      </c>
    </row>
    <row r="2169" spans="1:20" ht="45" x14ac:dyDescent="0.25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8271</v>
      </c>
      <c r="O2169" s="6">
        <f>ROUND(E2169/D2169*100, 0)</f>
        <v>0</v>
      </c>
      <c r="P2169" s="8">
        <f>E2169/L2169</f>
        <v>5</v>
      </c>
      <c r="Q2169" t="str">
        <f>LEFT(N2169, SEARCH("/", N2169, 1) - 1)</f>
        <v>theater</v>
      </c>
      <c r="R2169" t="str">
        <f>RIGHT(N2169, LEN(N2169)-SEARCH("/", N2169, 1))</f>
        <v>plays</v>
      </c>
      <c r="S2169" s="11">
        <f>(((J2169/60)/60)/24)+DATE(1970,1,1)</f>
        <v>41915.400219907409</v>
      </c>
      <c r="T2169" s="11">
        <f>(((I2169/60)/60)/24)+DATE(1970,1,1)</f>
        <v>41919.1875</v>
      </c>
    </row>
    <row r="2170" spans="1:20" ht="45" x14ac:dyDescent="0.25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8271</v>
      </c>
      <c r="O2170" s="6">
        <f>ROUND(E2170/D2170*100, 0)</f>
        <v>0</v>
      </c>
      <c r="P2170" s="8">
        <f>E2170/L2170</f>
        <v>5.5</v>
      </c>
      <c r="Q2170" t="str">
        <f>LEFT(N2170, SEARCH("/", N2170, 1) - 1)</f>
        <v>theater</v>
      </c>
      <c r="R2170" t="str">
        <f>RIGHT(N2170, LEN(N2170)-SEARCH("/", N2170, 1))</f>
        <v>plays</v>
      </c>
      <c r="S2170" s="11">
        <f>(((J2170/60)/60)/24)+DATE(1970,1,1)</f>
        <v>41961.492488425924</v>
      </c>
      <c r="T2170" s="11">
        <f>(((I2170/60)/60)/24)+DATE(1970,1,1)</f>
        <v>42006.492488425924</v>
      </c>
    </row>
    <row r="2171" spans="1:20" ht="45" x14ac:dyDescent="0.25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8271</v>
      </c>
      <c r="O2171" s="6">
        <f>ROUND(E2171/D2171*100, 0)</f>
        <v>36</v>
      </c>
      <c r="P2171" s="8">
        <f>E2171/L2171</f>
        <v>137.07692307692307</v>
      </c>
      <c r="Q2171" t="str">
        <f>LEFT(N2171, SEARCH("/", N2171, 1) - 1)</f>
        <v>theater</v>
      </c>
      <c r="R2171" t="str">
        <f>RIGHT(N2171, LEN(N2171)-SEARCH("/", N2171, 1))</f>
        <v>plays</v>
      </c>
      <c r="S2171" s="11">
        <f>(((J2171/60)/60)/24)+DATE(1970,1,1)</f>
        <v>42279.778564814813</v>
      </c>
      <c r="T2171" s="11">
        <f>(((I2171/60)/60)/24)+DATE(1970,1,1)</f>
        <v>42310.701388888891</v>
      </c>
    </row>
    <row r="2172" spans="1:20" ht="45" x14ac:dyDescent="0.25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8271</v>
      </c>
      <c r="O2172" s="6">
        <f>ROUND(E2172/D2172*100, 0)</f>
        <v>0</v>
      </c>
      <c r="P2172" s="8" t="e">
        <f>E2172/L2172</f>
        <v>#DIV/0!</v>
      </c>
      <c r="Q2172" t="str">
        <f>LEFT(N2172, SEARCH("/", N2172, 1) - 1)</f>
        <v>theater</v>
      </c>
      <c r="R2172" t="str">
        <f>RIGHT(N2172, LEN(N2172)-SEARCH("/", N2172, 1))</f>
        <v>plays</v>
      </c>
      <c r="S2172" s="11">
        <f>(((J2172/60)/60)/24)+DATE(1970,1,1)</f>
        <v>42213.662905092591</v>
      </c>
      <c r="T2172" s="11">
        <f>(((I2172/60)/60)/24)+DATE(1970,1,1)</f>
        <v>42243.662905092591</v>
      </c>
    </row>
    <row r="2173" spans="1:20" ht="45" x14ac:dyDescent="0.25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8271</v>
      </c>
      <c r="O2173" s="6">
        <f>ROUND(E2173/D2173*100, 0)</f>
        <v>0</v>
      </c>
      <c r="P2173" s="8">
        <f>E2173/L2173</f>
        <v>10.5</v>
      </c>
      <c r="Q2173" t="str">
        <f>LEFT(N2173, SEARCH("/", N2173, 1) - 1)</f>
        <v>theater</v>
      </c>
      <c r="R2173" t="str">
        <f>RIGHT(N2173, LEN(N2173)-SEARCH("/", N2173, 1))</f>
        <v>plays</v>
      </c>
      <c r="S2173" s="11">
        <f>(((J2173/60)/60)/24)+DATE(1970,1,1)</f>
        <v>41745.891319444447</v>
      </c>
      <c r="T2173" s="11">
        <f>(((I2173/60)/60)/24)+DATE(1970,1,1)</f>
        <v>41767.891319444447</v>
      </c>
    </row>
    <row r="2174" spans="1:20" ht="45" x14ac:dyDescent="0.25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8271</v>
      </c>
      <c r="O2174" s="6">
        <f>ROUND(E2174/D2174*100, 0)</f>
        <v>11</v>
      </c>
      <c r="P2174" s="8">
        <f>E2174/L2174</f>
        <v>47.909090909090907</v>
      </c>
      <c r="Q2174" t="str">
        <f>LEFT(N2174, SEARCH("/", N2174, 1) - 1)</f>
        <v>theater</v>
      </c>
      <c r="R2174" t="str">
        <f>RIGHT(N2174, LEN(N2174)-SEARCH("/", N2174, 1))</f>
        <v>plays</v>
      </c>
      <c r="S2174" s="11">
        <f>(((J2174/60)/60)/24)+DATE(1970,1,1)</f>
        <v>42452.815659722226</v>
      </c>
      <c r="T2174" s="11">
        <f>(((I2174/60)/60)/24)+DATE(1970,1,1)</f>
        <v>42512.815659722226</v>
      </c>
    </row>
    <row r="2175" spans="1:20" ht="45" x14ac:dyDescent="0.25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8271</v>
      </c>
      <c r="O2175" s="6">
        <f>ROUND(E2175/D2175*100, 0)</f>
        <v>78</v>
      </c>
      <c r="P2175" s="8">
        <f>E2175/L2175</f>
        <v>105.54054054054055</v>
      </c>
      <c r="Q2175" t="str">
        <f>LEFT(N2175, SEARCH("/", N2175, 1) - 1)</f>
        <v>theater</v>
      </c>
      <c r="R2175" t="str">
        <f>RIGHT(N2175, LEN(N2175)-SEARCH("/", N2175, 1))</f>
        <v>plays</v>
      </c>
      <c r="S2175" s="11">
        <f>(((J2175/60)/60)/24)+DATE(1970,1,1)</f>
        <v>42469.68414351852</v>
      </c>
      <c r="T2175" s="11">
        <f>(((I2175/60)/60)/24)+DATE(1970,1,1)</f>
        <v>42499.166666666672</v>
      </c>
    </row>
    <row r="2176" spans="1:20" ht="45" x14ac:dyDescent="0.25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8271</v>
      </c>
      <c r="O2176" s="6">
        <f>ROUND(E2176/D2176*100, 0)</f>
        <v>10</v>
      </c>
      <c r="P2176" s="8">
        <f>E2176/L2176</f>
        <v>37.53846153846154</v>
      </c>
      <c r="Q2176" t="str">
        <f>LEFT(N2176, SEARCH("/", N2176, 1) - 1)</f>
        <v>theater</v>
      </c>
      <c r="R2176" t="str">
        <f>RIGHT(N2176, LEN(N2176)-SEARCH("/", N2176, 1))</f>
        <v>plays</v>
      </c>
      <c r="S2176" s="11">
        <f>(((J2176/60)/60)/24)+DATE(1970,1,1)</f>
        <v>42467.548541666663</v>
      </c>
      <c r="T2176" s="11">
        <f>(((I2176/60)/60)/24)+DATE(1970,1,1)</f>
        <v>42496.544444444444</v>
      </c>
    </row>
    <row r="2177" spans="1:20" ht="45" x14ac:dyDescent="0.25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8271</v>
      </c>
      <c r="O2177" s="6">
        <f>ROUND(E2177/D2177*100, 0)</f>
        <v>5</v>
      </c>
      <c r="P2177" s="8">
        <f>E2177/L2177</f>
        <v>62.5</v>
      </c>
      <c r="Q2177" t="str">
        <f>LEFT(N2177, SEARCH("/", N2177, 1) - 1)</f>
        <v>theater</v>
      </c>
      <c r="R2177" t="str">
        <f>RIGHT(N2177, LEN(N2177)-SEARCH("/", N2177, 1))</f>
        <v>plays</v>
      </c>
      <c r="S2177" s="11">
        <f>(((J2177/60)/60)/24)+DATE(1970,1,1)</f>
        <v>42151.237685185188</v>
      </c>
      <c r="T2177" s="11">
        <f>(((I2177/60)/60)/24)+DATE(1970,1,1)</f>
        <v>42211.237685185188</v>
      </c>
    </row>
    <row r="2178" spans="1:20" ht="45" x14ac:dyDescent="0.25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8271</v>
      </c>
      <c r="O2178" s="6">
        <f>ROUND(E2178/D2178*100, 0)</f>
        <v>0</v>
      </c>
      <c r="P2178" s="8" t="e">
        <f>E2178/L2178</f>
        <v>#DIV/0!</v>
      </c>
      <c r="Q2178" t="str">
        <f>LEFT(N2178, SEARCH("/", N2178, 1) - 1)</f>
        <v>theater</v>
      </c>
      <c r="R2178" t="str">
        <f>RIGHT(N2178, LEN(N2178)-SEARCH("/", N2178, 1))</f>
        <v>plays</v>
      </c>
      <c r="S2178" s="11">
        <f>(((J2178/60)/60)/24)+DATE(1970,1,1)</f>
        <v>41941.585231481484</v>
      </c>
      <c r="T2178" s="11">
        <f>(((I2178/60)/60)/24)+DATE(1970,1,1)</f>
        <v>41991.626898148148</v>
      </c>
    </row>
    <row r="2179" spans="1:20" ht="30" x14ac:dyDescent="0.25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8271</v>
      </c>
      <c r="O2179" s="6">
        <f>ROUND(E2179/D2179*100, 0)</f>
        <v>0</v>
      </c>
      <c r="P2179" s="8">
        <f>E2179/L2179</f>
        <v>10.5</v>
      </c>
      <c r="Q2179" t="str">
        <f>LEFT(N2179, SEARCH("/", N2179, 1) - 1)</f>
        <v>theater</v>
      </c>
      <c r="R2179" t="str">
        <f>RIGHT(N2179, LEN(N2179)-SEARCH("/", N2179, 1))</f>
        <v>plays</v>
      </c>
      <c r="S2179" s="11">
        <f>(((J2179/60)/60)/24)+DATE(1970,1,1)</f>
        <v>42559.474004629628</v>
      </c>
      <c r="T2179" s="11">
        <f>(((I2179/60)/60)/24)+DATE(1970,1,1)</f>
        <v>42619.474004629628</v>
      </c>
    </row>
    <row r="2180" spans="1:20" ht="45" x14ac:dyDescent="0.25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8271</v>
      </c>
      <c r="O2180" s="6">
        <f>ROUND(E2180/D2180*100, 0)</f>
        <v>0</v>
      </c>
      <c r="P2180" s="8">
        <f>E2180/L2180</f>
        <v>1</v>
      </c>
      <c r="Q2180" t="str">
        <f>LEFT(N2180, SEARCH("/", N2180, 1) - 1)</f>
        <v>theater</v>
      </c>
      <c r="R2180" t="str">
        <f>RIGHT(N2180, LEN(N2180)-SEARCH("/", N2180, 1))</f>
        <v>plays</v>
      </c>
      <c r="S2180" s="11">
        <f>(((J2180/60)/60)/24)+DATE(1970,1,1)</f>
        <v>41842.201261574075</v>
      </c>
      <c r="T2180" s="11">
        <f>(((I2180/60)/60)/24)+DATE(1970,1,1)</f>
        <v>41872.201261574075</v>
      </c>
    </row>
    <row r="2181" spans="1:20" ht="45" x14ac:dyDescent="0.25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8271</v>
      </c>
      <c r="O2181" s="6">
        <f>ROUND(E2181/D2181*100, 0)</f>
        <v>2</v>
      </c>
      <c r="P2181" s="8">
        <f>E2181/L2181</f>
        <v>27.5</v>
      </c>
      <c r="Q2181" t="str">
        <f>LEFT(N2181, SEARCH("/", N2181, 1) - 1)</f>
        <v>theater</v>
      </c>
      <c r="R2181" t="str">
        <f>RIGHT(N2181, LEN(N2181)-SEARCH("/", N2181, 1))</f>
        <v>plays</v>
      </c>
      <c r="S2181" s="11">
        <f>(((J2181/60)/60)/24)+DATE(1970,1,1)</f>
        <v>41991.022488425922</v>
      </c>
      <c r="T2181" s="11">
        <f>(((I2181/60)/60)/24)+DATE(1970,1,1)</f>
        <v>42015.041666666672</v>
      </c>
    </row>
    <row r="2182" spans="1:20" ht="45" x14ac:dyDescent="0.25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8271</v>
      </c>
      <c r="O2182" s="6">
        <f>ROUND(E2182/D2182*100, 0)</f>
        <v>18</v>
      </c>
      <c r="P2182" s="8">
        <f>E2182/L2182</f>
        <v>41.952380952380949</v>
      </c>
      <c r="Q2182" t="str">
        <f>LEFT(N2182, SEARCH("/", N2182, 1) - 1)</f>
        <v>theater</v>
      </c>
      <c r="R2182" t="str">
        <f>RIGHT(N2182, LEN(N2182)-SEARCH("/", N2182, 1))</f>
        <v>plays</v>
      </c>
      <c r="S2182" s="11">
        <f>(((J2182/60)/60)/24)+DATE(1970,1,1)</f>
        <v>41779.648506944446</v>
      </c>
      <c r="T2182" s="11">
        <f>(((I2182/60)/60)/24)+DATE(1970,1,1)</f>
        <v>41809.648506944446</v>
      </c>
    </row>
    <row r="2183" spans="1:20" ht="45" x14ac:dyDescent="0.25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 s="6">
        <f>ROUND(E2183/D2183*100, 0)</f>
        <v>61</v>
      </c>
      <c r="P2183" s="8">
        <f>E2183/L2183</f>
        <v>179.11764705882354</v>
      </c>
      <c r="Q2183" t="str">
        <f>LEFT(N2183, SEARCH("/", N2183, 1) - 1)</f>
        <v>theater</v>
      </c>
      <c r="R2183" t="str">
        <f>RIGHT(N2183, LEN(N2183)-SEARCH("/", N2183, 1))</f>
        <v>plays</v>
      </c>
      <c r="S2183" s="11">
        <f>(((J2183/60)/60)/24)+DATE(1970,1,1)</f>
        <v>42235.117476851854</v>
      </c>
      <c r="T2183" s="11">
        <f>(((I2183/60)/60)/24)+DATE(1970,1,1)</f>
        <v>42275.117476851854</v>
      </c>
    </row>
    <row r="2184" spans="1:20" ht="45" x14ac:dyDescent="0.25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 s="6">
        <f>ROUND(E2184/D2184*100, 0)</f>
        <v>5</v>
      </c>
      <c r="P2184" s="8">
        <f>E2184/L2184</f>
        <v>30</v>
      </c>
      <c r="Q2184" t="str">
        <f>LEFT(N2184, SEARCH("/", N2184, 1) - 1)</f>
        <v>theater</v>
      </c>
      <c r="R2184" t="str">
        <f>RIGHT(N2184, LEN(N2184)-SEARCH("/", N2184, 1))</f>
        <v>plays</v>
      </c>
      <c r="S2184" s="11">
        <f>(((J2184/60)/60)/24)+DATE(1970,1,1)</f>
        <v>42122.732499999998</v>
      </c>
      <c r="T2184" s="11">
        <f>(((I2184/60)/60)/24)+DATE(1970,1,1)</f>
        <v>42155.732638888891</v>
      </c>
    </row>
    <row r="2185" spans="1:20" ht="45" x14ac:dyDescent="0.25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 s="6">
        <f>ROUND(E2185/D2185*100, 0)</f>
        <v>71</v>
      </c>
      <c r="P2185" s="8">
        <f>E2185/L2185</f>
        <v>106.96969696969697</v>
      </c>
      <c r="Q2185" t="str">
        <f>LEFT(N2185, SEARCH("/", N2185, 1) - 1)</f>
        <v>theater</v>
      </c>
      <c r="R2185" t="str">
        <f>RIGHT(N2185, LEN(N2185)-SEARCH("/", N2185, 1))</f>
        <v>plays</v>
      </c>
      <c r="S2185" s="11">
        <f>(((J2185/60)/60)/24)+DATE(1970,1,1)</f>
        <v>42053.049375000002</v>
      </c>
      <c r="T2185" s="11">
        <f>(((I2185/60)/60)/24)+DATE(1970,1,1)</f>
        <v>42096.041666666672</v>
      </c>
    </row>
    <row r="2186" spans="1:20" ht="45" x14ac:dyDescent="0.25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6">
        <f>ROUND(E2186/D2186*100, 0)</f>
        <v>0</v>
      </c>
      <c r="P2186" s="8">
        <f>E2186/L2186</f>
        <v>5</v>
      </c>
      <c r="Q2186" t="str">
        <f>LEFT(N2186, SEARCH("/", N2186, 1) - 1)</f>
        <v>music</v>
      </c>
      <c r="R2186" t="str">
        <f>RIGHT(N2186, LEN(N2186)-SEARCH("/", N2186, 1))</f>
        <v>faith</v>
      </c>
      <c r="S2186" s="11">
        <f>(((J2186/60)/60)/24)+DATE(1970,1,1)</f>
        <v>41989.664409722223</v>
      </c>
      <c r="T2186" s="11">
        <f>(((I2186/60)/60)/24)+DATE(1970,1,1)</f>
        <v>42019.664409722223</v>
      </c>
    </row>
    <row r="2187" spans="1:20" ht="45" x14ac:dyDescent="0.25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6">
        <f>ROUND(E2187/D2187*100, 0)</f>
        <v>4</v>
      </c>
      <c r="P2187" s="8">
        <f>E2187/L2187</f>
        <v>54</v>
      </c>
      <c r="Q2187" t="str">
        <f>LEFT(N2187, SEARCH("/", N2187, 1) - 1)</f>
        <v>music</v>
      </c>
      <c r="R2187" t="str">
        <f>RIGHT(N2187, LEN(N2187)-SEARCH("/", N2187, 1))</f>
        <v>faith</v>
      </c>
      <c r="S2187" s="11">
        <f>(((J2187/60)/60)/24)+DATE(1970,1,1)</f>
        <v>42806.863946759258</v>
      </c>
      <c r="T2187" s="11">
        <f>(((I2187/60)/60)/24)+DATE(1970,1,1)</f>
        <v>42836.863946759258</v>
      </c>
    </row>
    <row r="2188" spans="1:20" ht="45" x14ac:dyDescent="0.25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6">
        <f>ROUND(E2188/D2188*100, 0)</f>
        <v>0</v>
      </c>
      <c r="P2188" s="8" t="e">
        <f>E2188/L2188</f>
        <v>#DIV/0!</v>
      </c>
      <c r="Q2188" t="str">
        <f>LEFT(N2188, SEARCH("/", N2188, 1) - 1)</f>
        <v>food</v>
      </c>
      <c r="R2188" t="str">
        <f>RIGHT(N2188, LEN(N2188)-SEARCH("/", N2188, 1))</f>
        <v>food trucks</v>
      </c>
      <c r="S2188" s="11">
        <f>(((J2188/60)/60)/24)+DATE(1970,1,1)</f>
        <v>41830.723611111112</v>
      </c>
      <c r="T2188" s="11">
        <f>(((I2188/60)/60)/24)+DATE(1970,1,1)</f>
        <v>41860.723611111112</v>
      </c>
    </row>
    <row r="2189" spans="1:20" ht="45" x14ac:dyDescent="0.25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6">
        <f>ROUND(E2189/D2189*100, 0)</f>
        <v>102</v>
      </c>
      <c r="P2189" s="8">
        <f>E2189/L2189</f>
        <v>83.75</v>
      </c>
      <c r="Q2189" t="str">
        <f>LEFT(N2189, SEARCH("/", N2189, 1) - 1)</f>
        <v>film &amp; video</v>
      </c>
      <c r="R2189" t="str">
        <f>RIGHT(N2189, LEN(N2189)-SEARCH("/", N2189, 1))</f>
        <v>television</v>
      </c>
      <c r="S2189" s="11">
        <f>(((J2189/60)/60)/24)+DATE(1970,1,1)</f>
        <v>42286.660891203705</v>
      </c>
      <c r="T2189" s="11">
        <f>(((I2189/60)/60)/24)+DATE(1970,1,1)</f>
        <v>42316.702557870376</v>
      </c>
    </row>
    <row r="2190" spans="1:20" ht="45" x14ac:dyDescent="0.25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6">
        <f>ROUND(E2190/D2190*100, 0)</f>
        <v>107</v>
      </c>
      <c r="P2190" s="8">
        <f>E2190/L2190</f>
        <v>70.212500000000006</v>
      </c>
      <c r="Q2190" t="str">
        <f>LEFT(N2190, SEARCH("/", N2190, 1) - 1)</f>
        <v>music</v>
      </c>
      <c r="R2190" t="str">
        <f>RIGHT(N2190, LEN(N2190)-SEARCH("/", N2190, 1))</f>
        <v>indie rock</v>
      </c>
      <c r="S2190" s="11">
        <f>(((J2190/60)/60)/24)+DATE(1970,1,1)</f>
        <v>40911.809872685182</v>
      </c>
      <c r="T2190" s="11">
        <f>(((I2190/60)/60)/24)+DATE(1970,1,1)</f>
        <v>40932.809872685182</v>
      </c>
    </row>
    <row r="2191" spans="1:20" ht="45" x14ac:dyDescent="0.25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6">
        <f>ROUND(E2191/D2191*100, 0)</f>
        <v>123</v>
      </c>
      <c r="P2191" s="8">
        <f>E2191/L2191</f>
        <v>114.58620689655173</v>
      </c>
      <c r="Q2191" t="str">
        <f>LEFT(N2191, SEARCH("/", N2191, 1) - 1)</f>
        <v>film &amp; video</v>
      </c>
      <c r="R2191" t="str">
        <f>RIGHT(N2191, LEN(N2191)-SEARCH("/", N2191, 1))</f>
        <v>documentary</v>
      </c>
      <c r="S2191" s="11">
        <f>(((J2191/60)/60)/24)+DATE(1970,1,1)</f>
        <v>42697.32136574074</v>
      </c>
      <c r="T2191" s="11">
        <f>(((I2191/60)/60)/24)+DATE(1970,1,1)</f>
        <v>42725.332638888889</v>
      </c>
    </row>
    <row r="2192" spans="1:20" x14ac:dyDescent="0.25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6">
        <f>ROUND(E2192/D2192*100, 0)</f>
        <v>108</v>
      </c>
      <c r="P2192" s="8">
        <f>E2192/L2192</f>
        <v>61.029583333333335</v>
      </c>
      <c r="Q2192" t="str">
        <f>LEFT(N2192, SEARCH("/", N2192, 1) - 1)</f>
        <v>music</v>
      </c>
      <c r="R2192" t="str">
        <f>RIGHT(N2192, LEN(N2192)-SEARCH("/", N2192, 1))</f>
        <v>electronic music</v>
      </c>
      <c r="S2192" s="11">
        <f>(((J2192/60)/60)/24)+DATE(1970,1,1)</f>
        <v>42514.666956018518</v>
      </c>
      <c r="T2192" s="11">
        <f>(((I2192/60)/60)/24)+DATE(1970,1,1)</f>
        <v>42544.666956018518</v>
      </c>
    </row>
    <row r="2193" spans="1:20" ht="45" x14ac:dyDescent="0.25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6">
        <f>ROUND(E2193/D2193*100, 0)</f>
        <v>412</v>
      </c>
      <c r="P2193" s="8">
        <f>E2193/L2193</f>
        <v>44.056420233463037</v>
      </c>
      <c r="Q2193" t="str">
        <f>LEFT(N2193, SEARCH("/", N2193, 1) - 1)</f>
        <v>games</v>
      </c>
      <c r="R2193" t="str">
        <f>RIGHT(N2193, LEN(N2193)-SEARCH("/", N2193, 1))</f>
        <v>tabletop games</v>
      </c>
      <c r="S2193" s="11">
        <f>(((J2193/60)/60)/24)+DATE(1970,1,1)</f>
        <v>42633.586122685185</v>
      </c>
      <c r="T2193" s="11">
        <f>(((I2193/60)/60)/24)+DATE(1970,1,1)</f>
        <v>42668.708333333328</v>
      </c>
    </row>
    <row r="2194" spans="1:20" ht="45" x14ac:dyDescent="0.25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 s="6">
        <f>ROUND(E2194/D2194*100, 0)</f>
        <v>0</v>
      </c>
      <c r="P2194" s="8" t="e">
        <f>E2194/L2194</f>
        <v>#DIV/0!</v>
      </c>
      <c r="Q2194" t="str">
        <f>LEFT(N2194, SEARCH("/", N2194, 1) - 1)</f>
        <v>film &amp; video</v>
      </c>
      <c r="R2194" t="str">
        <f>RIGHT(N2194, LEN(N2194)-SEARCH("/", N2194, 1))</f>
        <v>science fiction</v>
      </c>
      <c r="S2194" s="11">
        <f>(((J2194/60)/60)/24)+DATE(1970,1,1)</f>
        <v>42559.064143518524</v>
      </c>
      <c r="T2194" s="11">
        <f>(((I2194/60)/60)/24)+DATE(1970,1,1)</f>
        <v>42616.246527777781</v>
      </c>
    </row>
    <row r="2195" spans="1:20" ht="45" x14ac:dyDescent="0.25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8269</v>
      </c>
      <c r="O2195" s="6">
        <f>ROUND(E2195/D2195*100, 0)</f>
        <v>121</v>
      </c>
      <c r="P2195" s="8">
        <f>E2195/L2195</f>
        <v>83.953417721518989</v>
      </c>
      <c r="Q2195" t="str">
        <f>LEFT(N2195, SEARCH("/", N2195, 1) - 1)</f>
        <v>film &amp; video</v>
      </c>
      <c r="R2195" t="str">
        <f>RIGHT(N2195, LEN(N2195)-SEARCH("/", N2195, 1))</f>
        <v>documentary</v>
      </c>
      <c r="S2195" s="11">
        <f>(((J2195/60)/60)/24)+DATE(1970,1,1)</f>
        <v>39950.163344907407</v>
      </c>
      <c r="T2195" s="11">
        <f>(((I2195/60)/60)/24)+DATE(1970,1,1)</f>
        <v>40035.80972222222</v>
      </c>
    </row>
    <row r="2196" spans="1:20" ht="45" x14ac:dyDescent="0.25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 s="6">
        <f>ROUND(E2196/D2196*100, 0)</f>
        <v>100</v>
      </c>
      <c r="P2196" s="8">
        <f>E2196/L2196</f>
        <v>305.55555555555554</v>
      </c>
      <c r="Q2196" t="str">
        <f>LEFT(N2196, SEARCH("/", N2196, 1) - 1)</f>
        <v>music</v>
      </c>
      <c r="R2196" t="str">
        <f>RIGHT(N2196, LEN(N2196)-SEARCH("/", N2196, 1))</f>
        <v>rock</v>
      </c>
      <c r="S2196" s="11">
        <f>(((J2196/60)/60)/24)+DATE(1970,1,1)</f>
        <v>40730.105625000004</v>
      </c>
      <c r="T2196" s="11">
        <f>(((I2196/60)/60)/24)+DATE(1970,1,1)</f>
        <v>40747.165972222225</v>
      </c>
    </row>
    <row r="2197" spans="1:20" ht="45" x14ac:dyDescent="0.25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 s="6">
        <f>ROUND(E2197/D2197*100, 0)</f>
        <v>101</v>
      </c>
      <c r="P2197" s="8">
        <f>E2197/L2197</f>
        <v>113.87755102040816</v>
      </c>
      <c r="Q2197" t="str">
        <f>LEFT(N2197, SEARCH("/", N2197, 1) - 1)</f>
        <v>music</v>
      </c>
      <c r="R2197" t="str">
        <f>RIGHT(N2197, LEN(N2197)-SEARCH("/", N2197, 1))</f>
        <v>rock</v>
      </c>
      <c r="S2197" s="11">
        <f>(((J2197/60)/60)/24)+DATE(1970,1,1)</f>
        <v>40973.038541666669</v>
      </c>
      <c r="T2197" s="11">
        <f>(((I2197/60)/60)/24)+DATE(1970,1,1)</f>
        <v>40993.996874999997</v>
      </c>
    </row>
    <row r="2198" spans="1:20" ht="45" x14ac:dyDescent="0.25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8276</v>
      </c>
      <c r="O2198" s="6">
        <f>ROUND(E2198/D2198*100, 0)</f>
        <v>131</v>
      </c>
      <c r="P2198" s="8">
        <f>E2198/L2198</f>
        <v>96.08</v>
      </c>
      <c r="Q2198" t="str">
        <f>LEFT(N2198, SEARCH("/", N2198, 1) - 1)</f>
        <v>music</v>
      </c>
      <c r="R2198" t="str">
        <f>RIGHT(N2198, LEN(N2198)-SEARCH("/", N2198, 1))</f>
        <v>rock</v>
      </c>
      <c r="S2198" s="11">
        <f>(((J2198/60)/60)/24)+DATE(1970,1,1)</f>
        <v>41422.822824074072</v>
      </c>
      <c r="T2198" s="11">
        <f>(((I2198/60)/60)/24)+DATE(1970,1,1)</f>
        <v>41456.165972222225</v>
      </c>
    </row>
    <row r="2199" spans="1:20" ht="45" x14ac:dyDescent="0.25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8278</v>
      </c>
      <c r="O2199" s="6">
        <f>ROUND(E2199/D2199*100, 0)</f>
        <v>0</v>
      </c>
      <c r="P2199" s="8" t="e">
        <f>E2199/L2199</f>
        <v>#DIV/0!</v>
      </c>
      <c r="Q2199" t="str">
        <f>LEFT(N2199, SEARCH("/", N2199, 1) - 1)</f>
        <v>music</v>
      </c>
      <c r="R2199" t="str">
        <f>RIGHT(N2199, LEN(N2199)-SEARCH("/", N2199, 1))</f>
        <v>jazz</v>
      </c>
      <c r="S2199" s="11">
        <f>(((J2199/60)/60)/24)+DATE(1970,1,1)</f>
        <v>41562.67155092593</v>
      </c>
      <c r="T2199" s="11">
        <f>(((I2199/60)/60)/24)+DATE(1970,1,1)</f>
        <v>41592.713217592594</v>
      </c>
    </row>
    <row r="2200" spans="1:20" ht="45" x14ac:dyDescent="0.25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8276</v>
      </c>
      <c r="O2200" s="6">
        <f>ROUND(E2200/D2200*100, 0)</f>
        <v>295</v>
      </c>
      <c r="P2200" s="8">
        <f>E2200/L2200</f>
        <v>92.102272727272734</v>
      </c>
      <c r="Q2200" t="str">
        <f>LEFT(N2200, SEARCH("/", N2200, 1) - 1)</f>
        <v>music</v>
      </c>
      <c r="R2200" t="str">
        <f>RIGHT(N2200, LEN(N2200)-SEARCH("/", N2200, 1))</f>
        <v>rock</v>
      </c>
      <c r="S2200" s="11">
        <f>(((J2200/60)/60)/24)+DATE(1970,1,1)</f>
        <v>40587.085532407407</v>
      </c>
      <c r="T2200" s="11">
        <f>(((I2200/60)/60)/24)+DATE(1970,1,1)</f>
        <v>40636.043865740743</v>
      </c>
    </row>
    <row r="2201" spans="1:20" ht="45" x14ac:dyDescent="0.25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8293</v>
      </c>
      <c r="O2201" s="6">
        <f>ROUND(E2201/D2201*100, 0)</f>
        <v>0</v>
      </c>
      <c r="P2201" s="8" t="e">
        <f>E2201/L2201</f>
        <v>#DIV/0!</v>
      </c>
      <c r="Q2201" t="str">
        <f>LEFT(N2201, SEARCH("/", N2201, 1) - 1)</f>
        <v>music</v>
      </c>
      <c r="R2201" t="str">
        <f>RIGHT(N2201, LEN(N2201)-SEARCH("/", N2201, 1))</f>
        <v>faith</v>
      </c>
      <c r="S2201" s="11">
        <f>(((J2201/60)/60)/24)+DATE(1970,1,1)</f>
        <v>42179.306388888886</v>
      </c>
      <c r="T2201" s="11">
        <f>(((I2201/60)/60)/24)+DATE(1970,1,1)</f>
        <v>42239.306388888886</v>
      </c>
    </row>
    <row r="2202" spans="1:20" ht="45" x14ac:dyDescent="0.25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8293</v>
      </c>
      <c r="O2202" s="6">
        <f>ROUND(E2202/D2202*100, 0)</f>
        <v>10</v>
      </c>
      <c r="P2202" s="8">
        <f>E2202/L2202</f>
        <v>62.222222222222221</v>
      </c>
      <c r="Q2202" t="str">
        <f>LEFT(N2202, SEARCH("/", N2202, 1) - 1)</f>
        <v>music</v>
      </c>
      <c r="R2202" t="str">
        <f>RIGHT(N2202, LEN(N2202)-SEARCH("/", N2202, 1))</f>
        <v>faith</v>
      </c>
      <c r="S2202" s="11">
        <f>(((J2202/60)/60)/24)+DATE(1970,1,1)</f>
        <v>41845.968159722222</v>
      </c>
      <c r="T2202" s="11">
        <f>(((I2202/60)/60)/24)+DATE(1970,1,1)</f>
        <v>41875.968159722222</v>
      </c>
    </row>
    <row r="2203" spans="1:20" ht="45" x14ac:dyDescent="0.25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8285</v>
      </c>
      <c r="O2203" s="6">
        <f>ROUND(E2203/D2203*100, 0)</f>
        <v>118</v>
      </c>
      <c r="P2203" s="8">
        <f>E2203/L2203</f>
        <v>93.071428571428569</v>
      </c>
      <c r="Q2203" t="str">
        <f>LEFT(N2203, SEARCH("/", N2203, 1) - 1)</f>
        <v>photography</v>
      </c>
      <c r="R2203" t="str">
        <f>RIGHT(N2203, LEN(N2203)-SEARCH("/", N2203, 1))</f>
        <v>photobooks</v>
      </c>
      <c r="S2203" s="11">
        <f>(((J2203/60)/60)/24)+DATE(1970,1,1)</f>
        <v>42026.605057870373</v>
      </c>
      <c r="T2203" s="11">
        <f>(((I2203/60)/60)/24)+DATE(1970,1,1)</f>
        <v>42071.563391203701</v>
      </c>
    </row>
    <row r="2204" spans="1:20" ht="45" x14ac:dyDescent="0.25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8285</v>
      </c>
      <c r="O2204" s="6">
        <f>ROUND(E2204/D2204*100, 0)</f>
        <v>103</v>
      </c>
      <c r="P2204" s="8">
        <f>E2204/L2204</f>
        <v>47.13</v>
      </c>
      <c r="Q2204" t="str">
        <f>LEFT(N2204, SEARCH("/", N2204, 1) - 1)</f>
        <v>photography</v>
      </c>
      <c r="R2204" t="str">
        <f>RIGHT(N2204, LEN(N2204)-SEARCH("/", N2204, 1))</f>
        <v>photobooks</v>
      </c>
      <c r="S2204" s="11">
        <f>(((J2204/60)/60)/24)+DATE(1970,1,1)</f>
        <v>42571.167465277773</v>
      </c>
      <c r="T2204" s="11">
        <f>(((I2204/60)/60)/24)+DATE(1970,1,1)</f>
        <v>42611.167465277773</v>
      </c>
    </row>
    <row r="2205" spans="1:20" ht="45" x14ac:dyDescent="0.25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8285</v>
      </c>
      <c r="O2205" s="6">
        <f>ROUND(E2205/D2205*100, 0)</f>
        <v>16</v>
      </c>
      <c r="P2205" s="8">
        <f>E2205/L2205</f>
        <v>45.157894736842103</v>
      </c>
      <c r="Q2205" t="str">
        <f>LEFT(N2205, SEARCH("/", N2205, 1) - 1)</f>
        <v>photography</v>
      </c>
      <c r="R2205" t="str">
        <f>RIGHT(N2205, LEN(N2205)-SEARCH("/", N2205, 1))</f>
        <v>photobooks</v>
      </c>
      <c r="S2205" s="11">
        <f>(((J2205/60)/60)/24)+DATE(1970,1,1)</f>
        <v>41766.718009259261</v>
      </c>
      <c r="T2205" s="11">
        <f>(((I2205/60)/60)/24)+DATE(1970,1,1)</f>
        <v>41826.718009259261</v>
      </c>
    </row>
    <row r="2206" spans="1:20" ht="45" x14ac:dyDescent="0.25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8285</v>
      </c>
      <c r="O2206" s="6">
        <f>ROUND(E2206/D2206*100, 0)</f>
        <v>26</v>
      </c>
      <c r="P2206" s="8">
        <f>E2206/L2206</f>
        <v>59.041666666666664</v>
      </c>
      <c r="Q2206" t="str">
        <f>LEFT(N2206, SEARCH("/", N2206, 1) - 1)</f>
        <v>photography</v>
      </c>
      <c r="R2206" t="str">
        <f>RIGHT(N2206, LEN(N2206)-SEARCH("/", N2206, 1))</f>
        <v>photobooks</v>
      </c>
      <c r="S2206" s="11">
        <f>(((J2206/60)/60)/24)+DATE(1970,1,1)</f>
        <v>42597.617418981477</v>
      </c>
      <c r="T2206" s="11">
        <f>(((I2206/60)/60)/24)+DATE(1970,1,1)</f>
        <v>42628.617418981477</v>
      </c>
    </row>
    <row r="2207" spans="1:20" ht="45" x14ac:dyDescent="0.25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8285</v>
      </c>
      <c r="O2207" s="6">
        <f>ROUND(E2207/D2207*100, 0)</f>
        <v>1</v>
      </c>
      <c r="P2207" s="8">
        <f>E2207/L2207</f>
        <v>19</v>
      </c>
      <c r="Q2207" t="str">
        <f>LEFT(N2207, SEARCH("/", N2207, 1) - 1)</f>
        <v>photography</v>
      </c>
      <c r="R2207" t="str">
        <f>RIGHT(N2207, LEN(N2207)-SEARCH("/", N2207, 1))</f>
        <v>photobooks</v>
      </c>
      <c r="S2207" s="11">
        <f>(((J2207/60)/60)/24)+DATE(1970,1,1)</f>
        <v>41913.94840277778</v>
      </c>
      <c r="T2207" s="11">
        <f>(((I2207/60)/60)/24)+DATE(1970,1,1)</f>
        <v>41943.94840277778</v>
      </c>
    </row>
    <row r="2208" spans="1:20" ht="30" x14ac:dyDescent="0.25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8296</v>
      </c>
      <c r="O2208" s="6">
        <f>ROUND(E2208/D2208*100, 0)</f>
        <v>42</v>
      </c>
      <c r="P2208" s="8">
        <f>E2208/L2208</f>
        <v>83.428571428571431</v>
      </c>
      <c r="Q2208" t="str">
        <f>LEFT(N2208, SEARCH("/", N2208, 1) - 1)</f>
        <v>photography</v>
      </c>
      <c r="R2208" t="str">
        <f>RIGHT(N2208, LEN(N2208)-SEARCH("/", N2208, 1))</f>
        <v>people</v>
      </c>
      <c r="S2208" s="11">
        <f>(((J2208/60)/60)/24)+DATE(1970,1,1)</f>
        <v>42034.639768518522</v>
      </c>
      <c r="T2208" s="11">
        <f>(((I2208/60)/60)/24)+DATE(1970,1,1)</f>
        <v>42064.639768518522</v>
      </c>
    </row>
    <row r="2209" spans="1:20" ht="30" x14ac:dyDescent="0.25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8276</v>
      </c>
      <c r="O2209" s="6">
        <f>ROUND(E2209/D2209*100, 0)</f>
        <v>103</v>
      </c>
      <c r="P2209" s="8">
        <f>E2209/L2209</f>
        <v>68.01204819277109</v>
      </c>
      <c r="Q2209" t="str">
        <f>LEFT(N2209, SEARCH("/", N2209, 1) - 1)</f>
        <v>music</v>
      </c>
      <c r="R2209" t="str">
        <f>RIGHT(N2209, LEN(N2209)-SEARCH("/", N2209, 1))</f>
        <v>rock</v>
      </c>
      <c r="S2209" s="11">
        <f>(((J2209/60)/60)/24)+DATE(1970,1,1)</f>
        <v>42515.71775462963</v>
      </c>
      <c r="T2209" s="11">
        <f>(((I2209/60)/60)/24)+DATE(1970,1,1)</f>
        <v>42546.165972222225</v>
      </c>
    </row>
    <row r="2210" spans="1:20" ht="45" x14ac:dyDescent="0.25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8272</v>
      </c>
      <c r="O2210" s="6">
        <f>ROUND(E2210/D2210*100, 0)</f>
        <v>0</v>
      </c>
      <c r="P2210" s="8" t="e">
        <f>E2210/L2210</f>
        <v>#DIV/0!</v>
      </c>
      <c r="Q2210" t="str">
        <f>LEFT(N2210, SEARCH("/", N2210, 1) - 1)</f>
        <v>technology</v>
      </c>
      <c r="R2210" t="str">
        <f>RIGHT(N2210, LEN(N2210)-SEARCH("/", N2210, 1))</f>
        <v>web</v>
      </c>
      <c r="S2210" s="11">
        <f>(((J2210/60)/60)/24)+DATE(1970,1,1)</f>
        <v>41897.702199074076</v>
      </c>
      <c r="T2210" s="11">
        <f>(((I2210/60)/60)/24)+DATE(1970,1,1)</f>
        <v>41918.208333333336</v>
      </c>
    </row>
    <row r="2211" spans="1:20" ht="45" x14ac:dyDescent="0.25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8272</v>
      </c>
      <c r="O2211" s="6">
        <f>ROUND(E2211/D2211*100, 0)</f>
        <v>3</v>
      </c>
      <c r="P2211" s="8">
        <f>E2211/L2211</f>
        <v>30</v>
      </c>
      <c r="Q2211" t="str">
        <f>LEFT(N2211, SEARCH("/", N2211, 1) - 1)</f>
        <v>technology</v>
      </c>
      <c r="R2211" t="str">
        <f>RIGHT(N2211, LEN(N2211)-SEARCH("/", N2211, 1))</f>
        <v>web</v>
      </c>
      <c r="S2211" s="11">
        <f>(((J2211/60)/60)/24)+DATE(1970,1,1)</f>
        <v>42088.069108796291</v>
      </c>
      <c r="T2211" s="11">
        <f>(((I2211/60)/60)/24)+DATE(1970,1,1)</f>
        <v>42118.069108796291</v>
      </c>
    </row>
    <row r="2212" spans="1:20" ht="45" x14ac:dyDescent="0.25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8300</v>
      </c>
      <c r="O2212" s="6">
        <f>ROUND(E2212/D2212*100, 0)</f>
        <v>120</v>
      </c>
      <c r="P2212" s="8">
        <f>E2212/L2212</f>
        <v>49.194029850746269</v>
      </c>
      <c r="Q2212" t="str">
        <f>LEFT(N2212, SEARCH("/", N2212, 1) - 1)</f>
        <v>music</v>
      </c>
      <c r="R2212" t="str">
        <f>RIGHT(N2212, LEN(N2212)-SEARCH("/", N2212, 1))</f>
        <v>classical music</v>
      </c>
      <c r="S2212" s="11">
        <f>(((J2212/60)/60)/24)+DATE(1970,1,1)</f>
        <v>40973.773182870369</v>
      </c>
      <c r="T2212" s="11">
        <f>(((I2212/60)/60)/24)+DATE(1970,1,1)</f>
        <v>41003.731516203705</v>
      </c>
    </row>
    <row r="2213" spans="1:20" ht="45" x14ac:dyDescent="0.25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8303</v>
      </c>
      <c r="O2213" s="6">
        <f>ROUND(E2213/D2213*100, 0)</f>
        <v>131</v>
      </c>
      <c r="P2213" s="8">
        <f>E2213/L2213</f>
        <v>50.531468531468533</v>
      </c>
      <c r="Q2213" t="str">
        <f>LEFT(N2213, SEARCH("/", N2213, 1) - 1)</f>
        <v>theater</v>
      </c>
      <c r="R2213" t="str">
        <f>RIGHT(N2213, LEN(N2213)-SEARCH("/", N2213, 1))</f>
        <v>spaces</v>
      </c>
      <c r="S2213" s="11">
        <f>(((J2213/60)/60)/24)+DATE(1970,1,1)</f>
        <v>41432.062037037038</v>
      </c>
      <c r="T2213" s="11">
        <f>(((I2213/60)/60)/24)+DATE(1970,1,1)</f>
        <v>41468.75</v>
      </c>
    </row>
    <row r="2214" spans="1:20" ht="60" x14ac:dyDescent="0.25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6">
        <f>ROUND(E2214/D2214*100, 0)</f>
        <v>26</v>
      </c>
      <c r="P2214" s="8">
        <f>E2214/L2214</f>
        <v>93.666666666666671</v>
      </c>
      <c r="Q2214" t="str">
        <f>LEFT(N2214, SEARCH("/", N2214, 1) - 1)</f>
        <v>publishing</v>
      </c>
      <c r="R2214" t="str">
        <f>RIGHT(N2214, LEN(N2214)-SEARCH("/", N2214, 1))</f>
        <v>children's books</v>
      </c>
      <c r="S2214" s="11">
        <f>(((J2214/60)/60)/24)+DATE(1970,1,1)</f>
        <v>41846.978078703702</v>
      </c>
      <c r="T2214" s="11">
        <f>(((I2214/60)/60)/24)+DATE(1970,1,1)</f>
        <v>41876.978078703702</v>
      </c>
    </row>
    <row r="2215" spans="1:20" ht="45" x14ac:dyDescent="0.25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8271</v>
      </c>
      <c r="O2215" s="6">
        <f>ROUND(E2215/D2215*100, 0)</f>
        <v>0</v>
      </c>
      <c r="P2215" s="8" t="e">
        <f>E2215/L2215</f>
        <v>#DIV/0!</v>
      </c>
      <c r="Q2215" t="str">
        <f>LEFT(N2215, SEARCH("/", N2215, 1) - 1)</f>
        <v>theater</v>
      </c>
      <c r="R2215" t="str">
        <f>RIGHT(N2215, LEN(N2215)-SEARCH("/", N2215, 1))</f>
        <v>plays</v>
      </c>
      <c r="S2215" s="11">
        <f>(((J2215/60)/60)/24)+DATE(1970,1,1)</f>
        <v>41916.597638888888</v>
      </c>
      <c r="T2215" s="11">
        <f>(((I2215/60)/60)/24)+DATE(1970,1,1)</f>
        <v>41976.639305555553</v>
      </c>
    </row>
    <row r="2216" spans="1:20" ht="45" x14ac:dyDescent="0.25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8271</v>
      </c>
      <c r="O2216" s="6">
        <f>ROUND(E2216/D2216*100, 0)</f>
        <v>9</v>
      </c>
      <c r="P2216" s="8">
        <f>E2216/L2216</f>
        <v>29.411764705882351</v>
      </c>
      <c r="Q2216" t="str">
        <f>LEFT(N2216, SEARCH("/", N2216, 1) - 1)</f>
        <v>theater</v>
      </c>
      <c r="R2216" t="str">
        <f>RIGHT(N2216, LEN(N2216)-SEARCH("/", N2216, 1))</f>
        <v>plays</v>
      </c>
      <c r="S2216" s="11">
        <f>(((J2216/60)/60)/24)+DATE(1970,1,1)</f>
        <v>41869.714166666665</v>
      </c>
      <c r="T2216" s="11">
        <f>(((I2216/60)/60)/24)+DATE(1970,1,1)</f>
        <v>41876.875</v>
      </c>
    </row>
    <row r="2217" spans="1:20" ht="60" x14ac:dyDescent="0.25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 s="6">
        <f>ROUND(E2217/D2217*100, 0)</f>
        <v>62</v>
      </c>
      <c r="P2217" s="8">
        <f>E2217/L2217</f>
        <v>486.42857142857144</v>
      </c>
      <c r="Q2217" t="str">
        <f>LEFT(N2217, SEARCH("/", N2217, 1) - 1)</f>
        <v>theater</v>
      </c>
      <c r="R2217" t="str">
        <f>RIGHT(N2217, LEN(N2217)-SEARCH("/", N2217, 1))</f>
        <v>plays</v>
      </c>
      <c r="S2217" s="11">
        <f>(((J2217/60)/60)/24)+DATE(1970,1,1)</f>
        <v>41830.234166666669</v>
      </c>
      <c r="T2217" s="11">
        <f>(((I2217/60)/60)/24)+DATE(1970,1,1)</f>
        <v>41860.234166666669</v>
      </c>
    </row>
    <row r="2218" spans="1:20" ht="45" x14ac:dyDescent="0.25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8271</v>
      </c>
      <c r="O2218" s="6">
        <f>ROUND(E2218/D2218*100, 0)</f>
        <v>102</v>
      </c>
      <c r="P2218" s="8">
        <f>E2218/L2218</f>
        <v>62.921348314606739</v>
      </c>
      <c r="Q2218" t="str">
        <f>LEFT(N2218, SEARCH("/", N2218, 1) - 1)</f>
        <v>theater</v>
      </c>
      <c r="R2218" t="str">
        <f>RIGHT(N2218, LEN(N2218)-SEARCH("/", N2218, 1))</f>
        <v>plays</v>
      </c>
      <c r="S2218" s="11">
        <f>(((J2218/60)/60)/24)+DATE(1970,1,1)</f>
        <v>41026.953055555554</v>
      </c>
      <c r="T2218" s="11">
        <f>(((I2218/60)/60)/24)+DATE(1970,1,1)</f>
        <v>41061.953055555554</v>
      </c>
    </row>
    <row r="2219" spans="1:20" ht="45" x14ac:dyDescent="0.25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8305</v>
      </c>
      <c r="O2219" s="6">
        <f>ROUND(E2219/D2219*100, 0)</f>
        <v>46</v>
      </c>
      <c r="P2219" s="8">
        <f>E2219/L2219</f>
        <v>70.833333333333329</v>
      </c>
      <c r="Q2219" t="str">
        <f>LEFT(N2219, SEARCH("/", N2219, 1) - 1)</f>
        <v>theater</v>
      </c>
      <c r="R2219" t="str">
        <f>RIGHT(N2219, LEN(N2219)-SEARCH("/", N2219, 1))</f>
        <v>musical</v>
      </c>
      <c r="S2219" s="11">
        <f>(((J2219/60)/60)/24)+DATE(1970,1,1)</f>
        <v>42057.277858796297</v>
      </c>
      <c r="T2219" s="11">
        <f>(((I2219/60)/60)/24)+DATE(1970,1,1)</f>
        <v>42117.236192129625</v>
      </c>
    </row>
    <row r="2220" spans="1:20" ht="45" x14ac:dyDescent="0.25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8271</v>
      </c>
      <c r="O2220" s="6">
        <f>ROUND(E2220/D2220*100, 0)</f>
        <v>105</v>
      </c>
      <c r="P2220" s="8">
        <f>E2220/L2220</f>
        <v>65.579545454545453</v>
      </c>
      <c r="Q2220" t="str">
        <f>LEFT(N2220, SEARCH("/", N2220, 1) - 1)</f>
        <v>theater</v>
      </c>
      <c r="R2220" t="str">
        <f>RIGHT(N2220, LEN(N2220)-SEARCH("/", N2220, 1))</f>
        <v>plays</v>
      </c>
      <c r="S2220" s="11">
        <f>(((J2220/60)/60)/24)+DATE(1970,1,1)</f>
        <v>42145.746689814812</v>
      </c>
      <c r="T2220" s="11">
        <f>(((I2220/60)/60)/24)+DATE(1970,1,1)</f>
        <v>42175.746689814812</v>
      </c>
    </row>
    <row r="2221" spans="1:20" ht="45" x14ac:dyDescent="0.25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8271</v>
      </c>
      <c r="O2221" s="6">
        <f>ROUND(E2221/D2221*100, 0)</f>
        <v>100</v>
      </c>
      <c r="P2221" s="8">
        <f>E2221/L2221</f>
        <v>125.09090909090909</v>
      </c>
      <c r="Q2221" t="str">
        <f>LEFT(N2221, SEARCH("/", N2221, 1) - 1)</f>
        <v>theater</v>
      </c>
      <c r="R2221" t="str">
        <f>RIGHT(N2221, LEN(N2221)-SEARCH("/", N2221, 1))</f>
        <v>plays</v>
      </c>
      <c r="S2221" s="11">
        <f>(((J2221/60)/60)/24)+DATE(1970,1,1)</f>
        <v>42193.771481481483</v>
      </c>
      <c r="T2221" s="11">
        <f>(((I2221/60)/60)/24)+DATE(1970,1,1)</f>
        <v>42212.957638888889</v>
      </c>
    </row>
    <row r="2222" spans="1:20" ht="45" x14ac:dyDescent="0.25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8271</v>
      </c>
      <c r="O2222" s="6">
        <f>ROUND(E2222/D2222*100, 0)</f>
        <v>100</v>
      </c>
      <c r="P2222" s="8">
        <f>E2222/L2222</f>
        <v>69.822784810126578</v>
      </c>
      <c r="Q2222" t="str">
        <f>LEFT(N2222, SEARCH("/", N2222, 1) - 1)</f>
        <v>theater</v>
      </c>
      <c r="R2222" t="str">
        <f>RIGHT(N2222, LEN(N2222)-SEARCH("/", N2222, 1))</f>
        <v>plays</v>
      </c>
      <c r="S2222" s="11">
        <f>(((J2222/60)/60)/24)+DATE(1970,1,1)</f>
        <v>42466.558796296296</v>
      </c>
      <c r="T2222" s="11">
        <f>(((I2222/60)/60)/24)+DATE(1970,1,1)</f>
        <v>42490.165972222225</v>
      </c>
    </row>
    <row r="2223" spans="1:20" ht="45" x14ac:dyDescent="0.25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8271</v>
      </c>
      <c r="O2223" s="6">
        <f>ROUND(E2223/D2223*100, 0)</f>
        <v>102</v>
      </c>
      <c r="P2223" s="8">
        <f>E2223/L2223</f>
        <v>66.152941176470591</v>
      </c>
      <c r="Q2223" t="str">
        <f>LEFT(N2223, SEARCH("/", N2223, 1) - 1)</f>
        <v>theater</v>
      </c>
      <c r="R2223" t="str">
        <f>RIGHT(N2223, LEN(N2223)-SEARCH("/", N2223, 1))</f>
        <v>plays</v>
      </c>
      <c r="S2223" s="11">
        <f>(((J2223/60)/60)/24)+DATE(1970,1,1)</f>
        <v>41829.599791666667</v>
      </c>
      <c r="T2223" s="11">
        <f>(((I2223/60)/60)/24)+DATE(1970,1,1)</f>
        <v>41889.599791666667</v>
      </c>
    </row>
    <row r="2224" spans="1:20" ht="45" x14ac:dyDescent="0.25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 s="6">
        <f>ROUND(E2224/D2224*100, 0)</f>
        <v>106</v>
      </c>
      <c r="P2224" s="8">
        <f>E2224/L2224</f>
        <v>56.20192307692308</v>
      </c>
      <c r="Q2224" t="str">
        <f>LEFT(N2224, SEARCH("/", N2224, 1) - 1)</f>
        <v>theater</v>
      </c>
      <c r="R2224" t="str">
        <f>RIGHT(N2224, LEN(N2224)-SEARCH("/", N2224, 1))</f>
        <v>plays</v>
      </c>
      <c r="S2224" s="11">
        <f>(((J2224/60)/60)/24)+DATE(1970,1,1)</f>
        <v>42196.028703703705</v>
      </c>
      <c r="T2224" s="11">
        <f>(((I2224/60)/60)/24)+DATE(1970,1,1)</f>
        <v>42228</v>
      </c>
    </row>
    <row r="2225" spans="1:20" ht="45" x14ac:dyDescent="0.25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8271</v>
      </c>
      <c r="O2225" s="6">
        <f>ROUND(E2225/D2225*100, 0)</f>
        <v>11</v>
      </c>
      <c r="P2225" s="8">
        <f>E2225/L2225</f>
        <v>51.666666666666664</v>
      </c>
      <c r="Q2225" t="str">
        <f>LEFT(N2225, SEARCH("/", N2225, 1) - 1)</f>
        <v>theater</v>
      </c>
      <c r="R2225" t="str">
        <f>RIGHT(N2225, LEN(N2225)-SEARCH("/", N2225, 1))</f>
        <v>plays</v>
      </c>
      <c r="S2225" s="11">
        <f>(((J2225/60)/60)/24)+DATE(1970,1,1)</f>
        <v>41983.752847222218</v>
      </c>
      <c r="T2225" s="11">
        <f>(((I2225/60)/60)/24)+DATE(1970,1,1)</f>
        <v>42014.140972222223</v>
      </c>
    </row>
    <row r="2226" spans="1:20" ht="45" x14ac:dyDescent="0.25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8305</v>
      </c>
      <c r="O2226" s="6">
        <f>ROUND(E2226/D2226*100, 0)</f>
        <v>0</v>
      </c>
      <c r="P2226" s="8" t="e">
        <f>E2226/L2226</f>
        <v>#DIV/0!</v>
      </c>
      <c r="Q2226" t="str">
        <f>LEFT(N2226, SEARCH("/", N2226, 1) - 1)</f>
        <v>theater</v>
      </c>
      <c r="R2226" t="str">
        <f>RIGHT(N2226, LEN(N2226)-SEARCH("/", N2226, 1))</f>
        <v>musical</v>
      </c>
      <c r="S2226" s="11">
        <f>(((J2226/60)/60)/24)+DATE(1970,1,1)</f>
        <v>42255.696006944447</v>
      </c>
      <c r="T2226" s="11">
        <f>(((I2226/60)/60)/24)+DATE(1970,1,1)</f>
        <v>42285.696006944447</v>
      </c>
    </row>
    <row r="2227" spans="1:20" ht="60" x14ac:dyDescent="0.25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 s="6">
        <f>ROUND(E2227/D2227*100, 0)</f>
        <v>1</v>
      </c>
      <c r="P2227" s="8">
        <f>E2227/L2227</f>
        <v>25</v>
      </c>
      <c r="Q2227" t="str">
        <f>LEFT(N2227, SEARCH("/", N2227, 1) - 1)</f>
        <v>theater</v>
      </c>
      <c r="R2227" t="str">
        <f>RIGHT(N2227, LEN(N2227)-SEARCH("/", N2227, 1))</f>
        <v>plays</v>
      </c>
      <c r="S2227" s="11">
        <f>(((J2227/60)/60)/24)+DATE(1970,1,1)</f>
        <v>41940.587233796294</v>
      </c>
      <c r="T2227" s="11">
        <f>(((I2227/60)/60)/24)+DATE(1970,1,1)</f>
        <v>41968.041666666672</v>
      </c>
    </row>
    <row r="2228" spans="1:20" ht="45" x14ac:dyDescent="0.25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6">
        <f>ROUND(E2228/D2228*100, 0)</f>
        <v>0</v>
      </c>
      <c r="P2228" s="8" t="e">
        <f>E2228/L2228</f>
        <v>#DIV/0!</v>
      </c>
      <c r="Q2228" t="str">
        <f>LEFT(N2228, SEARCH("/", N2228, 1) - 1)</f>
        <v>theater</v>
      </c>
      <c r="R2228" t="str">
        <f>RIGHT(N2228, LEN(N2228)-SEARCH("/", N2228, 1))</f>
        <v>plays</v>
      </c>
      <c r="S2228" s="11">
        <f>(((J2228/60)/60)/24)+DATE(1970,1,1)</f>
        <v>42457.932025462964</v>
      </c>
      <c r="T2228" s="11">
        <f>(((I2228/60)/60)/24)+DATE(1970,1,1)</f>
        <v>42485.013888888891</v>
      </c>
    </row>
    <row r="2229" spans="1:20" ht="45" x14ac:dyDescent="0.25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6">
        <f>ROUND(E2229/D2229*100, 0)</f>
        <v>109</v>
      </c>
      <c r="P2229" s="8">
        <f>E2229/L2229</f>
        <v>40.547315436241611</v>
      </c>
      <c r="Q2229" t="str">
        <f>LEFT(N2229, SEARCH("/", N2229, 1) - 1)</f>
        <v>music</v>
      </c>
      <c r="R2229" t="str">
        <f>RIGHT(N2229, LEN(N2229)-SEARCH("/", N2229, 1))</f>
        <v>rock</v>
      </c>
      <c r="S2229" s="11">
        <f>(((J2229/60)/60)/24)+DATE(1970,1,1)</f>
        <v>40833.200474537036</v>
      </c>
      <c r="T2229" s="11">
        <f>(((I2229/60)/60)/24)+DATE(1970,1,1)</f>
        <v>40893.242141203707</v>
      </c>
    </row>
    <row r="2230" spans="1:20" ht="45" x14ac:dyDescent="0.25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6">
        <f>ROUND(E2230/D2230*100, 0)</f>
        <v>8</v>
      </c>
      <c r="P2230" s="8">
        <f>E2230/L2230</f>
        <v>38.333333333333336</v>
      </c>
      <c r="Q2230" t="str">
        <f>LEFT(N2230, SEARCH("/", N2230, 1) - 1)</f>
        <v>theater</v>
      </c>
      <c r="R2230" t="str">
        <f>RIGHT(N2230, LEN(N2230)-SEARCH("/", N2230, 1))</f>
        <v>plays</v>
      </c>
      <c r="S2230" s="11">
        <f>(((J2230/60)/60)/24)+DATE(1970,1,1)</f>
        <v>41904.650578703702</v>
      </c>
      <c r="T2230" s="11">
        <f>(((I2230/60)/60)/24)+DATE(1970,1,1)</f>
        <v>41934.650578703702</v>
      </c>
    </row>
    <row r="2231" spans="1:20" ht="45" x14ac:dyDescent="0.25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6">
        <f>ROUND(E2231/D2231*100, 0)</f>
        <v>15</v>
      </c>
      <c r="P2231" s="8">
        <f>E2231/L2231</f>
        <v>97.333333333333329</v>
      </c>
      <c r="Q2231" t="str">
        <f>LEFT(N2231, SEARCH("/", N2231, 1) - 1)</f>
        <v>technology</v>
      </c>
      <c r="R2231" t="str">
        <f>RIGHT(N2231, LEN(N2231)-SEARCH("/", N2231, 1))</f>
        <v>wearables</v>
      </c>
      <c r="S2231" s="11">
        <f>(((J2231/60)/60)/24)+DATE(1970,1,1)</f>
        <v>41816.812094907407</v>
      </c>
      <c r="T2231" s="11">
        <f>(((I2231/60)/60)/24)+DATE(1970,1,1)</f>
        <v>41831.666666666664</v>
      </c>
    </row>
    <row r="2232" spans="1:20" ht="45" x14ac:dyDescent="0.25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 s="6">
        <f>ROUND(E2232/D2232*100, 0)</f>
        <v>114</v>
      </c>
      <c r="P2232" s="8">
        <f>E2232/L2232</f>
        <v>105.2063492063492</v>
      </c>
      <c r="Q2232" t="str">
        <f>LEFT(N2232, SEARCH("/", N2232, 1) - 1)</f>
        <v>theater</v>
      </c>
      <c r="R2232" t="str">
        <f>RIGHT(N2232, LEN(N2232)-SEARCH("/", N2232, 1))</f>
        <v>plays</v>
      </c>
      <c r="S2232" s="11">
        <f>(((J2232/60)/60)/24)+DATE(1970,1,1)</f>
        <v>42431.102534722217</v>
      </c>
      <c r="T2232" s="11">
        <f>(((I2232/60)/60)/24)+DATE(1970,1,1)</f>
        <v>42461.06086805556</v>
      </c>
    </row>
    <row r="2233" spans="1:20" ht="45" x14ac:dyDescent="0.25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 s="6">
        <f>ROUND(E2233/D2233*100, 0)</f>
        <v>106</v>
      </c>
      <c r="P2233" s="8">
        <f>E2233/L2233</f>
        <v>136.77777777777777</v>
      </c>
      <c r="Q2233" t="str">
        <f>LEFT(N2233, SEARCH("/", N2233, 1) - 1)</f>
        <v>theater</v>
      </c>
      <c r="R2233" t="str">
        <f>RIGHT(N2233, LEN(N2233)-SEARCH("/", N2233, 1))</f>
        <v>plays</v>
      </c>
      <c r="S2233" s="11">
        <f>(((J2233/60)/60)/24)+DATE(1970,1,1)</f>
        <v>41926.942685185182</v>
      </c>
      <c r="T2233" s="11">
        <f>(((I2233/60)/60)/24)+DATE(1970,1,1)</f>
        <v>41956.984351851846</v>
      </c>
    </row>
    <row r="2234" spans="1:20" ht="45" x14ac:dyDescent="0.25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6">
        <f>ROUND(E2234/D2234*100, 0)</f>
        <v>42</v>
      </c>
      <c r="P2234" s="8">
        <f>E2234/L2234</f>
        <v>79.870967741935488</v>
      </c>
      <c r="Q2234" t="str">
        <f>LEFT(N2234, SEARCH("/", N2234, 1) - 1)</f>
        <v>theater</v>
      </c>
      <c r="R2234" t="str">
        <f>RIGHT(N2234, LEN(N2234)-SEARCH("/", N2234, 1))</f>
        <v>spaces</v>
      </c>
      <c r="S2234" s="11">
        <f>(((J2234/60)/60)/24)+DATE(1970,1,1)</f>
        <v>41876.718935185185</v>
      </c>
      <c r="T2234" s="11">
        <f>(((I2234/60)/60)/24)+DATE(1970,1,1)</f>
        <v>41931.208333333336</v>
      </c>
    </row>
    <row r="2235" spans="1:20" ht="45" x14ac:dyDescent="0.25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6">
        <f>ROUND(E2235/D2235*100, 0)</f>
        <v>106</v>
      </c>
      <c r="P2235" s="8">
        <f>E2235/L2235</f>
        <v>59.701730769230764</v>
      </c>
      <c r="Q2235" t="str">
        <f>LEFT(N2235, SEARCH("/", N2235, 1) - 1)</f>
        <v>theater</v>
      </c>
      <c r="R2235" t="str">
        <f>RIGHT(N2235, LEN(N2235)-SEARCH("/", N2235, 1))</f>
        <v>plays</v>
      </c>
      <c r="S2235" s="11">
        <f>(((J2235/60)/60)/24)+DATE(1970,1,1)</f>
        <v>42278.089039351849</v>
      </c>
      <c r="T2235" s="11">
        <f>(((I2235/60)/60)/24)+DATE(1970,1,1)</f>
        <v>42302.999305555553</v>
      </c>
    </row>
    <row r="2236" spans="1:20" ht="45" x14ac:dyDescent="0.25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6">
        <f>ROUND(E2236/D2236*100, 0)</f>
        <v>102</v>
      </c>
      <c r="P2236" s="8">
        <f>E2236/L2236</f>
        <v>230.19230769230768</v>
      </c>
      <c r="Q2236" t="str">
        <f>LEFT(N2236, SEARCH("/", N2236, 1) - 1)</f>
        <v>publishing</v>
      </c>
      <c r="R2236" t="str">
        <f>RIGHT(N2236, LEN(N2236)-SEARCH("/", N2236, 1))</f>
        <v>nonfiction</v>
      </c>
      <c r="S2236" s="11">
        <f>(((J2236/60)/60)/24)+DATE(1970,1,1)</f>
        <v>41963.506168981476</v>
      </c>
      <c r="T2236" s="11">
        <f>(((I2236/60)/60)/24)+DATE(1970,1,1)</f>
        <v>41991.506168981476</v>
      </c>
    </row>
    <row r="2237" spans="1:20" ht="60" x14ac:dyDescent="0.25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6">
        <f>ROUND(E2237/D2237*100, 0)</f>
        <v>0</v>
      </c>
      <c r="P2237" s="8" t="e">
        <f>E2237/L2237</f>
        <v>#DIV/0!</v>
      </c>
      <c r="Q2237" t="str">
        <f>LEFT(N2237, SEARCH("/", N2237, 1) - 1)</f>
        <v>publishing</v>
      </c>
      <c r="R2237" t="str">
        <f>RIGHT(N2237, LEN(N2237)-SEARCH("/", N2237, 1))</f>
        <v>children's books</v>
      </c>
      <c r="S2237" s="11">
        <f>(((J2237/60)/60)/24)+DATE(1970,1,1)</f>
        <v>42632.328784722224</v>
      </c>
      <c r="T2237" s="11">
        <f>(((I2237/60)/60)/24)+DATE(1970,1,1)</f>
        <v>42662.328784722224</v>
      </c>
    </row>
    <row r="2238" spans="1:20" ht="30" x14ac:dyDescent="0.25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 s="6">
        <f>ROUND(E2238/D2238*100, 0)</f>
        <v>101</v>
      </c>
      <c r="P2238" s="8">
        <f>E2238/L2238</f>
        <v>147.70731707317074</v>
      </c>
      <c r="Q2238" t="str">
        <f>LEFT(N2238, SEARCH("/", N2238, 1) - 1)</f>
        <v>film &amp; video</v>
      </c>
      <c r="R2238" t="str">
        <f>RIGHT(N2238, LEN(N2238)-SEARCH("/", N2238, 1))</f>
        <v>television</v>
      </c>
      <c r="S2238" s="11">
        <f>(((J2238/60)/60)/24)+DATE(1970,1,1)</f>
        <v>41808.02648148148</v>
      </c>
      <c r="T2238" s="11">
        <f>(((I2238/60)/60)/24)+DATE(1970,1,1)</f>
        <v>41833.582638888889</v>
      </c>
    </row>
    <row r="2239" spans="1:20" ht="30" x14ac:dyDescent="0.25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8265</v>
      </c>
      <c r="O2239" s="6">
        <f>ROUND(E2239/D2239*100, 0)</f>
        <v>142</v>
      </c>
      <c r="P2239" s="8">
        <f>E2239/L2239</f>
        <v>193.84090909090909</v>
      </c>
      <c r="Q2239" t="str">
        <f>LEFT(N2239, SEARCH("/", N2239, 1) - 1)</f>
        <v>film &amp; video</v>
      </c>
      <c r="R2239" t="str">
        <f>RIGHT(N2239, LEN(N2239)-SEARCH("/", N2239, 1))</f>
        <v>television</v>
      </c>
      <c r="S2239" s="11">
        <f>(((J2239/60)/60)/24)+DATE(1970,1,1)</f>
        <v>42068.307002314818</v>
      </c>
      <c r="T2239" s="11">
        <f>(((I2239/60)/60)/24)+DATE(1970,1,1)</f>
        <v>42098.265335648146</v>
      </c>
    </row>
    <row r="2240" spans="1:20" ht="45" x14ac:dyDescent="0.25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 s="6">
        <f>ROUND(E2240/D2240*100, 0)</f>
        <v>106</v>
      </c>
      <c r="P2240" s="8">
        <f>E2240/L2240</f>
        <v>375.76470588235293</v>
      </c>
      <c r="Q2240" t="str">
        <f>LEFT(N2240, SEARCH("/", N2240, 1) - 1)</f>
        <v>film &amp; video</v>
      </c>
      <c r="R2240" t="str">
        <f>RIGHT(N2240, LEN(N2240)-SEARCH("/", N2240, 1))</f>
        <v>shorts</v>
      </c>
      <c r="S2240" s="11">
        <f>(((J2240/60)/60)/24)+DATE(1970,1,1)</f>
        <v>42291.556076388893</v>
      </c>
      <c r="T2240" s="11">
        <f>(((I2240/60)/60)/24)+DATE(1970,1,1)</f>
        <v>42365.59774305555</v>
      </c>
    </row>
    <row r="2241" spans="1:20" ht="45" x14ac:dyDescent="0.25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 s="6">
        <f>ROUND(E2241/D2241*100, 0)</f>
        <v>115</v>
      </c>
      <c r="P2241" s="8">
        <f>E2241/L2241</f>
        <v>123.28571428571429</v>
      </c>
      <c r="Q2241" t="str">
        <f>LEFT(N2241, SEARCH("/", N2241, 1) - 1)</f>
        <v>film &amp; video</v>
      </c>
      <c r="R2241" t="str">
        <f>RIGHT(N2241, LEN(N2241)-SEARCH("/", N2241, 1))</f>
        <v>shorts</v>
      </c>
      <c r="S2241" s="11">
        <f>(((J2241/60)/60)/24)+DATE(1970,1,1)</f>
        <v>41402.752222222225</v>
      </c>
      <c r="T2241" s="11">
        <f>(((I2241/60)/60)/24)+DATE(1970,1,1)</f>
        <v>41427.752222222225</v>
      </c>
    </row>
    <row r="2242" spans="1:20" ht="45" x14ac:dyDescent="0.25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 s="6">
        <f>ROUND(E2242/D2242*100, 0)</f>
        <v>128</v>
      </c>
      <c r="P2242" s="8">
        <f>E2242/L2242</f>
        <v>117.92307692307692</v>
      </c>
      <c r="Q2242" t="str">
        <f>LEFT(N2242, SEARCH("/", N2242, 1) - 1)</f>
        <v>film &amp; video</v>
      </c>
      <c r="R2242" t="str">
        <f>RIGHT(N2242, LEN(N2242)-SEARCH("/", N2242, 1))</f>
        <v>shorts</v>
      </c>
      <c r="S2242" s="11">
        <f>(((J2242/60)/60)/24)+DATE(1970,1,1)</f>
        <v>40505.131168981483</v>
      </c>
      <c r="T2242" s="11">
        <f>(((I2242/60)/60)/24)+DATE(1970,1,1)</f>
        <v>40535.131168981483</v>
      </c>
    </row>
    <row r="2243" spans="1:20" ht="45" x14ac:dyDescent="0.25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8268</v>
      </c>
      <c r="O2243" s="6">
        <f>ROUND(E2243/D2243*100, 0)</f>
        <v>0</v>
      </c>
      <c r="P2243" s="8" t="e">
        <f>E2243/L2243</f>
        <v>#DIV/0!</v>
      </c>
      <c r="Q2243" t="str">
        <f>LEFT(N2243, SEARCH("/", N2243, 1) - 1)</f>
        <v>film &amp; video</v>
      </c>
      <c r="R2243" t="str">
        <f>RIGHT(N2243, LEN(N2243)-SEARCH("/", N2243, 1))</f>
        <v>drama</v>
      </c>
      <c r="S2243" s="11">
        <f>(((J2243/60)/60)/24)+DATE(1970,1,1)</f>
        <v>42072.758981481486</v>
      </c>
      <c r="T2243" s="11">
        <f>(((I2243/60)/60)/24)+DATE(1970,1,1)</f>
        <v>42132.758981481486</v>
      </c>
    </row>
    <row r="2244" spans="1:20" ht="30" x14ac:dyDescent="0.25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8268</v>
      </c>
      <c r="O2244" s="6">
        <f>ROUND(E2244/D2244*100, 0)</f>
        <v>26</v>
      </c>
      <c r="P2244" s="8">
        <f>E2244/L2244</f>
        <v>87.308333333333337</v>
      </c>
      <c r="Q2244" t="str">
        <f>LEFT(N2244, SEARCH("/", N2244, 1) - 1)</f>
        <v>film &amp; video</v>
      </c>
      <c r="R2244" t="str">
        <f>RIGHT(N2244, LEN(N2244)-SEARCH("/", N2244, 1))</f>
        <v>drama</v>
      </c>
      <c r="S2244" s="11">
        <f>(((J2244/60)/60)/24)+DATE(1970,1,1)</f>
        <v>41867.083368055559</v>
      </c>
      <c r="T2244" s="11">
        <f>(((I2244/60)/60)/24)+DATE(1970,1,1)</f>
        <v>41897.083368055559</v>
      </c>
    </row>
    <row r="2245" spans="1:20" x14ac:dyDescent="0.25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 s="6">
        <f>ROUND(E2245/D2245*100, 0)</f>
        <v>0</v>
      </c>
      <c r="P2245" s="8" t="e">
        <f>E2245/L2245</f>
        <v>#DIV/0!</v>
      </c>
      <c r="Q2245" t="str">
        <f>LEFT(N2245, SEARCH("/", N2245, 1) - 1)</f>
        <v>film &amp; video</v>
      </c>
      <c r="R2245" t="str">
        <f>RIGHT(N2245, LEN(N2245)-SEARCH("/", N2245, 1))</f>
        <v>drama</v>
      </c>
      <c r="S2245" s="11">
        <f>(((J2245/60)/60)/24)+DATE(1970,1,1)</f>
        <v>42255.927824074075</v>
      </c>
      <c r="T2245" s="11">
        <f>(((I2245/60)/60)/24)+DATE(1970,1,1)</f>
        <v>42285.874305555553</v>
      </c>
    </row>
    <row r="2246" spans="1:20" ht="45" x14ac:dyDescent="0.25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8269</v>
      </c>
      <c r="O2246" s="6">
        <f>ROUND(E2246/D2246*100, 0)</f>
        <v>108</v>
      </c>
      <c r="P2246" s="8">
        <f>E2246/L2246</f>
        <v>72.865168539325836</v>
      </c>
      <c r="Q2246" t="str">
        <f>LEFT(N2246, SEARCH("/", N2246, 1) - 1)</f>
        <v>film &amp; video</v>
      </c>
      <c r="R2246" t="str">
        <f>RIGHT(N2246, LEN(N2246)-SEARCH("/", N2246, 1))</f>
        <v>documentary</v>
      </c>
      <c r="S2246" s="11">
        <f>(((J2246/60)/60)/24)+DATE(1970,1,1)</f>
        <v>42093.760046296295</v>
      </c>
      <c r="T2246" s="11">
        <f>(((I2246/60)/60)/24)+DATE(1970,1,1)</f>
        <v>42123.760046296295</v>
      </c>
    </row>
    <row r="2247" spans="1:20" ht="45" x14ac:dyDescent="0.25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6">
        <f>ROUND(E2247/D2247*100, 0)</f>
        <v>131</v>
      </c>
      <c r="P2247" s="8">
        <f>E2247/L2247</f>
        <v>45.051724137931032</v>
      </c>
      <c r="Q2247" t="str">
        <f>LEFT(N2247, SEARCH("/", N2247, 1) - 1)</f>
        <v>film &amp; video</v>
      </c>
      <c r="R2247" t="str">
        <f>RIGHT(N2247, LEN(N2247)-SEARCH("/", N2247, 1))</f>
        <v>documentary</v>
      </c>
      <c r="S2247" s="11">
        <f>(((J2247/60)/60)/24)+DATE(1970,1,1)</f>
        <v>40757.889247685183</v>
      </c>
      <c r="T2247" s="11">
        <f>(((I2247/60)/60)/24)+DATE(1970,1,1)</f>
        <v>40802.889247685183</v>
      </c>
    </row>
    <row r="2248" spans="1:20" ht="45" x14ac:dyDescent="0.25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8269</v>
      </c>
      <c r="O2248" s="6">
        <f>ROUND(E2248/D2248*100, 0)</f>
        <v>101</v>
      </c>
      <c r="P2248" s="8">
        <f>E2248/L2248</f>
        <v>160.16473684210527</v>
      </c>
      <c r="Q2248" t="str">
        <f>LEFT(N2248, SEARCH("/", N2248, 1) - 1)</f>
        <v>film &amp; video</v>
      </c>
      <c r="R2248" t="str">
        <f>RIGHT(N2248, LEN(N2248)-SEARCH("/", N2248, 1))</f>
        <v>documentary</v>
      </c>
      <c r="S2248" s="11">
        <f>(((J2248/60)/60)/24)+DATE(1970,1,1)</f>
        <v>41543.735995370371</v>
      </c>
      <c r="T2248" s="11">
        <f>(((I2248/60)/60)/24)+DATE(1970,1,1)</f>
        <v>41583.777662037035</v>
      </c>
    </row>
    <row r="2249" spans="1:20" ht="45" x14ac:dyDescent="0.25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8270</v>
      </c>
      <c r="O2249" s="6">
        <f>ROUND(E2249/D2249*100, 0)</f>
        <v>10</v>
      </c>
      <c r="P2249" s="8">
        <f>E2249/L2249</f>
        <v>71.25</v>
      </c>
      <c r="Q2249" t="str">
        <f>LEFT(N2249, SEARCH("/", N2249, 1) - 1)</f>
        <v>film &amp; video</v>
      </c>
      <c r="R2249" t="str">
        <f>RIGHT(N2249, LEN(N2249)-SEARCH("/", N2249, 1))</f>
        <v>animation</v>
      </c>
      <c r="S2249" s="11">
        <f>(((J2249/60)/60)/24)+DATE(1970,1,1)</f>
        <v>42238.726631944446</v>
      </c>
      <c r="T2249" s="11">
        <f>(((I2249/60)/60)/24)+DATE(1970,1,1)</f>
        <v>42298.726631944446</v>
      </c>
    </row>
    <row r="2250" spans="1:20" ht="30" x14ac:dyDescent="0.25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8270</v>
      </c>
      <c r="O2250" s="6">
        <f>ROUND(E2250/D2250*100, 0)</f>
        <v>0</v>
      </c>
      <c r="P2250" s="8" t="e">
        <f>E2250/L2250</f>
        <v>#DIV/0!</v>
      </c>
      <c r="Q2250" t="str">
        <f>LEFT(N2250, SEARCH("/", N2250, 1) - 1)</f>
        <v>film &amp; video</v>
      </c>
      <c r="R2250" t="str">
        <f>RIGHT(N2250, LEN(N2250)-SEARCH("/", N2250, 1))</f>
        <v>animation</v>
      </c>
      <c r="S2250" s="11">
        <f>(((J2250/60)/60)/24)+DATE(1970,1,1)</f>
        <v>41827.989861111113</v>
      </c>
      <c r="T2250" s="11">
        <f>(((I2250/60)/60)/24)+DATE(1970,1,1)</f>
        <v>41887.989861111113</v>
      </c>
    </row>
    <row r="2251" spans="1:20" ht="45" x14ac:dyDescent="0.25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8272</v>
      </c>
      <c r="O2251" s="6">
        <f>ROUND(E2251/D2251*100, 0)</f>
        <v>6</v>
      </c>
      <c r="P2251" s="8">
        <f>E2251/L2251</f>
        <v>37.888888888888886</v>
      </c>
      <c r="Q2251" t="str">
        <f>LEFT(N2251, SEARCH("/", N2251, 1) - 1)</f>
        <v>technology</v>
      </c>
      <c r="R2251" t="str">
        <f>RIGHT(N2251, LEN(N2251)-SEARCH("/", N2251, 1))</f>
        <v>web</v>
      </c>
      <c r="S2251" s="11">
        <f>(((J2251/60)/60)/24)+DATE(1970,1,1)</f>
        <v>42532.774745370371</v>
      </c>
      <c r="T2251" s="11">
        <f>(((I2251/60)/60)/24)+DATE(1970,1,1)</f>
        <v>42552.774745370371</v>
      </c>
    </row>
    <row r="2252" spans="1:20" ht="45" x14ac:dyDescent="0.25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8273</v>
      </c>
      <c r="O2252" s="6">
        <f>ROUND(E2252/D2252*100, 0)</f>
        <v>15</v>
      </c>
      <c r="P2252" s="8">
        <f>E2252/L2252</f>
        <v>34.269230769230766</v>
      </c>
      <c r="Q2252" t="str">
        <f>LEFT(N2252, SEARCH("/", N2252, 1) - 1)</f>
        <v>technology</v>
      </c>
      <c r="R2252" t="str">
        <f>RIGHT(N2252, LEN(N2252)-SEARCH("/", N2252, 1))</f>
        <v>wearables</v>
      </c>
      <c r="S2252" s="11">
        <f>(((J2252/60)/60)/24)+DATE(1970,1,1)</f>
        <v>41975.930601851855</v>
      </c>
      <c r="T2252" s="11">
        <f>(((I2252/60)/60)/24)+DATE(1970,1,1)</f>
        <v>42005.290972222225</v>
      </c>
    </row>
    <row r="2253" spans="1:20" ht="45" x14ac:dyDescent="0.25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8274</v>
      </c>
      <c r="O2253" s="6">
        <f>ROUND(E2253/D2253*100, 0)</f>
        <v>158</v>
      </c>
      <c r="P2253" s="8">
        <f>E2253/L2253</f>
        <v>68.345323741007192</v>
      </c>
      <c r="Q2253" t="str">
        <f>LEFT(N2253, SEARCH("/", N2253, 1) - 1)</f>
        <v>publishing</v>
      </c>
      <c r="R2253" t="str">
        <f>RIGHT(N2253, LEN(N2253)-SEARCH("/", N2253, 1))</f>
        <v>nonfiction</v>
      </c>
      <c r="S2253" s="11">
        <f>(((J2253/60)/60)/24)+DATE(1970,1,1)</f>
        <v>41829.502650462964</v>
      </c>
      <c r="T2253" s="11">
        <f>(((I2253/60)/60)/24)+DATE(1970,1,1)</f>
        <v>41862.502650462964</v>
      </c>
    </row>
    <row r="2254" spans="1:20" ht="45" x14ac:dyDescent="0.25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8276</v>
      </c>
      <c r="O2254" s="6">
        <f>ROUND(E2254/D2254*100, 0)</f>
        <v>101</v>
      </c>
      <c r="P2254" s="8">
        <f>E2254/L2254</f>
        <v>81.066666666666663</v>
      </c>
      <c r="Q2254" t="str">
        <f>LEFT(N2254, SEARCH("/", N2254, 1) - 1)</f>
        <v>music</v>
      </c>
      <c r="R2254" t="str">
        <f>RIGHT(N2254, LEN(N2254)-SEARCH("/", N2254, 1))</f>
        <v>rock</v>
      </c>
      <c r="S2254" s="11">
        <f>(((J2254/60)/60)/24)+DATE(1970,1,1)</f>
        <v>41123.022268518522</v>
      </c>
      <c r="T2254" s="11">
        <f>(((I2254/60)/60)/24)+DATE(1970,1,1)</f>
        <v>41169.170138888891</v>
      </c>
    </row>
    <row r="2255" spans="1:20" x14ac:dyDescent="0.25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8276</v>
      </c>
      <c r="O2255" s="6">
        <f>ROUND(E2255/D2255*100, 0)</f>
        <v>102</v>
      </c>
      <c r="P2255" s="8">
        <f>E2255/L2255</f>
        <v>148.78048780487805</v>
      </c>
      <c r="Q2255" t="str">
        <f>LEFT(N2255, SEARCH("/", N2255, 1) - 1)</f>
        <v>music</v>
      </c>
      <c r="R2255" t="str">
        <f>RIGHT(N2255, LEN(N2255)-SEARCH("/", N2255, 1))</f>
        <v>rock</v>
      </c>
      <c r="S2255" s="11">
        <f>(((J2255/60)/60)/24)+DATE(1970,1,1)</f>
        <v>41718.878182870372</v>
      </c>
      <c r="T2255" s="11">
        <f>(((I2255/60)/60)/24)+DATE(1970,1,1)</f>
        <v>41748.878182870372</v>
      </c>
    </row>
    <row r="2256" spans="1:20" ht="45" x14ac:dyDescent="0.25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8278</v>
      </c>
      <c r="O2256" s="6">
        <f>ROUND(E2256/D2256*100, 0)</f>
        <v>5</v>
      </c>
      <c r="P2256" s="8">
        <f>E2256/L2256</f>
        <v>27.083333333333332</v>
      </c>
      <c r="Q2256" t="str">
        <f>LEFT(N2256, SEARCH("/", N2256, 1) - 1)</f>
        <v>music</v>
      </c>
      <c r="R2256" t="str">
        <f>RIGHT(N2256, LEN(N2256)-SEARCH("/", N2256, 1))</f>
        <v>jazz</v>
      </c>
      <c r="S2256" s="11">
        <f>(((J2256/60)/60)/24)+DATE(1970,1,1)</f>
        <v>41577.561284722222</v>
      </c>
      <c r="T2256" s="11">
        <f>(((I2256/60)/60)/24)+DATE(1970,1,1)</f>
        <v>41607.602951388886</v>
      </c>
    </row>
    <row r="2257" spans="1:20" ht="45" x14ac:dyDescent="0.25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8279</v>
      </c>
      <c r="O2257" s="6">
        <f>ROUND(E2257/D2257*100, 0)</f>
        <v>41</v>
      </c>
      <c r="P2257" s="8">
        <f>E2257/L2257</f>
        <v>143.8235294117647</v>
      </c>
      <c r="Q2257" t="str">
        <f>LEFT(N2257, SEARCH("/", N2257, 1) - 1)</f>
        <v>music</v>
      </c>
      <c r="R2257" t="str">
        <f>RIGHT(N2257, LEN(N2257)-SEARCH("/", N2257, 1))</f>
        <v>indie rock</v>
      </c>
      <c r="S2257" s="11">
        <f>(((J2257/60)/60)/24)+DATE(1970,1,1)</f>
        <v>40304.20003472222</v>
      </c>
      <c r="T2257" s="11">
        <f>(((I2257/60)/60)/24)+DATE(1970,1,1)</f>
        <v>40391.166666666664</v>
      </c>
    </row>
    <row r="2258" spans="1:20" ht="45" x14ac:dyDescent="0.25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8278</v>
      </c>
      <c r="O2258" s="6">
        <f>ROUND(E2258/D2258*100, 0)</f>
        <v>3</v>
      </c>
      <c r="P2258" s="8">
        <f>E2258/L2258</f>
        <v>32</v>
      </c>
      <c r="Q2258" t="str">
        <f>LEFT(N2258, SEARCH("/", N2258, 1) - 1)</f>
        <v>music</v>
      </c>
      <c r="R2258" t="str">
        <f>RIGHT(N2258, LEN(N2258)-SEARCH("/", N2258, 1))</f>
        <v>jazz</v>
      </c>
      <c r="S2258" s="11">
        <f>(((J2258/60)/60)/24)+DATE(1970,1,1)</f>
        <v>41575.880914351852</v>
      </c>
      <c r="T2258" s="11">
        <f>(((I2258/60)/60)/24)+DATE(1970,1,1)</f>
        <v>41605.922581018516</v>
      </c>
    </row>
    <row r="2259" spans="1:20" ht="45" x14ac:dyDescent="0.25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8282</v>
      </c>
      <c r="O2259" s="6">
        <f>ROUND(E2259/D2259*100, 0)</f>
        <v>0</v>
      </c>
      <c r="P2259" s="8">
        <f>E2259/L2259</f>
        <v>3.3333333333333335</v>
      </c>
      <c r="Q2259" t="str">
        <f>LEFT(N2259, SEARCH("/", N2259, 1) - 1)</f>
        <v>games</v>
      </c>
      <c r="R2259" t="str">
        <f>RIGHT(N2259, LEN(N2259)-SEARCH("/", N2259, 1))</f>
        <v>video games</v>
      </c>
      <c r="S2259" s="11">
        <f>(((J2259/60)/60)/24)+DATE(1970,1,1)</f>
        <v>41526.345914351856</v>
      </c>
      <c r="T2259" s="11">
        <f>(((I2259/60)/60)/24)+DATE(1970,1,1)</f>
        <v>41556.345914351856</v>
      </c>
    </row>
    <row r="2260" spans="1:20" ht="45" x14ac:dyDescent="0.25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8284</v>
      </c>
      <c r="O2260" s="6">
        <f>ROUND(E2260/D2260*100, 0)</f>
        <v>9</v>
      </c>
      <c r="P2260" s="8">
        <f>E2260/L2260</f>
        <v>44.166666666666664</v>
      </c>
      <c r="Q2260" t="str">
        <f>LEFT(N2260, SEARCH("/", N2260, 1) - 1)</f>
        <v>food</v>
      </c>
      <c r="R2260" t="str">
        <f>RIGHT(N2260, LEN(N2260)-SEARCH("/", N2260, 1))</f>
        <v>food trucks</v>
      </c>
      <c r="S2260" s="11">
        <f>(((J2260/60)/60)/24)+DATE(1970,1,1)</f>
        <v>41723.9533912037</v>
      </c>
      <c r="T2260" s="11">
        <f>(((I2260/60)/60)/24)+DATE(1970,1,1)</f>
        <v>41761.9533912037</v>
      </c>
    </row>
    <row r="2261" spans="1:20" ht="45" x14ac:dyDescent="0.25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8284</v>
      </c>
      <c r="O2261" s="6">
        <f>ROUND(E2261/D2261*100, 0)</f>
        <v>0</v>
      </c>
      <c r="P2261" s="8" t="e">
        <f>E2261/L2261</f>
        <v>#DIV/0!</v>
      </c>
      <c r="Q2261" t="str">
        <f>LEFT(N2261, SEARCH("/", N2261, 1) - 1)</f>
        <v>food</v>
      </c>
      <c r="R2261" t="str">
        <f>RIGHT(N2261, LEN(N2261)-SEARCH("/", N2261, 1))</f>
        <v>food trucks</v>
      </c>
      <c r="S2261" s="11">
        <f>(((J2261/60)/60)/24)+DATE(1970,1,1)</f>
        <v>41897.660833333335</v>
      </c>
      <c r="T2261" s="11">
        <f>(((I2261/60)/60)/24)+DATE(1970,1,1)</f>
        <v>41927.660833333335</v>
      </c>
    </row>
    <row r="2262" spans="1:20" ht="45" x14ac:dyDescent="0.25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8285</v>
      </c>
      <c r="O2262" s="6">
        <f>ROUND(E2262/D2262*100, 0)</f>
        <v>102</v>
      </c>
      <c r="P2262" s="8">
        <f>E2262/L2262</f>
        <v>55.371801801801809</v>
      </c>
      <c r="Q2262" t="str">
        <f>LEFT(N2262, SEARCH("/", N2262, 1) - 1)</f>
        <v>photography</v>
      </c>
      <c r="R2262" t="str">
        <f>RIGHT(N2262, LEN(N2262)-SEARCH("/", N2262, 1))</f>
        <v>photobooks</v>
      </c>
      <c r="S2262" s="11">
        <f>(((J2262/60)/60)/24)+DATE(1970,1,1)</f>
        <v>42536.60701388889</v>
      </c>
      <c r="T2262" s="11">
        <f>(((I2262/60)/60)/24)+DATE(1970,1,1)</f>
        <v>42566.60701388889</v>
      </c>
    </row>
    <row r="2263" spans="1:20" ht="45" x14ac:dyDescent="0.25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6">
        <f>ROUND(E2263/D2263*100, 0)</f>
        <v>106</v>
      </c>
      <c r="P2263" s="8">
        <f>E2263/L2263</f>
        <v>138.2608695652174</v>
      </c>
      <c r="Q2263" t="str">
        <f>LEFT(N2263, SEARCH("/", N2263, 1) - 1)</f>
        <v>photography</v>
      </c>
      <c r="R2263" t="str">
        <f>RIGHT(N2263, LEN(N2263)-SEARCH("/", N2263, 1))</f>
        <v>photobooks</v>
      </c>
      <c r="S2263" s="11">
        <f>(((J2263/60)/60)/24)+DATE(1970,1,1)</f>
        <v>42761.846122685187</v>
      </c>
      <c r="T2263" s="11">
        <f>(((I2263/60)/60)/24)+DATE(1970,1,1)</f>
        <v>42791.846122685187</v>
      </c>
    </row>
    <row r="2264" spans="1:20" ht="30" x14ac:dyDescent="0.25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8276</v>
      </c>
      <c r="O2264" s="6">
        <f>ROUND(E2264/D2264*100, 0)</f>
        <v>102</v>
      </c>
      <c r="P2264" s="8">
        <f>E2264/L2264</f>
        <v>82.540540540540547</v>
      </c>
      <c r="Q2264" t="str">
        <f>LEFT(N2264, SEARCH("/", N2264, 1) - 1)</f>
        <v>music</v>
      </c>
      <c r="R2264" t="str">
        <f>RIGHT(N2264, LEN(N2264)-SEARCH("/", N2264, 1))</f>
        <v>rock</v>
      </c>
      <c r="S2264" s="11">
        <f>(((J2264/60)/60)/24)+DATE(1970,1,1)</f>
        <v>40751.814432870371</v>
      </c>
      <c r="T2264" s="11">
        <f>(((I2264/60)/60)/24)+DATE(1970,1,1)</f>
        <v>40811.814432870371</v>
      </c>
    </row>
    <row r="2265" spans="1:20" ht="45" x14ac:dyDescent="0.25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8274</v>
      </c>
      <c r="O2265" s="6">
        <f>ROUND(E2265/D2265*100, 0)</f>
        <v>126</v>
      </c>
      <c r="P2265" s="8">
        <f>E2265/L2265</f>
        <v>28.632575757575758</v>
      </c>
      <c r="Q2265" t="str">
        <f>LEFT(N2265, SEARCH("/", N2265, 1) - 1)</f>
        <v>publishing</v>
      </c>
      <c r="R2265" t="str">
        <f>RIGHT(N2265, LEN(N2265)-SEARCH("/", N2265, 1))</f>
        <v>nonfiction</v>
      </c>
      <c r="S2265" s="11">
        <f>(((J2265/60)/60)/24)+DATE(1970,1,1)</f>
        <v>41781.717268518521</v>
      </c>
      <c r="T2265" s="11">
        <f>(((I2265/60)/60)/24)+DATE(1970,1,1)</f>
        <v>41811.717268518521</v>
      </c>
    </row>
    <row r="2266" spans="1:20" ht="45" x14ac:dyDescent="0.25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8276</v>
      </c>
      <c r="O2266" s="6">
        <f>ROUND(E2266/D2266*100, 0)</f>
        <v>107</v>
      </c>
      <c r="P2266" s="8">
        <f>E2266/L2266</f>
        <v>88.191780821917803</v>
      </c>
      <c r="Q2266" t="str">
        <f>LEFT(N2266, SEARCH("/", N2266, 1) - 1)</f>
        <v>music</v>
      </c>
      <c r="R2266" t="str">
        <f>RIGHT(N2266, LEN(N2266)-SEARCH("/", N2266, 1))</f>
        <v>rock</v>
      </c>
      <c r="S2266" s="11">
        <f>(((J2266/60)/60)/24)+DATE(1970,1,1)</f>
        <v>42018.99863425926</v>
      </c>
      <c r="T2266" s="11">
        <f>(((I2266/60)/60)/24)+DATE(1970,1,1)</f>
        <v>42048.99863425926</v>
      </c>
    </row>
    <row r="2267" spans="1:20" ht="45" x14ac:dyDescent="0.25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8287</v>
      </c>
      <c r="O2267" s="6">
        <f>ROUND(E2267/D2267*100, 0)</f>
        <v>0</v>
      </c>
      <c r="P2267" s="8">
        <f>E2267/L2267</f>
        <v>1</v>
      </c>
      <c r="Q2267" t="str">
        <f>LEFT(N2267, SEARCH("/", N2267, 1) - 1)</f>
        <v>publishing</v>
      </c>
      <c r="R2267" t="str">
        <f>RIGHT(N2267, LEN(N2267)-SEARCH("/", N2267, 1))</f>
        <v>translations</v>
      </c>
      <c r="S2267" s="11">
        <f>(((J2267/60)/60)/24)+DATE(1970,1,1)</f>
        <v>42479.318518518514</v>
      </c>
      <c r="T2267" s="11">
        <f>(((I2267/60)/60)/24)+DATE(1970,1,1)</f>
        <v>42524.318518518514</v>
      </c>
    </row>
    <row r="2268" spans="1:20" ht="30" x14ac:dyDescent="0.25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8287</v>
      </c>
      <c r="O2268" s="6">
        <f>ROUND(E2268/D2268*100, 0)</f>
        <v>0</v>
      </c>
      <c r="P2268" s="8" t="e">
        <f>E2268/L2268</f>
        <v>#DIV/0!</v>
      </c>
      <c r="Q2268" t="str">
        <f>LEFT(N2268, SEARCH("/", N2268, 1) - 1)</f>
        <v>publishing</v>
      </c>
      <c r="R2268" t="str">
        <f>RIGHT(N2268, LEN(N2268)-SEARCH("/", N2268, 1))</f>
        <v>translations</v>
      </c>
      <c r="S2268" s="11">
        <f>(((J2268/60)/60)/24)+DATE(1970,1,1)</f>
        <v>42289.89634259259</v>
      </c>
      <c r="T2268" s="11">
        <f>(((I2268/60)/60)/24)+DATE(1970,1,1)</f>
        <v>42319.938009259262</v>
      </c>
    </row>
    <row r="2269" spans="1:20" ht="30" x14ac:dyDescent="0.25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8288</v>
      </c>
      <c r="O2269" s="6">
        <f>ROUND(E2269/D2269*100, 0)</f>
        <v>662</v>
      </c>
      <c r="P2269" s="8">
        <f>E2269/L2269</f>
        <v>43.333275109170302</v>
      </c>
      <c r="Q2269" t="str">
        <f>LEFT(N2269, SEARCH("/", N2269, 1) - 1)</f>
        <v>publishing</v>
      </c>
      <c r="R2269" t="str">
        <f>RIGHT(N2269, LEN(N2269)-SEARCH("/", N2269, 1))</f>
        <v>radio &amp; podcasts</v>
      </c>
      <c r="S2269" s="11">
        <f>(((J2269/60)/60)/24)+DATE(1970,1,1)</f>
        <v>40766.041921296295</v>
      </c>
      <c r="T2269" s="11">
        <f>(((I2269/60)/60)/24)+DATE(1970,1,1)</f>
        <v>40796.041921296295</v>
      </c>
    </row>
    <row r="2270" spans="1:20" ht="45" x14ac:dyDescent="0.25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8289</v>
      </c>
      <c r="O2270" s="6">
        <f>ROUND(E2270/D2270*100, 0)</f>
        <v>0</v>
      </c>
      <c r="P2270" s="8" t="e">
        <f>E2270/L2270</f>
        <v>#DIV/0!</v>
      </c>
      <c r="Q2270" t="str">
        <f>LEFT(N2270, SEARCH("/", N2270, 1) - 1)</f>
        <v>photography</v>
      </c>
      <c r="R2270" t="str">
        <f>RIGHT(N2270, LEN(N2270)-SEARCH("/", N2270, 1))</f>
        <v>nature</v>
      </c>
      <c r="S2270" s="11">
        <f>(((J2270/60)/60)/24)+DATE(1970,1,1)</f>
        <v>42219.282951388886</v>
      </c>
      <c r="T2270" s="11">
        <f>(((I2270/60)/60)/24)+DATE(1970,1,1)</f>
        <v>42249.282951388886</v>
      </c>
    </row>
    <row r="2271" spans="1:20" ht="45" x14ac:dyDescent="0.25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8290</v>
      </c>
      <c r="O2271" s="6">
        <f>ROUND(E2271/D2271*100, 0)</f>
        <v>1</v>
      </c>
      <c r="P2271" s="8">
        <f>E2271/L2271</f>
        <v>42.5</v>
      </c>
      <c r="Q2271" t="str">
        <f>LEFT(N2271, SEARCH("/", N2271, 1) - 1)</f>
        <v>publishing</v>
      </c>
      <c r="R2271" t="str">
        <f>RIGHT(N2271, LEN(N2271)-SEARCH("/", N2271, 1))</f>
        <v>art books</v>
      </c>
      <c r="S2271" s="11">
        <f>(((J2271/60)/60)/24)+DATE(1970,1,1)</f>
        <v>41652.742488425924</v>
      </c>
      <c r="T2271" s="11">
        <f>(((I2271/60)/60)/24)+DATE(1970,1,1)</f>
        <v>41712.700821759259</v>
      </c>
    </row>
    <row r="2272" spans="1:20" ht="30" x14ac:dyDescent="0.25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8290</v>
      </c>
      <c r="O2272" s="6">
        <f>ROUND(E2272/D2272*100, 0)</f>
        <v>41</v>
      </c>
      <c r="P2272" s="8">
        <f>E2272/L2272</f>
        <v>47.769230769230766</v>
      </c>
      <c r="Q2272" t="str">
        <f>LEFT(N2272, SEARCH("/", N2272, 1) - 1)</f>
        <v>publishing</v>
      </c>
      <c r="R2272" t="str">
        <f>RIGHT(N2272, LEN(N2272)-SEARCH("/", N2272, 1))</f>
        <v>art books</v>
      </c>
      <c r="S2272" s="11">
        <f>(((J2272/60)/60)/24)+DATE(1970,1,1)</f>
        <v>42438.813449074078</v>
      </c>
      <c r="T2272" s="11">
        <f>(((I2272/60)/60)/24)+DATE(1970,1,1)</f>
        <v>42468.771782407406</v>
      </c>
    </row>
    <row r="2273" spans="1:20" ht="45" x14ac:dyDescent="0.25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8276</v>
      </c>
      <c r="O2273" s="6">
        <f>ROUND(E2273/D2273*100, 0)</f>
        <v>101</v>
      </c>
      <c r="P2273" s="8">
        <f>E2273/L2273</f>
        <v>137.30909090909091</v>
      </c>
      <c r="Q2273" t="str">
        <f>LEFT(N2273, SEARCH("/", N2273, 1) - 1)</f>
        <v>music</v>
      </c>
      <c r="R2273" t="str">
        <f>RIGHT(N2273, LEN(N2273)-SEARCH("/", N2273, 1))</f>
        <v>rock</v>
      </c>
      <c r="S2273" s="11">
        <f>(((J2273/60)/60)/24)+DATE(1970,1,1)</f>
        <v>40747.012881944444</v>
      </c>
      <c r="T2273" s="11">
        <f>(((I2273/60)/60)/24)+DATE(1970,1,1)</f>
        <v>40756.291666666664</v>
      </c>
    </row>
    <row r="2274" spans="1:20" ht="30" x14ac:dyDescent="0.25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8276</v>
      </c>
      <c r="O2274" s="6">
        <f>ROUND(E2274/D2274*100, 0)</f>
        <v>104</v>
      </c>
      <c r="P2274" s="8">
        <f>E2274/L2274</f>
        <v>75.853658536585371</v>
      </c>
      <c r="Q2274" t="str">
        <f>LEFT(N2274, SEARCH("/", N2274, 1) - 1)</f>
        <v>music</v>
      </c>
      <c r="R2274" t="str">
        <f>RIGHT(N2274, LEN(N2274)-SEARCH("/", N2274, 1))</f>
        <v>rock</v>
      </c>
      <c r="S2274" s="11">
        <f>(((J2274/60)/60)/24)+DATE(1970,1,1)</f>
        <v>41645.867280092592</v>
      </c>
      <c r="T2274" s="11">
        <f>(((I2274/60)/60)/24)+DATE(1970,1,1)</f>
        <v>41690.867280092592</v>
      </c>
    </row>
    <row r="2275" spans="1:20" ht="45" x14ac:dyDescent="0.25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8292</v>
      </c>
      <c r="O2275" s="6">
        <f>ROUND(E2275/D2275*100, 0)</f>
        <v>132</v>
      </c>
      <c r="P2275" s="8">
        <f>E2275/L2275</f>
        <v>74.149532710280369</v>
      </c>
      <c r="Q2275" t="str">
        <f>LEFT(N2275, SEARCH("/", N2275, 1) - 1)</f>
        <v>music</v>
      </c>
      <c r="R2275" t="str">
        <f>RIGHT(N2275, LEN(N2275)-SEARCH("/", N2275, 1))</f>
        <v>pop</v>
      </c>
      <c r="S2275" s="11">
        <f>(((J2275/60)/60)/24)+DATE(1970,1,1)</f>
        <v>41223.22184027778</v>
      </c>
      <c r="T2275" s="11">
        <f>(((I2275/60)/60)/24)+DATE(1970,1,1)</f>
        <v>41261.597222222219</v>
      </c>
    </row>
    <row r="2276" spans="1:20" ht="45" x14ac:dyDescent="0.25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8292</v>
      </c>
      <c r="O2276" s="6">
        <f>ROUND(E2276/D2276*100, 0)</f>
        <v>112</v>
      </c>
      <c r="P2276" s="8">
        <f>E2276/L2276</f>
        <v>159.52380952380952</v>
      </c>
      <c r="Q2276" t="str">
        <f>LEFT(N2276, SEARCH("/", N2276, 1) - 1)</f>
        <v>music</v>
      </c>
      <c r="R2276" t="str">
        <f>RIGHT(N2276, LEN(N2276)-SEARCH("/", N2276, 1))</f>
        <v>pop</v>
      </c>
      <c r="S2276" s="11">
        <f>(((J2276/60)/60)/24)+DATE(1970,1,1)</f>
        <v>42416.407129629632</v>
      </c>
      <c r="T2276" s="11">
        <f>(((I2276/60)/60)/24)+DATE(1970,1,1)</f>
        <v>42476.249305555553</v>
      </c>
    </row>
    <row r="2277" spans="1:20" ht="30" x14ac:dyDescent="0.25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8293</v>
      </c>
      <c r="O2277" s="6">
        <f>ROUND(E2277/D2277*100, 0)</f>
        <v>0</v>
      </c>
      <c r="P2277" s="8" t="e">
        <f>E2277/L2277</f>
        <v>#DIV/0!</v>
      </c>
      <c r="Q2277" t="str">
        <f>LEFT(N2277, SEARCH("/", N2277, 1) - 1)</f>
        <v>music</v>
      </c>
      <c r="R2277" t="str">
        <f>RIGHT(N2277, LEN(N2277)-SEARCH("/", N2277, 1))</f>
        <v>faith</v>
      </c>
      <c r="S2277" s="11">
        <f>(((J2277/60)/60)/24)+DATE(1970,1,1)</f>
        <v>42779.21365740741</v>
      </c>
      <c r="T2277" s="11">
        <f>(((I2277/60)/60)/24)+DATE(1970,1,1)</f>
        <v>42839.171990740739</v>
      </c>
    </row>
    <row r="2278" spans="1:20" ht="45" x14ac:dyDescent="0.25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8293</v>
      </c>
      <c r="O2278" s="6">
        <f>ROUND(E2278/D2278*100, 0)</f>
        <v>1</v>
      </c>
      <c r="P2278" s="8">
        <f>E2278/L2278</f>
        <v>8.75</v>
      </c>
      <c r="Q2278" t="str">
        <f>LEFT(N2278, SEARCH("/", N2278, 1) - 1)</f>
        <v>music</v>
      </c>
      <c r="R2278" t="str">
        <f>RIGHT(N2278, LEN(N2278)-SEARCH("/", N2278, 1))</f>
        <v>faith</v>
      </c>
      <c r="S2278" s="11">
        <f>(((J2278/60)/60)/24)+DATE(1970,1,1)</f>
        <v>41912.932430555556</v>
      </c>
      <c r="T2278" s="11">
        <f>(((I2278/60)/60)/24)+DATE(1970,1,1)</f>
        <v>41942.932430555556</v>
      </c>
    </row>
    <row r="2279" spans="1:20" ht="45" x14ac:dyDescent="0.25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 s="6">
        <f>ROUND(E2279/D2279*100, 0)</f>
        <v>100</v>
      </c>
      <c r="P2279" s="8">
        <f>E2279/L2279</f>
        <v>89.925373134328353</v>
      </c>
      <c r="Q2279" t="str">
        <f>LEFT(N2279, SEARCH("/", N2279, 1) - 1)</f>
        <v>photography</v>
      </c>
      <c r="R2279" t="str">
        <f>RIGHT(N2279, LEN(N2279)-SEARCH("/", N2279, 1))</f>
        <v>photobooks</v>
      </c>
      <c r="S2279" s="11">
        <f>(((J2279/60)/60)/24)+DATE(1970,1,1)</f>
        <v>42586.925636574073</v>
      </c>
      <c r="T2279" s="11">
        <f>(((I2279/60)/60)/24)+DATE(1970,1,1)</f>
        <v>42609.165972222225</v>
      </c>
    </row>
    <row r="2280" spans="1:20" ht="45" x14ac:dyDescent="0.25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8279</v>
      </c>
      <c r="O2280" s="6">
        <f>ROUND(E2280/D2280*100, 0)</f>
        <v>172</v>
      </c>
      <c r="P2280" s="8">
        <f>E2280/L2280</f>
        <v>94.054545454545448</v>
      </c>
      <c r="Q2280" t="str">
        <f>LEFT(N2280, SEARCH("/", N2280, 1) - 1)</f>
        <v>music</v>
      </c>
      <c r="R2280" t="str">
        <f>RIGHT(N2280, LEN(N2280)-SEARCH("/", N2280, 1))</f>
        <v>indie rock</v>
      </c>
      <c r="S2280" s="11">
        <f>(((J2280/60)/60)/24)+DATE(1970,1,1)</f>
        <v>41879.130868055552</v>
      </c>
      <c r="T2280" s="11">
        <f>(((I2280/60)/60)/24)+DATE(1970,1,1)</f>
        <v>41909.130868055552</v>
      </c>
    </row>
    <row r="2281" spans="1:20" ht="45" x14ac:dyDescent="0.25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8295</v>
      </c>
      <c r="O2281" s="6">
        <f>ROUND(E2281/D2281*100, 0)</f>
        <v>138</v>
      </c>
      <c r="P2281" s="8">
        <f>E2281/L2281</f>
        <v>87.436000000000007</v>
      </c>
      <c r="Q2281" t="str">
        <f>LEFT(N2281, SEARCH("/", N2281, 1) - 1)</f>
        <v>technology</v>
      </c>
      <c r="R2281" t="str">
        <f>RIGHT(N2281, LEN(N2281)-SEARCH("/", N2281, 1))</f>
        <v>hardware</v>
      </c>
      <c r="S2281" s="11">
        <f>(((J2281/60)/60)/24)+DATE(1970,1,1)</f>
        <v>40638.828009259261</v>
      </c>
      <c r="T2281" s="11">
        <f>(((I2281/60)/60)/24)+DATE(1970,1,1)</f>
        <v>40728.828009259261</v>
      </c>
    </row>
    <row r="2282" spans="1:20" x14ac:dyDescent="0.25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8296</v>
      </c>
      <c r="O2282" s="6">
        <f>ROUND(E2282/D2282*100, 0)</f>
        <v>0</v>
      </c>
      <c r="P2282" s="8">
        <f>E2282/L2282</f>
        <v>25</v>
      </c>
      <c r="Q2282" t="str">
        <f>LEFT(N2282, SEARCH("/", N2282, 1) - 1)</f>
        <v>photography</v>
      </c>
      <c r="R2282" t="str">
        <f>RIGHT(N2282, LEN(N2282)-SEARCH("/", N2282, 1))</f>
        <v>people</v>
      </c>
      <c r="S2282" s="11">
        <f>(((J2282/60)/60)/24)+DATE(1970,1,1)</f>
        <v>42206.763217592597</v>
      </c>
      <c r="T2282" s="11">
        <f>(((I2282/60)/60)/24)+DATE(1970,1,1)</f>
        <v>42236.763217592597</v>
      </c>
    </row>
    <row r="2283" spans="1:20" ht="45" x14ac:dyDescent="0.25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8295</v>
      </c>
      <c r="O2283" s="6">
        <f>ROUND(E2283/D2283*100, 0)</f>
        <v>167</v>
      </c>
      <c r="P2283" s="8">
        <f>E2283/L2283</f>
        <v>99.455445544554451</v>
      </c>
      <c r="Q2283" t="str">
        <f>LEFT(N2283, SEARCH("/", N2283, 1) - 1)</f>
        <v>technology</v>
      </c>
      <c r="R2283" t="str">
        <f>RIGHT(N2283, LEN(N2283)-SEARCH("/", N2283, 1))</f>
        <v>hardware</v>
      </c>
      <c r="S2283" s="11">
        <f>(((J2283/60)/60)/24)+DATE(1970,1,1)</f>
        <v>41946.674108796295</v>
      </c>
      <c r="T2283" s="11">
        <f>(((I2283/60)/60)/24)+DATE(1970,1,1)</f>
        <v>41976.166666666672</v>
      </c>
    </row>
    <row r="2284" spans="1:20" ht="45" x14ac:dyDescent="0.25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8279</v>
      </c>
      <c r="O2284" s="6">
        <f>ROUND(E2284/D2284*100, 0)</f>
        <v>124</v>
      </c>
      <c r="P2284" s="8">
        <f>E2284/L2284</f>
        <v>89.301204819277103</v>
      </c>
      <c r="Q2284" t="str">
        <f>LEFT(N2284, SEARCH("/", N2284, 1) - 1)</f>
        <v>music</v>
      </c>
      <c r="R2284" t="str">
        <f>RIGHT(N2284, LEN(N2284)-SEARCH("/", N2284, 1))</f>
        <v>indie rock</v>
      </c>
      <c r="S2284" s="11">
        <f>(((J2284/60)/60)/24)+DATE(1970,1,1)</f>
        <v>41075.835497685184</v>
      </c>
      <c r="T2284" s="11">
        <f>(((I2284/60)/60)/24)+DATE(1970,1,1)</f>
        <v>41105.835497685184</v>
      </c>
    </row>
    <row r="2285" spans="1:20" ht="45" x14ac:dyDescent="0.25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8279</v>
      </c>
      <c r="O2285" s="6">
        <f>ROUND(E2285/D2285*100, 0)</f>
        <v>101</v>
      </c>
      <c r="P2285" s="8">
        <f>E2285/L2285</f>
        <v>110.49090909090908</v>
      </c>
      <c r="Q2285" t="str">
        <f>LEFT(N2285, SEARCH("/", N2285, 1) - 1)</f>
        <v>music</v>
      </c>
      <c r="R2285" t="str">
        <f>RIGHT(N2285, LEN(N2285)-SEARCH("/", N2285, 1))</f>
        <v>indie rock</v>
      </c>
      <c r="S2285" s="11">
        <f>(((J2285/60)/60)/24)+DATE(1970,1,1)</f>
        <v>40763.707546296297</v>
      </c>
      <c r="T2285" s="11">
        <f>(((I2285/60)/60)/24)+DATE(1970,1,1)</f>
        <v>40823.707546296297</v>
      </c>
    </row>
    <row r="2286" spans="1:20" ht="45" x14ac:dyDescent="0.25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8279</v>
      </c>
      <c r="O2286" s="6">
        <f>ROUND(E2286/D2286*100, 0)</f>
        <v>100</v>
      </c>
      <c r="P2286" s="8">
        <f>E2286/L2286</f>
        <v>188.125</v>
      </c>
      <c r="Q2286" t="str">
        <f>LEFT(N2286, SEARCH("/", N2286, 1) - 1)</f>
        <v>music</v>
      </c>
      <c r="R2286" t="str">
        <f>RIGHT(N2286, LEN(N2286)-SEARCH("/", N2286, 1))</f>
        <v>indie rock</v>
      </c>
      <c r="S2286" s="11">
        <f>(((J2286/60)/60)/24)+DATE(1970,1,1)</f>
        <v>40946.11383101852</v>
      </c>
      <c r="T2286" s="11">
        <f>(((I2286/60)/60)/24)+DATE(1970,1,1)</f>
        <v>40976.11383101852</v>
      </c>
    </row>
    <row r="2287" spans="1:20" ht="45" x14ac:dyDescent="0.25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8282</v>
      </c>
      <c r="O2287" s="6">
        <f>ROUND(E2287/D2287*100, 0)</f>
        <v>2</v>
      </c>
      <c r="P2287" s="8">
        <f>E2287/L2287</f>
        <v>34.666666666666664</v>
      </c>
      <c r="Q2287" t="str">
        <f>LEFT(N2287, SEARCH("/", N2287, 1) - 1)</f>
        <v>games</v>
      </c>
      <c r="R2287" t="str">
        <f>RIGHT(N2287, LEN(N2287)-SEARCH("/", N2287, 1))</f>
        <v>video games</v>
      </c>
      <c r="S2287" s="11">
        <f>(((J2287/60)/60)/24)+DATE(1970,1,1)</f>
        <v>41361.886469907404</v>
      </c>
      <c r="T2287" s="11">
        <f>(((I2287/60)/60)/24)+DATE(1970,1,1)</f>
        <v>41391.886469907404</v>
      </c>
    </row>
    <row r="2288" spans="1:20" ht="45" x14ac:dyDescent="0.25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8280</v>
      </c>
      <c r="O2288" s="6">
        <f>ROUND(E2288/D2288*100, 0)</f>
        <v>114</v>
      </c>
      <c r="P2288" s="8">
        <f>E2288/L2288</f>
        <v>55.796747967479675</v>
      </c>
      <c r="Q2288" t="str">
        <f>LEFT(N2288, SEARCH("/", N2288, 1) - 1)</f>
        <v>music</v>
      </c>
      <c r="R2288" t="str">
        <f>RIGHT(N2288, LEN(N2288)-SEARCH("/", N2288, 1))</f>
        <v>electronic music</v>
      </c>
      <c r="S2288" s="11">
        <f>(((J2288/60)/60)/24)+DATE(1970,1,1)</f>
        <v>41548.747418981482</v>
      </c>
      <c r="T2288" s="11">
        <f>(((I2288/60)/60)/24)+DATE(1970,1,1)</f>
        <v>41582.041666666664</v>
      </c>
    </row>
    <row r="2289" spans="1:20" ht="45" x14ac:dyDescent="0.25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8297</v>
      </c>
      <c r="O2289" s="6">
        <f>ROUND(E2289/D2289*100, 0)</f>
        <v>180</v>
      </c>
      <c r="P2289" s="8">
        <f>E2289/L2289</f>
        <v>24.274157303370785</v>
      </c>
      <c r="Q2289" t="str">
        <f>LEFT(N2289, SEARCH("/", N2289, 1) - 1)</f>
        <v>games</v>
      </c>
      <c r="R2289" t="str">
        <f>RIGHT(N2289, LEN(N2289)-SEARCH("/", N2289, 1))</f>
        <v>tabletop games</v>
      </c>
      <c r="S2289" s="11">
        <f>(((J2289/60)/60)/24)+DATE(1970,1,1)</f>
        <v>42496.582337962958</v>
      </c>
      <c r="T2289" s="11">
        <f>(((I2289/60)/60)/24)+DATE(1970,1,1)</f>
        <v>42513.125</v>
      </c>
    </row>
    <row r="2290" spans="1:20" ht="30" x14ac:dyDescent="0.25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8276</v>
      </c>
      <c r="O2290" s="6">
        <f>ROUND(E2290/D2290*100, 0)</f>
        <v>106</v>
      </c>
      <c r="P2290" s="8">
        <f>E2290/L2290</f>
        <v>108.02152542372882</v>
      </c>
      <c r="Q2290" t="str">
        <f>LEFT(N2290, SEARCH("/", N2290, 1) - 1)</f>
        <v>music</v>
      </c>
      <c r="R2290" t="str">
        <f>RIGHT(N2290, LEN(N2290)-SEARCH("/", N2290, 1))</f>
        <v>rock</v>
      </c>
      <c r="S2290" s="11">
        <f>(((J2290/60)/60)/24)+DATE(1970,1,1)</f>
        <v>40585.796817129631</v>
      </c>
      <c r="T2290" s="11">
        <f>(((I2290/60)/60)/24)+DATE(1970,1,1)</f>
        <v>40614.166666666664</v>
      </c>
    </row>
    <row r="2291" spans="1:20" ht="45" x14ac:dyDescent="0.25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8279</v>
      </c>
      <c r="O2291" s="6">
        <f>ROUND(E2291/D2291*100, 0)</f>
        <v>101</v>
      </c>
      <c r="P2291" s="8">
        <f>E2291/L2291</f>
        <v>53.469203539823013</v>
      </c>
      <c r="Q2291" t="str">
        <f>LEFT(N2291, SEARCH("/", N2291, 1) - 1)</f>
        <v>music</v>
      </c>
      <c r="R2291" t="str">
        <f>RIGHT(N2291, LEN(N2291)-SEARCH("/", N2291, 1))</f>
        <v>indie rock</v>
      </c>
      <c r="S2291" s="11">
        <f>(((J2291/60)/60)/24)+DATE(1970,1,1)</f>
        <v>40502.815868055557</v>
      </c>
      <c r="T2291" s="11">
        <f>(((I2291/60)/60)/24)+DATE(1970,1,1)</f>
        <v>40544.207638888889</v>
      </c>
    </row>
    <row r="2292" spans="1:20" ht="45" x14ac:dyDescent="0.25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8279</v>
      </c>
      <c r="O2292" s="6">
        <f>ROUND(E2292/D2292*100, 0)</f>
        <v>107</v>
      </c>
      <c r="P2292" s="8">
        <f>E2292/L2292</f>
        <v>59.817476635514019</v>
      </c>
      <c r="Q2292" t="str">
        <f>LEFT(N2292, SEARCH("/", N2292, 1) - 1)</f>
        <v>music</v>
      </c>
      <c r="R2292" t="str">
        <f>RIGHT(N2292, LEN(N2292)-SEARCH("/", N2292, 1))</f>
        <v>indie rock</v>
      </c>
      <c r="S2292" s="11">
        <f>(((J2292/60)/60)/24)+DATE(1970,1,1)</f>
        <v>41307.987696759257</v>
      </c>
      <c r="T2292" s="11">
        <f>(((I2292/60)/60)/24)+DATE(1970,1,1)</f>
        <v>41342.987696759257</v>
      </c>
    </row>
    <row r="2293" spans="1:20" ht="30" x14ac:dyDescent="0.25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8284</v>
      </c>
      <c r="O2293" s="6">
        <f>ROUND(E2293/D2293*100, 0)</f>
        <v>0</v>
      </c>
      <c r="P2293" s="8">
        <f>E2293/L2293</f>
        <v>1</v>
      </c>
      <c r="Q2293" t="str">
        <f>LEFT(N2293, SEARCH("/", N2293, 1) - 1)</f>
        <v>food</v>
      </c>
      <c r="R2293" t="str">
        <f>RIGHT(N2293, LEN(N2293)-SEARCH("/", N2293, 1))</f>
        <v>food trucks</v>
      </c>
      <c r="S2293" s="11">
        <f>(((J2293/60)/60)/24)+DATE(1970,1,1)</f>
        <v>42026.687453703707</v>
      </c>
      <c r="T2293" s="11">
        <f>(((I2293/60)/60)/24)+DATE(1970,1,1)</f>
        <v>42056.687453703707</v>
      </c>
    </row>
    <row r="2294" spans="1:20" ht="30" x14ac:dyDescent="0.25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8279</v>
      </c>
      <c r="O2294" s="6">
        <f>ROUND(E2294/D2294*100, 0)</f>
        <v>100</v>
      </c>
      <c r="P2294" s="8">
        <f>E2294/L2294</f>
        <v>600</v>
      </c>
      <c r="Q2294" t="str">
        <f>LEFT(N2294, SEARCH("/", N2294, 1) - 1)</f>
        <v>music</v>
      </c>
      <c r="R2294" t="str">
        <f>RIGHT(N2294, LEN(N2294)-SEARCH("/", N2294, 1))</f>
        <v>indie rock</v>
      </c>
      <c r="S2294" s="11">
        <f>(((J2294/60)/60)/24)+DATE(1970,1,1)</f>
        <v>41327.996435185189</v>
      </c>
      <c r="T2294" s="11">
        <f>(((I2294/60)/60)/24)+DATE(1970,1,1)</f>
        <v>41362.954768518517</v>
      </c>
    </row>
    <row r="2295" spans="1:20" ht="30" x14ac:dyDescent="0.25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8300</v>
      </c>
      <c r="O2295" s="6">
        <f>ROUND(E2295/D2295*100, 0)</f>
        <v>104</v>
      </c>
      <c r="P2295" s="8">
        <f>E2295/L2295</f>
        <v>82.328947368421055</v>
      </c>
      <c r="Q2295" t="str">
        <f>LEFT(N2295, SEARCH("/", N2295, 1) - 1)</f>
        <v>music</v>
      </c>
      <c r="R2295" t="str">
        <f>RIGHT(N2295, LEN(N2295)-SEARCH("/", N2295, 1))</f>
        <v>classical music</v>
      </c>
      <c r="S2295" s="11">
        <f>(((J2295/60)/60)/24)+DATE(1970,1,1)</f>
        <v>40948.080729166664</v>
      </c>
      <c r="T2295" s="11">
        <f>(((I2295/60)/60)/24)+DATE(1970,1,1)</f>
        <v>40993.0390625</v>
      </c>
    </row>
    <row r="2296" spans="1:20" ht="45" x14ac:dyDescent="0.25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8300</v>
      </c>
      <c r="O2296" s="6">
        <f>ROUND(E2296/D2296*100, 0)</f>
        <v>102</v>
      </c>
      <c r="P2296" s="8">
        <f>E2296/L2296</f>
        <v>165.16216216216216</v>
      </c>
      <c r="Q2296" t="str">
        <f>LEFT(N2296, SEARCH("/", N2296, 1) - 1)</f>
        <v>music</v>
      </c>
      <c r="R2296" t="str">
        <f>RIGHT(N2296, LEN(N2296)-SEARCH("/", N2296, 1))</f>
        <v>classical music</v>
      </c>
      <c r="S2296" s="11">
        <f>(((J2296/60)/60)/24)+DATE(1970,1,1)</f>
        <v>42618.625428240746</v>
      </c>
      <c r="T2296" s="11">
        <f>(((I2296/60)/60)/24)+DATE(1970,1,1)</f>
        <v>42643.185416666667</v>
      </c>
    </row>
    <row r="2297" spans="1:20" ht="45" x14ac:dyDescent="0.25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8284</v>
      </c>
      <c r="O2297" s="6">
        <f>ROUND(E2297/D2297*100, 0)</f>
        <v>0</v>
      </c>
      <c r="P2297" s="8" t="e">
        <f>E2297/L2297</f>
        <v>#DIV/0!</v>
      </c>
      <c r="Q2297" t="str">
        <f>LEFT(N2297, SEARCH("/", N2297, 1) - 1)</f>
        <v>food</v>
      </c>
      <c r="R2297" t="str">
        <f>RIGHT(N2297, LEN(N2297)-SEARCH("/", N2297, 1))</f>
        <v>food trucks</v>
      </c>
      <c r="S2297" s="11">
        <f>(((J2297/60)/60)/24)+DATE(1970,1,1)</f>
        <v>42238.022905092599</v>
      </c>
      <c r="T2297" s="11">
        <f>(((I2297/60)/60)/24)+DATE(1970,1,1)</f>
        <v>42286.708333333328</v>
      </c>
    </row>
    <row r="2298" spans="1:20" ht="45" x14ac:dyDescent="0.25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8284</v>
      </c>
      <c r="O2298" s="6">
        <f>ROUND(E2298/D2298*100, 0)</f>
        <v>4</v>
      </c>
      <c r="P2298" s="8">
        <f>E2298/L2298</f>
        <v>29.125</v>
      </c>
      <c r="Q2298" t="str">
        <f>LEFT(N2298, SEARCH("/", N2298, 1) - 1)</f>
        <v>food</v>
      </c>
      <c r="R2298" t="str">
        <f>RIGHT(N2298, LEN(N2298)-SEARCH("/", N2298, 1))</f>
        <v>food trucks</v>
      </c>
      <c r="S2298" s="11">
        <f>(((J2298/60)/60)/24)+DATE(1970,1,1)</f>
        <v>42042.676226851851</v>
      </c>
      <c r="T2298" s="11">
        <f>(((I2298/60)/60)/24)+DATE(1970,1,1)</f>
        <v>42094.551388888889</v>
      </c>
    </row>
    <row r="2299" spans="1:20" ht="45" x14ac:dyDescent="0.25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8284</v>
      </c>
      <c r="O2299" s="6">
        <f>ROUND(E2299/D2299*100, 0)</f>
        <v>28</v>
      </c>
      <c r="P2299" s="8">
        <f>E2299/L2299</f>
        <v>84.9</v>
      </c>
      <c r="Q2299" t="str">
        <f>LEFT(N2299, SEARCH("/", N2299, 1) - 1)</f>
        <v>food</v>
      </c>
      <c r="R2299" t="str">
        <f>RIGHT(N2299, LEN(N2299)-SEARCH("/", N2299, 1))</f>
        <v>food trucks</v>
      </c>
      <c r="S2299" s="11">
        <f>(((J2299/60)/60)/24)+DATE(1970,1,1)</f>
        <v>41932.871990740743</v>
      </c>
      <c r="T2299" s="11">
        <f>(((I2299/60)/60)/24)+DATE(1970,1,1)</f>
        <v>41965.249305555553</v>
      </c>
    </row>
    <row r="2300" spans="1:20" ht="45" x14ac:dyDescent="0.25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8303</v>
      </c>
      <c r="O2300" s="6">
        <f>ROUND(E2300/D2300*100, 0)</f>
        <v>109</v>
      </c>
      <c r="P2300" s="8">
        <f>E2300/L2300</f>
        <v>94.637681159420296</v>
      </c>
      <c r="Q2300" t="str">
        <f>LEFT(N2300, SEARCH("/", N2300, 1) - 1)</f>
        <v>theater</v>
      </c>
      <c r="R2300" t="str">
        <f>RIGHT(N2300, LEN(N2300)-SEARCH("/", N2300, 1))</f>
        <v>spaces</v>
      </c>
      <c r="S2300" s="11">
        <f>(((J2300/60)/60)/24)+DATE(1970,1,1)</f>
        <v>42418.031180555554</v>
      </c>
      <c r="T2300" s="11">
        <f>(((I2300/60)/60)/24)+DATE(1970,1,1)</f>
        <v>42477.989513888882</v>
      </c>
    </row>
    <row r="2301" spans="1:20" ht="45" x14ac:dyDescent="0.25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8271</v>
      </c>
      <c r="O2301" s="6">
        <f>ROUND(E2301/D2301*100, 0)</f>
        <v>119</v>
      </c>
      <c r="P2301" s="8">
        <f>E2301/L2301</f>
        <v>66.111111111111114</v>
      </c>
      <c r="Q2301" t="str">
        <f>LEFT(N2301, SEARCH("/", N2301, 1) - 1)</f>
        <v>theater</v>
      </c>
      <c r="R2301" t="str">
        <f>RIGHT(N2301, LEN(N2301)-SEARCH("/", N2301, 1))</f>
        <v>plays</v>
      </c>
      <c r="S2301" s="11">
        <f>(((J2301/60)/60)/24)+DATE(1970,1,1)</f>
        <v>41920.787534722222</v>
      </c>
      <c r="T2301" s="11">
        <f>(((I2301/60)/60)/24)+DATE(1970,1,1)</f>
        <v>41941.787534722222</v>
      </c>
    </row>
    <row r="2302" spans="1:20" ht="45" x14ac:dyDescent="0.25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8271</v>
      </c>
      <c r="O2302" s="6">
        <f>ROUND(E2302/D2302*100, 0)</f>
        <v>100</v>
      </c>
      <c r="P2302" s="8">
        <f>E2302/L2302</f>
        <v>63.829787234042556</v>
      </c>
      <c r="Q2302" t="str">
        <f>LEFT(N2302, SEARCH("/", N2302, 1) - 1)</f>
        <v>theater</v>
      </c>
      <c r="R2302" t="str">
        <f>RIGHT(N2302, LEN(N2302)-SEARCH("/", N2302, 1))</f>
        <v>plays</v>
      </c>
      <c r="S2302" s="11">
        <f>(((J2302/60)/60)/24)+DATE(1970,1,1)</f>
        <v>42060.683935185181</v>
      </c>
      <c r="T2302" s="11">
        <f>(((I2302/60)/60)/24)+DATE(1970,1,1)</f>
        <v>42090.642268518524</v>
      </c>
    </row>
    <row r="2303" spans="1:20" ht="45" x14ac:dyDescent="0.25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8271</v>
      </c>
      <c r="O2303" s="6">
        <f>ROUND(E2303/D2303*100, 0)</f>
        <v>11</v>
      </c>
      <c r="P2303" s="8">
        <f>E2303/L2303</f>
        <v>108.33333333333333</v>
      </c>
      <c r="Q2303" t="str">
        <f>LEFT(N2303, SEARCH("/", N2303, 1) - 1)</f>
        <v>theater</v>
      </c>
      <c r="R2303" t="str">
        <f>RIGHT(N2303, LEN(N2303)-SEARCH("/", N2303, 1))</f>
        <v>plays</v>
      </c>
      <c r="S2303" s="11">
        <f>(((J2303/60)/60)/24)+DATE(1970,1,1)</f>
        <v>42672.955138888887</v>
      </c>
      <c r="T2303" s="11">
        <f>(((I2303/60)/60)/24)+DATE(1970,1,1)</f>
        <v>42704.708333333328</v>
      </c>
    </row>
    <row r="2304" spans="1:20" ht="45" x14ac:dyDescent="0.25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8271</v>
      </c>
      <c r="O2304" s="6">
        <f>ROUND(E2304/D2304*100, 0)</f>
        <v>9</v>
      </c>
      <c r="P2304" s="8">
        <f>E2304/L2304</f>
        <v>80.714285714285708</v>
      </c>
      <c r="Q2304" t="str">
        <f>LEFT(N2304, SEARCH("/", N2304, 1) - 1)</f>
        <v>theater</v>
      </c>
      <c r="R2304" t="str">
        <f>RIGHT(N2304, LEN(N2304)-SEARCH("/", N2304, 1))</f>
        <v>plays</v>
      </c>
      <c r="S2304" s="11">
        <f>(((J2304/60)/60)/24)+DATE(1970,1,1)</f>
        <v>42199.648912037039</v>
      </c>
      <c r="T2304" s="11">
        <f>(((I2304/60)/60)/24)+DATE(1970,1,1)</f>
        <v>42217.041666666672</v>
      </c>
    </row>
    <row r="2305" spans="1:20" ht="45" x14ac:dyDescent="0.25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 s="6">
        <f>ROUND(E2305/D2305*100, 0)</f>
        <v>106</v>
      </c>
      <c r="P2305" s="8">
        <f>E2305/L2305</f>
        <v>69.890109890109883</v>
      </c>
      <c r="Q2305" t="str">
        <f>LEFT(N2305, SEARCH("/", N2305, 1) - 1)</f>
        <v>theater</v>
      </c>
      <c r="R2305" t="str">
        <f>RIGHT(N2305, LEN(N2305)-SEARCH("/", N2305, 1))</f>
        <v>plays</v>
      </c>
      <c r="S2305" s="11">
        <f>(((J2305/60)/60)/24)+DATE(1970,1,1)</f>
        <v>41808.669571759259</v>
      </c>
      <c r="T2305" s="11">
        <f>(((I2305/60)/60)/24)+DATE(1970,1,1)</f>
        <v>41838.669571759259</v>
      </c>
    </row>
    <row r="2306" spans="1:20" ht="45" x14ac:dyDescent="0.25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8271</v>
      </c>
      <c r="O2306" s="6">
        <f>ROUND(E2306/D2306*100, 0)</f>
        <v>100</v>
      </c>
      <c r="P2306" s="8">
        <f>E2306/L2306</f>
        <v>127.80851063829788</v>
      </c>
      <c r="Q2306" t="str">
        <f>LEFT(N2306, SEARCH("/", N2306, 1) - 1)</f>
        <v>theater</v>
      </c>
      <c r="R2306" t="str">
        <f>RIGHT(N2306, LEN(N2306)-SEARCH("/", N2306, 1))</f>
        <v>plays</v>
      </c>
      <c r="S2306" s="11">
        <f>(((J2306/60)/60)/24)+DATE(1970,1,1)</f>
        <v>42171.763414351852</v>
      </c>
      <c r="T2306" s="11">
        <f>(((I2306/60)/60)/24)+DATE(1970,1,1)</f>
        <v>42211.763414351852</v>
      </c>
    </row>
    <row r="2307" spans="1:20" ht="45" x14ac:dyDescent="0.25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8271</v>
      </c>
      <c r="O2307" s="6">
        <f>ROUND(E2307/D2307*100, 0)</f>
        <v>131</v>
      </c>
      <c r="P2307" s="8">
        <f>E2307/L2307</f>
        <v>48.325153374233132</v>
      </c>
      <c r="Q2307" t="str">
        <f>LEFT(N2307, SEARCH("/", N2307, 1) - 1)</f>
        <v>theater</v>
      </c>
      <c r="R2307" t="str">
        <f>RIGHT(N2307, LEN(N2307)-SEARCH("/", N2307, 1))</f>
        <v>plays</v>
      </c>
      <c r="S2307" s="11">
        <f>(((J2307/60)/60)/24)+DATE(1970,1,1)</f>
        <v>42136.536134259266</v>
      </c>
      <c r="T2307" s="11">
        <f>(((I2307/60)/60)/24)+DATE(1970,1,1)</f>
        <v>42167.875</v>
      </c>
    </row>
    <row r="2308" spans="1:20" ht="45" x14ac:dyDescent="0.25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8271</v>
      </c>
      <c r="O2308" s="6">
        <f>ROUND(E2308/D2308*100, 0)</f>
        <v>100</v>
      </c>
      <c r="P2308" s="8">
        <f>E2308/L2308</f>
        <v>72.289156626506028</v>
      </c>
      <c r="Q2308" t="str">
        <f>LEFT(N2308, SEARCH("/", N2308, 1) - 1)</f>
        <v>theater</v>
      </c>
      <c r="R2308" t="str">
        <f>RIGHT(N2308, LEN(N2308)-SEARCH("/", N2308, 1))</f>
        <v>plays</v>
      </c>
      <c r="S2308" s="11">
        <f>(((J2308/60)/60)/24)+DATE(1970,1,1)</f>
        <v>41809.860300925924</v>
      </c>
      <c r="T2308" s="11">
        <f>(((I2308/60)/60)/24)+DATE(1970,1,1)</f>
        <v>41839.860300925924</v>
      </c>
    </row>
    <row r="2309" spans="1:20" ht="30" x14ac:dyDescent="0.25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8271</v>
      </c>
      <c r="O2309" s="6">
        <f>ROUND(E2309/D2309*100, 0)</f>
        <v>102</v>
      </c>
      <c r="P2309" s="8">
        <f>E2309/L2309</f>
        <v>78.205128205128204</v>
      </c>
      <c r="Q2309" t="str">
        <f>LEFT(N2309, SEARCH("/", N2309, 1) - 1)</f>
        <v>theater</v>
      </c>
      <c r="R2309" t="str">
        <f>RIGHT(N2309, LEN(N2309)-SEARCH("/", N2309, 1))</f>
        <v>plays</v>
      </c>
      <c r="S2309" s="11">
        <f>(((J2309/60)/60)/24)+DATE(1970,1,1)</f>
        <v>42062.296412037031</v>
      </c>
      <c r="T2309" s="11">
        <f>(((I2309/60)/60)/24)+DATE(1970,1,1)</f>
        <v>42095.207638888889</v>
      </c>
    </row>
    <row r="2310" spans="1:20" ht="45" x14ac:dyDescent="0.25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8271</v>
      </c>
      <c r="O2310" s="6">
        <f>ROUND(E2310/D2310*100, 0)</f>
        <v>100</v>
      </c>
      <c r="P2310" s="8">
        <f>E2310/L2310</f>
        <v>93.760312499999998</v>
      </c>
      <c r="Q2310" t="str">
        <f>LEFT(N2310, SEARCH("/", N2310, 1) - 1)</f>
        <v>theater</v>
      </c>
      <c r="R2310" t="str">
        <f>RIGHT(N2310, LEN(N2310)-SEARCH("/", N2310, 1))</f>
        <v>plays</v>
      </c>
      <c r="S2310" s="11">
        <f>(((J2310/60)/60)/24)+DATE(1970,1,1)</f>
        <v>42292.087592592594</v>
      </c>
      <c r="T2310" s="11">
        <f>(((I2310/60)/60)/24)+DATE(1970,1,1)</f>
        <v>42329.125</v>
      </c>
    </row>
    <row r="2311" spans="1:20" ht="45" x14ac:dyDescent="0.25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8271</v>
      </c>
      <c r="O2311" s="6">
        <f>ROUND(E2311/D2311*100, 0)</f>
        <v>104</v>
      </c>
      <c r="P2311" s="8">
        <f>E2311/L2311</f>
        <v>81.776315789473685</v>
      </c>
      <c r="Q2311" t="str">
        <f>LEFT(N2311, SEARCH("/", N2311, 1) - 1)</f>
        <v>theater</v>
      </c>
      <c r="R2311" t="str">
        <f>RIGHT(N2311, LEN(N2311)-SEARCH("/", N2311, 1))</f>
        <v>plays</v>
      </c>
      <c r="S2311" s="11">
        <f>(((J2311/60)/60)/24)+DATE(1970,1,1)</f>
        <v>42018.676898148144</v>
      </c>
      <c r="T2311" s="11">
        <f>(((I2311/60)/60)/24)+DATE(1970,1,1)</f>
        <v>42040.290972222225</v>
      </c>
    </row>
    <row r="2312" spans="1:20" ht="45" x14ac:dyDescent="0.25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8271</v>
      </c>
      <c r="O2312" s="6">
        <f>ROUND(E2312/D2312*100, 0)</f>
        <v>117</v>
      </c>
      <c r="P2312" s="8">
        <f>E2312/L2312</f>
        <v>81.569767441860463</v>
      </c>
      <c r="Q2312" t="str">
        <f>LEFT(N2312, SEARCH("/", N2312, 1) - 1)</f>
        <v>theater</v>
      </c>
      <c r="R2312" t="str">
        <f>RIGHT(N2312, LEN(N2312)-SEARCH("/", N2312, 1))</f>
        <v>plays</v>
      </c>
      <c r="S2312" s="11">
        <f>(((J2312/60)/60)/24)+DATE(1970,1,1)</f>
        <v>42167.023206018523</v>
      </c>
      <c r="T2312" s="11">
        <f>(((I2312/60)/60)/24)+DATE(1970,1,1)</f>
        <v>42196.165972222225</v>
      </c>
    </row>
    <row r="2313" spans="1:20" ht="90" x14ac:dyDescent="0.25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 s="6">
        <f>ROUND(E2313/D2313*100, 0)</f>
        <v>100</v>
      </c>
      <c r="P2313" s="8">
        <f>E2313/L2313</f>
        <v>215.25</v>
      </c>
      <c r="Q2313" t="str">
        <f>LEFT(N2313, SEARCH("/", N2313, 1) - 1)</f>
        <v>theater</v>
      </c>
      <c r="R2313" t="str">
        <f>RIGHT(N2313, LEN(N2313)-SEARCH("/", N2313, 1))</f>
        <v>musical</v>
      </c>
      <c r="S2313" s="11">
        <f>(((J2313/60)/60)/24)+DATE(1970,1,1)</f>
        <v>42016.981574074074</v>
      </c>
      <c r="T2313" s="11">
        <f>(((I2313/60)/60)/24)+DATE(1970,1,1)</f>
        <v>42045.332638888889</v>
      </c>
    </row>
    <row r="2314" spans="1:20" ht="45" x14ac:dyDescent="0.25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8305</v>
      </c>
      <c r="O2314" s="6">
        <f>ROUND(E2314/D2314*100, 0)</f>
        <v>111</v>
      </c>
      <c r="P2314" s="8">
        <f>E2314/L2314</f>
        <v>93.774647887323937</v>
      </c>
      <c r="Q2314" t="str">
        <f>LEFT(N2314, SEARCH("/", N2314, 1) - 1)</f>
        <v>theater</v>
      </c>
      <c r="R2314" t="str">
        <f>RIGHT(N2314, LEN(N2314)-SEARCH("/", N2314, 1))</f>
        <v>musical</v>
      </c>
      <c r="S2314" s="11">
        <f>(((J2314/60)/60)/24)+DATE(1970,1,1)</f>
        <v>42487.037905092591</v>
      </c>
      <c r="T2314" s="11">
        <f>(((I2314/60)/60)/24)+DATE(1970,1,1)</f>
        <v>42517.037905092591</v>
      </c>
    </row>
    <row r="2315" spans="1:20" ht="45" x14ac:dyDescent="0.25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8305</v>
      </c>
      <c r="O2315" s="6">
        <f>ROUND(E2315/D2315*100, 0)</f>
        <v>90</v>
      </c>
      <c r="P2315" s="8">
        <f>E2315/L2315</f>
        <v>145.40540540540542</v>
      </c>
      <c r="Q2315" t="str">
        <f>LEFT(N2315, SEARCH("/", N2315, 1) - 1)</f>
        <v>theater</v>
      </c>
      <c r="R2315" t="str">
        <f>RIGHT(N2315, LEN(N2315)-SEARCH("/", N2315, 1))</f>
        <v>musical</v>
      </c>
      <c r="S2315" s="11">
        <f>(((J2315/60)/60)/24)+DATE(1970,1,1)</f>
        <v>42084.881539351853</v>
      </c>
      <c r="T2315" s="11">
        <f>(((I2315/60)/60)/24)+DATE(1970,1,1)</f>
        <v>42114.881539351853</v>
      </c>
    </row>
    <row r="2316" spans="1:20" ht="45" x14ac:dyDescent="0.25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8271</v>
      </c>
      <c r="O2316" s="6">
        <f>ROUND(E2316/D2316*100, 0)</f>
        <v>18</v>
      </c>
      <c r="P2316" s="8">
        <f>E2316/L2316</f>
        <v>81.538461538461533</v>
      </c>
      <c r="Q2316" t="str">
        <f>LEFT(N2316, SEARCH("/", N2316, 1) - 1)</f>
        <v>theater</v>
      </c>
      <c r="R2316" t="str">
        <f>RIGHT(N2316, LEN(N2316)-SEARCH("/", N2316, 1))</f>
        <v>plays</v>
      </c>
      <c r="S2316" s="11">
        <f>(((J2316/60)/60)/24)+DATE(1970,1,1)</f>
        <v>41833.660995370366</v>
      </c>
      <c r="T2316" s="11">
        <f>(((I2316/60)/60)/24)+DATE(1970,1,1)</f>
        <v>41863.660995370366</v>
      </c>
    </row>
    <row r="2317" spans="1:20" ht="45" x14ac:dyDescent="0.25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 s="6">
        <f>ROUND(E2317/D2317*100, 0)</f>
        <v>0</v>
      </c>
      <c r="P2317" s="8" t="e">
        <f>E2317/L2317</f>
        <v>#DIV/0!</v>
      </c>
      <c r="Q2317" t="str">
        <f>LEFT(N2317, SEARCH("/", N2317, 1) - 1)</f>
        <v>theater</v>
      </c>
      <c r="R2317" t="str">
        <f>RIGHT(N2317, LEN(N2317)-SEARCH("/", N2317, 1))</f>
        <v>plays</v>
      </c>
      <c r="S2317" s="11">
        <f>(((J2317/60)/60)/24)+DATE(1970,1,1)</f>
        <v>42253.633159722223</v>
      </c>
      <c r="T2317" s="11">
        <f>(((I2317/60)/60)/24)+DATE(1970,1,1)</f>
        <v>42313.674826388888</v>
      </c>
    </row>
    <row r="2318" spans="1:20" ht="45" x14ac:dyDescent="0.25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8271</v>
      </c>
      <c r="O2318" s="6">
        <f>ROUND(E2318/D2318*100, 0)</f>
        <v>3</v>
      </c>
      <c r="P2318" s="8">
        <f>E2318/L2318</f>
        <v>61.666666666666664</v>
      </c>
      <c r="Q2318" t="str">
        <f>LEFT(N2318, SEARCH("/", N2318, 1) - 1)</f>
        <v>theater</v>
      </c>
      <c r="R2318" t="str">
        <f>RIGHT(N2318, LEN(N2318)-SEARCH("/", N2318, 1))</f>
        <v>plays</v>
      </c>
      <c r="S2318" s="11">
        <f>(((J2318/60)/60)/24)+DATE(1970,1,1)</f>
        <v>42224.756909722222</v>
      </c>
      <c r="T2318" s="11">
        <f>(((I2318/60)/60)/24)+DATE(1970,1,1)</f>
        <v>42254.756909722222</v>
      </c>
    </row>
    <row r="2319" spans="1:20" ht="30" x14ac:dyDescent="0.25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8271</v>
      </c>
      <c r="O2319" s="6">
        <f>ROUND(E2319/D2319*100, 0)</f>
        <v>3</v>
      </c>
      <c r="P2319" s="8">
        <f>E2319/L2319</f>
        <v>39</v>
      </c>
      <c r="Q2319" t="str">
        <f>LEFT(N2319, SEARCH("/", N2319, 1) - 1)</f>
        <v>theater</v>
      </c>
      <c r="R2319" t="str">
        <f>RIGHT(N2319, LEN(N2319)-SEARCH("/", N2319, 1))</f>
        <v>plays</v>
      </c>
      <c r="S2319" s="11">
        <f>(((J2319/60)/60)/24)+DATE(1970,1,1)</f>
        <v>42031.833587962959</v>
      </c>
      <c r="T2319" s="11">
        <f>(((I2319/60)/60)/24)+DATE(1970,1,1)</f>
        <v>42063.333333333328</v>
      </c>
    </row>
    <row r="2320" spans="1:20" ht="45" x14ac:dyDescent="0.25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8271</v>
      </c>
      <c r="O2320" s="6">
        <f>ROUND(E2320/D2320*100, 0)</f>
        <v>2</v>
      </c>
      <c r="P2320" s="8">
        <f>E2320/L2320</f>
        <v>18.333333333333332</v>
      </c>
      <c r="Q2320" t="str">
        <f>LEFT(N2320, SEARCH("/", N2320, 1) - 1)</f>
        <v>theater</v>
      </c>
      <c r="R2320" t="str">
        <f>RIGHT(N2320, LEN(N2320)-SEARCH("/", N2320, 1))</f>
        <v>plays</v>
      </c>
      <c r="S2320" s="11">
        <f>(((J2320/60)/60)/24)+DATE(1970,1,1)</f>
        <v>42069.903437500005</v>
      </c>
      <c r="T2320" s="11">
        <f>(((I2320/60)/60)/24)+DATE(1970,1,1)</f>
        <v>42092.833333333328</v>
      </c>
    </row>
    <row r="2321" spans="1:20" ht="45" x14ac:dyDescent="0.25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 s="6">
        <f>ROUND(E2321/D2321*100, 0)</f>
        <v>47</v>
      </c>
      <c r="P2321" s="8">
        <f>E2321/L2321</f>
        <v>166.05882352941177</v>
      </c>
      <c r="Q2321" t="str">
        <f>LEFT(N2321, SEARCH("/", N2321, 1) - 1)</f>
        <v>theater</v>
      </c>
      <c r="R2321" t="str">
        <f>RIGHT(N2321, LEN(N2321)-SEARCH("/", N2321, 1))</f>
        <v>plays</v>
      </c>
      <c r="S2321" s="11">
        <f>(((J2321/60)/60)/24)+DATE(1970,1,1)</f>
        <v>41804.937083333331</v>
      </c>
      <c r="T2321" s="11">
        <f>(((I2321/60)/60)/24)+DATE(1970,1,1)</f>
        <v>41821.9375</v>
      </c>
    </row>
    <row r="2322" spans="1:20" ht="45" x14ac:dyDescent="0.25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6">
        <f>ROUND(E2322/D2322*100, 0)</f>
        <v>7</v>
      </c>
      <c r="P2322" s="8">
        <f>E2322/L2322</f>
        <v>59</v>
      </c>
      <c r="Q2322" t="str">
        <f>LEFT(N2322, SEARCH("/", N2322, 1) - 1)</f>
        <v>theater</v>
      </c>
      <c r="R2322" t="str">
        <f>RIGHT(N2322, LEN(N2322)-SEARCH("/", N2322, 1))</f>
        <v>plays</v>
      </c>
      <c r="S2322" s="11">
        <f>(((J2322/60)/60)/24)+DATE(1970,1,1)</f>
        <v>42293.809212962966</v>
      </c>
      <c r="T2322" s="11">
        <f>(((I2322/60)/60)/24)+DATE(1970,1,1)</f>
        <v>42353.85087962963</v>
      </c>
    </row>
    <row r="2323" spans="1:20" ht="30" x14ac:dyDescent="0.25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6">
        <f>ROUND(E2323/D2323*100, 0)</f>
        <v>0</v>
      </c>
      <c r="P2323" s="8">
        <f>E2323/L2323</f>
        <v>1</v>
      </c>
      <c r="Q2323" t="str">
        <f>LEFT(N2323, SEARCH("/", N2323, 1) - 1)</f>
        <v>film &amp; video</v>
      </c>
      <c r="R2323" t="str">
        <f>RIGHT(N2323, LEN(N2323)-SEARCH("/", N2323, 1))</f>
        <v>drama</v>
      </c>
      <c r="S2323" s="11">
        <f>(((J2323/60)/60)/24)+DATE(1970,1,1)</f>
        <v>42416.881018518514</v>
      </c>
      <c r="T2323" s="11">
        <f>(((I2323/60)/60)/24)+DATE(1970,1,1)</f>
        <v>42476.839351851857</v>
      </c>
    </row>
    <row r="2324" spans="1:20" ht="45" x14ac:dyDescent="0.25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6">
        <f>ROUND(E2324/D2324*100, 0)</f>
        <v>7</v>
      </c>
      <c r="P2324" s="8">
        <f>E2324/L2324</f>
        <v>44.5</v>
      </c>
      <c r="Q2324" t="str">
        <f>LEFT(N2324, SEARCH("/", N2324, 1) - 1)</f>
        <v>publishing</v>
      </c>
      <c r="R2324" t="str">
        <f>RIGHT(N2324, LEN(N2324)-SEARCH("/", N2324, 1))</f>
        <v>translations</v>
      </c>
      <c r="S2324" s="11">
        <f>(((J2324/60)/60)/24)+DATE(1970,1,1)</f>
        <v>42622.456238425926</v>
      </c>
      <c r="T2324" s="11">
        <f>(((I2324/60)/60)/24)+DATE(1970,1,1)</f>
        <v>42652.456238425926</v>
      </c>
    </row>
    <row r="2325" spans="1:20" ht="45" x14ac:dyDescent="0.25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6">
        <f>ROUND(E2325/D2325*100, 0)</f>
        <v>102</v>
      </c>
      <c r="P2325" s="8">
        <f>E2325/L2325</f>
        <v>35.551912568306008</v>
      </c>
      <c r="Q2325" t="str">
        <f>LEFT(N2325, SEARCH("/", N2325, 1) - 1)</f>
        <v>music</v>
      </c>
      <c r="R2325" t="str">
        <f>RIGHT(N2325, LEN(N2325)-SEARCH("/", N2325, 1))</f>
        <v>indie rock</v>
      </c>
      <c r="S2325" s="11">
        <f>(((J2325/60)/60)/24)+DATE(1970,1,1)</f>
        <v>41680.583402777782</v>
      </c>
      <c r="T2325" s="11">
        <f>(((I2325/60)/60)/24)+DATE(1970,1,1)</f>
        <v>41702.875</v>
      </c>
    </row>
    <row r="2326" spans="1:20" ht="45" x14ac:dyDescent="0.25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6">
        <f>ROUND(E2326/D2326*100, 0)</f>
        <v>109</v>
      </c>
      <c r="P2326" s="8">
        <f>E2326/L2326</f>
        <v>68.481650485436887</v>
      </c>
      <c r="Q2326" t="str">
        <f>LEFT(N2326, SEARCH("/", N2326, 1) - 1)</f>
        <v>music</v>
      </c>
      <c r="R2326" t="str">
        <f>RIGHT(N2326, LEN(N2326)-SEARCH("/", N2326, 1))</f>
        <v>indie rock</v>
      </c>
      <c r="S2326" s="11">
        <f>(((J2326/60)/60)/24)+DATE(1970,1,1)</f>
        <v>40850.111064814817</v>
      </c>
      <c r="T2326" s="11">
        <f>(((I2326/60)/60)/24)+DATE(1970,1,1)</f>
        <v>40890.152731481481</v>
      </c>
    </row>
    <row r="2327" spans="1:20" ht="45" x14ac:dyDescent="0.25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8269</v>
      </c>
      <c r="O2327" s="6">
        <f>ROUND(E2327/D2327*100, 0)</f>
        <v>110</v>
      </c>
      <c r="P2327" s="8">
        <f>E2327/L2327</f>
        <v>42.874970059880241</v>
      </c>
      <c r="Q2327" t="str">
        <f>LEFT(N2327, SEARCH("/", N2327, 1) - 1)</f>
        <v>film &amp; video</v>
      </c>
      <c r="R2327" t="str">
        <f>RIGHT(N2327, LEN(N2327)-SEARCH("/", N2327, 1))</f>
        <v>documentary</v>
      </c>
      <c r="S2327" s="11">
        <f>(((J2327/60)/60)/24)+DATE(1970,1,1)</f>
        <v>40893.551724537036</v>
      </c>
      <c r="T2327" s="11">
        <f>(((I2327/60)/60)/24)+DATE(1970,1,1)</f>
        <v>40923.551724537036</v>
      </c>
    </row>
    <row r="2328" spans="1:20" ht="45" x14ac:dyDescent="0.25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8270</v>
      </c>
      <c r="O2328" s="6">
        <f>ROUND(E2328/D2328*100, 0)</f>
        <v>0</v>
      </c>
      <c r="P2328" s="8" t="e">
        <f>E2328/L2328</f>
        <v>#DIV/0!</v>
      </c>
      <c r="Q2328" t="str">
        <f>LEFT(N2328, SEARCH("/", N2328, 1) - 1)</f>
        <v>film &amp; video</v>
      </c>
      <c r="R2328" t="str">
        <f>RIGHT(N2328, LEN(N2328)-SEARCH("/", N2328, 1))</f>
        <v>animation</v>
      </c>
      <c r="S2328" s="11">
        <f>(((J2328/60)/60)/24)+DATE(1970,1,1)</f>
        <v>42285.909027777772</v>
      </c>
      <c r="T2328" s="11">
        <f>(((I2328/60)/60)/24)+DATE(1970,1,1)</f>
        <v>42299.790972222225</v>
      </c>
    </row>
    <row r="2329" spans="1:20" ht="60" x14ac:dyDescent="0.25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8270</v>
      </c>
      <c r="O2329" s="6">
        <f>ROUND(E2329/D2329*100, 0)</f>
        <v>3</v>
      </c>
      <c r="P2329" s="8">
        <f>E2329/L2329</f>
        <v>53.75</v>
      </c>
      <c r="Q2329" t="str">
        <f>LEFT(N2329, SEARCH("/", N2329, 1) - 1)</f>
        <v>film &amp; video</v>
      </c>
      <c r="R2329" t="str">
        <f>RIGHT(N2329, LEN(N2329)-SEARCH("/", N2329, 1))</f>
        <v>animation</v>
      </c>
      <c r="S2329" s="11">
        <f>(((J2329/60)/60)/24)+DATE(1970,1,1)</f>
        <v>40247.886006944449</v>
      </c>
      <c r="T2329" s="11">
        <f>(((I2329/60)/60)/24)+DATE(1970,1,1)</f>
        <v>40306.927777777775</v>
      </c>
    </row>
    <row r="2330" spans="1:20" ht="45" x14ac:dyDescent="0.25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8270</v>
      </c>
      <c r="O2330" s="6">
        <f>ROUND(E2330/D2330*100, 0)</f>
        <v>2</v>
      </c>
      <c r="P2330" s="8">
        <f>E2330/L2330</f>
        <v>12.666666666666666</v>
      </c>
      <c r="Q2330" t="str">
        <f>LEFT(N2330, SEARCH("/", N2330, 1) - 1)</f>
        <v>film &amp; video</v>
      </c>
      <c r="R2330" t="str">
        <f>RIGHT(N2330, LEN(N2330)-SEARCH("/", N2330, 1))</f>
        <v>animation</v>
      </c>
      <c r="S2330" s="11">
        <f>(((J2330/60)/60)/24)+DATE(1970,1,1)</f>
        <v>41991.526655092588</v>
      </c>
      <c r="T2330" s="11">
        <f>(((I2330/60)/60)/24)+DATE(1970,1,1)</f>
        <v>42021.526655092588</v>
      </c>
    </row>
    <row r="2331" spans="1:20" ht="45" x14ac:dyDescent="0.25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8278</v>
      </c>
      <c r="O2331" s="6">
        <f>ROUND(E2331/D2331*100, 0)</f>
        <v>42</v>
      </c>
      <c r="P2331" s="8">
        <f>E2331/L2331</f>
        <v>34.177215189873415</v>
      </c>
      <c r="Q2331" t="str">
        <f>LEFT(N2331, SEARCH("/", N2331, 1) - 1)</f>
        <v>music</v>
      </c>
      <c r="R2331" t="str">
        <f>RIGHT(N2331, LEN(N2331)-SEARCH("/", N2331, 1))</f>
        <v>jazz</v>
      </c>
      <c r="S2331" s="11">
        <f>(((J2331/60)/60)/24)+DATE(1970,1,1)</f>
        <v>41541.106921296298</v>
      </c>
      <c r="T2331" s="11">
        <f>(((I2331/60)/60)/24)+DATE(1970,1,1)</f>
        <v>41563.415972222225</v>
      </c>
    </row>
    <row r="2332" spans="1:20" ht="60" x14ac:dyDescent="0.25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8278</v>
      </c>
      <c r="O2332" s="6">
        <f>ROUND(E2332/D2332*100, 0)</f>
        <v>0</v>
      </c>
      <c r="P2332" s="8" t="e">
        <f>E2332/L2332</f>
        <v>#DIV/0!</v>
      </c>
      <c r="Q2332" t="str">
        <f>LEFT(N2332, SEARCH("/", N2332, 1) - 1)</f>
        <v>music</v>
      </c>
      <c r="R2332" t="str">
        <f>RIGHT(N2332, LEN(N2332)-SEARCH("/", N2332, 1))</f>
        <v>jazz</v>
      </c>
      <c r="S2332" s="11">
        <f>(((J2332/60)/60)/24)+DATE(1970,1,1)</f>
        <v>40291.81150462963</v>
      </c>
      <c r="T2332" s="11">
        <f>(((I2332/60)/60)/24)+DATE(1970,1,1)</f>
        <v>40337.799305555556</v>
      </c>
    </row>
    <row r="2333" spans="1:20" ht="45" x14ac:dyDescent="0.25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6">
        <f>ROUND(E2333/D2333*100, 0)</f>
        <v>3</v>
      </c>
      <c r="P2333" s="8">
        <f>E2333/L2333</f>
        <v>32.666666666666664</v>
      </c>
      <c r="Q2333" t="str">
        <f>LEFT(N2333, SEARCH("/", N2333, 1) - 1)</f>
        <v>music</v>
      </c>
      <c r="R2333" t="str">
        <f>RIGHT(N2333, LEN(N2333)-SEARCH("/", N2333, 1))</f>
        <v>jazz</v>
      </c>
      <c r="S2333" s="11">
        <f>(((J2333/60)/60)/24)+DATE(1970,1,1)</f>
        <v>40507.239884259259</v>
      </c>
      <c r="T2333" s="11">
        <f>(((I2333/60)/60)/24)+DATE(1970,1,1)</f>
        <v>40567.239884259259</v>
      </c>
    </row>
    <row r="2334" spans="1:20" ht="45" x14ac:dyDescent="0.25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 s="6">
        <f>ROUND(E2334/D2334*100, 0)</f>
        <v>6</v>
      </c>
      <c r="P2334" s="8">
        <f>E2334/L2334</f>
        <v>41.666666666666664</v>
      </c>
      <c r="Q2334" t="str">
        <f>LEFT(N2334, SEARCH("/", N2334, 1) - 1)</f>
        <v>music</v>
      </c>
      <c r="R2334" t="str">
        <f>RIGHT(N2334, LEN(N2334)-SEARCH("/", N2334, 1))</f>
        <v>jazz</v>
      </c>
      <c r="S2334" s="11">
        <f>(((J2334/60)/60)/24)+DATE(1970,1,1)</f>
        <v>40937.679560185185</v>
      </c>
      <c r="T2334" s="11">
        <f>(((I2334/60)/60)/24)+DATE(1970,1,1)</f>
        <v>40969.207638888889</v>
      </c>
    </row>
    <row r="2335" spans="1:20" ht="45" x14ac:dyDescent="0.25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8284</v>
      </c>
      <c r="O2335" s="6">
        <f>ROUND(E2335/D2335*100, 0)</f>
        <v>0</v>
      </c>
      <c r="P2335" s="8" t="e">
        <f>E2335/L2335</f>
        <v>#DIV/0!</v>
      </c>
      <c r="Q2335" t="str">
        <f>LEFT(N2335, SEARCH("/", N2335, 1) - 1)</f>
        <v>food</v>
      </c>
      <c r="R2335" t="str">
        <f>RIGHT(N2335, LEN(N2335)-SEARCH("/", N2335, 1))</f>
        <v>food trucks</v>
      </c>
      <c r="S2335" s="11">
        <f>(((J2335/60)/60)/24)+DATE(1970,1,1)</f>
        <v>42029.07131944444</v>
      </c>
      <c r="T2335" s="11">
        <f>(((I2335/60)/60)/24)+DATE(1970,1,1)</f>
        <v>42059.07131944444</v>
      </c>
    </row>
    <row r="2336" spans="1:20" ht="45" x14ac:dyDescent="0.25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8285</v>
      </c>
      <c r="O2336" s="6">
        <f>ROUND(E2336/D2336*100, 0)</f>
        <v>102</v>
      </c>
      <c r="P2336" s="8">
        <f>E2336/L2336</f>
        <v>61.527777777777779</v>
      </c>
      <c r="Q2336" t="str">
        <f>LEFT(N2336, SEARCH("/", N2336, 1) - 1)</f>
        <v>photography</v>
      </c>
      <c r="R2336" t="str">
        <f>RIGHT(N2336, LEN(N2336)-SEARCH("/", N2336, 1))</f>
        <v>photobooks</v>
      </c>
      <c r="S2336" s="11">
        <f>(((J2336/60)/60)/24)+DATE(1970,1,1)</f>
        <v>42731.755787037036</v>
      </c>
      <c r="T2336" s="11">
        <f>(((I2336/60)/60)/24)+DATE(1970,1,1)</f>
        <v>42766.755787037036</v>
      </c>
    </row>
    <row r="2337" spans="1:20" ht="45" x14ac:dyDescent="0.25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8276</v>
      </c>
      <c r="O2337" s="6">
        <f>ROUND(E2337/D2337*100, 0)</f>
        <v>125</v>
      </c>
      <c r="P2337" s="8">
        <f>E2337/L2337</f>
        <v>77.638095238095232</v>
      </c>
      <c r="Q2337" t="str">
        <f>LEFT(N2337, SEARCH("/", N2337, 1) - 1)</f>
        <v>music</v>
      </c>
      <c r="R2337" t="str">
        <f>RIGHT(N2337, LEN(N2337)-SEARCH("/", N2337, 1))</f>
        <v>rock</v>
      </c>
      <c r="S2337" s="11">
        <f>(((J2337/60)/60)/24)+DATE(1970,1,1)</f>
        <v>41656.762638888889</v>
      </c>
      <c r="T2337" s="11">
        <f>(((I2337/60)/60)/24)+DATE(1970,1,1)</f>
        <v>41686.762638888889</v>
      </c>
    </row>
    <row r="2338" spans="1:20" ht="45" x14ac:dyDescent="0.25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8276</v>
      </c>
      <c r="O2338" s="6">
        <f>ROUND(E2338/D2338*100, 0)</f>
        <v>155</v>
      </c>
      <c r="P2338" s="8">
        <f>E2338/L2338</f>
        <v>53.005263157894738</v>
      </c>
      <c r="Q2338" t="str">
        <f>LEFT(N2338, SEARCH("/", N2338, 1) - 1)</f>
        <v>music</v>
      </c>
      <c r="R2338" t="str">
        <f>RIGHT(N2338, LEN(N2338)-SEARCH("/", N2338, 1))</f>
        <v>rock</v>
      </c>
      <c r="S2338" s="11">
        <f>(((J2338/60)/60)/24)+DATE(1970,1,1)</f>
        <v>41786.555162037039</v>
      </c>
      <c r="T2338" s="11">
        <f>(((I2338/60)/60)/24)+DATE(1970,1,1)</f>
        <v>41815.083333333336</v>
      </c>
    </row>
    <row r="2339" spans="1:20" ht="30" x14ac:dyDescent="0.25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8285</v>
      </c>
      <c r="O2339" s="6">
        <f>ROUND(E2339/D2339*100, 0)</f>
        <v>278</v>
      </c>
      <c r="P2339" s="8">
        <f>E2339/L2339</f>
        <v>67.159851301115239</v>
      </c>
      <c r="Q2339" t="str">
        <f>LEFT(N2339, SEARCH("/", N2339, 1) - 1)</f>
        <v>photography</v>
      </c>
      <c r="R2339" t="str">
        <f>RIGHT(N2339, LEN(N2339)-SEARCH("/", N2339, 1))</f>
        <v>photobooks</v>
      </c>
      <c r="S2339" s="11">
        <f>(((J2339/60)/60)/24)+DATE(1970,1,1)</f>
        <v>41772.657685185186</v>
      </c>
      <c r="T2339" s="11">
        <f>(((I2339/60)/60)/24)+DATE(1970,1,1)</f>
        <v>41800.356249999997</v>
      </c>
    </row>
    <row r="2340" spans="1:20" ht="30" x14ac:dyDescent="0.25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8293</v>
      </c>
      <c r="O2340" s="6">
        <f>ROUND(E2340/D2340*100, 0)</f>
        <v>34</v>
      </c>
      <c r="P2340" s="8">
        <f>E2340/L2340</f>
        <v>137.25</v>
      </c>
      <c r="Q2340" t="str">
        <f>LEFT(N2340, SEARCH("/", N2340, 1) - 1)</f>
        <v>music</v>
      </c>
      <c r="R2340" t="str">
        <f>RIGHT(N2340, LEN(N2340)-SEARCH("/", N2340, 1))</f>
        <v>faith</v>
      </c>
      <c r="S2340" s="11">
        <f>(((J2340/60)/60)/24)+DATE(1970,1,1)</f>
        <v>41788.919722222221</v>
      </c>
      <c r="T2340" s="11">
        <f>(((I2340/60)/60)/24)+DATE(1970,1,1)</f>
        <v>41817.919722222221</v>
      </c>
    </row>
    <row r="2341" spans="1:20" ht="45" x14ac:dyDescent="0.25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8285</v>
      </c>
      <c r="O2341" s="6">
        <f>ROUND(E2341/D2341*100, 0)</f>
        <v>13</v>
      </c>
      <c r="P2341" s="8">
        <f>E2341/L2341</f>
        <v>37.608695652173914</v>
      </c>
      <c r="Q2341" t="str">
        <f>LEFT(N2341, SEARCH("/", N2341, 1) - 1)</f>
        <v>photography</v>
      </c>
      <c r="R2341" t="str">
        <f>RIGHT(N2341, LEN(N2341)-SEARCH("/", N2341, 1))</f>
        <v>photobooks</v>
      </c>
      <c r="S2341" s="11">
        <f>(((J2341/60)/60)/24)+DATE(1970,1,1)</f>
        <v>42524.318703703699</v>
      </c>
      <c r="T2341" s="11">
        <f>(((I2341/60)/60)/24)+DATE(1970,1,1)</f>
        <v>42554.318703703699</v>
      </c>
    </row>
    <row r="2342" spans="1:20" ht="45" x14ac:dyDescent="0.25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8283</v>
      </c>
      <c r="O2342" s="6">
        <f>ROUND(E2342/D2342*100, 0)</f>
        <v>43</v>
      </c>
      <c r="P2342" s="8">
        <f>E2342/L2342</f>
        <v>58.083333333333336</v>
      </c>
      <c r="Q2342" t="str">
        <f>LEFT(N2342, SEARCH("/", N2342, 1) - 1)</f>
        <v>games</v>
      </c>
      <c r="R2342" t="str">
        <f>RIGHT(N2342, LEN(N2342)-SEARCH("/", N2342, 1))</f>
        <v>mobile games</v>
      </c>
      <c r="S2342" s="11">
        <f>(((J2342/60)/60)/24)+DATE(1970,1,1)</f>
        <v>41733.716435185182</v>
      </c>
      <c r="T2342" s="11">
        <f>(((I2342/60)/60)/24)+DATE(1970,1,1)</f>
        <v>41763.716435185182</v>
      </c>
    </row>
    <row r="2343" spans="1:20" ht="45" x14ac:dyDescent="0.25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8283</v>
      </c>
      <c r="O2343" s="6">
        <f>ROUND(E2343/D2343*100, 0)</f>
        <v>72</v>
      </c>
      <c r="P2343" s="8">
        <f>E2343/L2343</f>
        <v>49.11578947368421</v>
      </c>
      <c r="Q2343" t="str">
        <f>LEFT(N2343, SEARCH("/", N2343, 1) - 1)</f>
        <v>games</v>
      </c>
      <c r="R2343" t="str">
        <f>RIGHT(N2343, LEN(N2343)-SEARCH("/", N2343, 1))</f>
        <v>mobile games</v>
      </c>
      <c r="S2343" s="11">
        <f>(((J2343/60)/60)/24)+DATE(1970,1,1)</f>
        <v>41923.783576388887</v>
      </c>
      <c r="T2343" s="11">
        <f>(((I2343/60)/60)/24)+DATE(1970,1,1)</f>
        <v>41963.825243055559</v>
      </c>
    </row>
    <row r="2344" spans="1:20" ht="45" x14ac:dyDescent="0.25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8296</v>
      </c>
      <c r="O2344" s="6">
        <f>ROUND(E2344/D2344*100, 0)</f>
        <v>0</v>
      </c>
      <c r="P2344" s="8" t="e">
        <f>E2344/L2344</f>
        <v>#DIV/0!</v>
      </c>
      <c r="Q2344" t="str">
        <f>LEFT(N2344, SEARCH("/", N2344, 1) - 1)</f>
        <v>photography</v>
      </c>
      <c r="R2344" t="str">
        <f>RIGHT(N2344, LEN(N2344)-SEARCH("/", N2344, 1))</f>
        <v>people</v>
      </c>
      <c r="S2344" s="11">
        <f>(((J2344/60)/60)/24)+DATE(1970,1,1)</f>
        <v>41847.930694444447</v>
      </c>
      <c r="T2344" s="11">
        <f>(((I2344/60)/60)/24)+DATE(1970,1,1)</f>
        <v>41877.930694444447</v>
      </c>
    </row>
    <row r="2345" spans="1:20" ht="45" x14ac:dyDescent="0.25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8300</v>
      </c>
      <c r="O2345" s="6">
        <f>ROUND(E2345/D2345*100, 0)</f>
        <v>100</v>
      </c>
      <c r="P2345" s="8">
        <f>E2345/L2345</f>
        <v>135.41666666666666</v>
      </c>
      <c r="Q2345" t="str">
        <f>LEFT(N2345, SEARCH("/", N2345, 1) - 1)</f>
        <v>music</v>
      </c>
      <c r="R2345" t="str">
        <f>RIGHT(N2345, LEN(N2345)-SEARCH("/", N2345, 1))</f>
        <v>classical music</v>
      </c>
      <c r="S2345" s="11">
        <f>(((J2345/60)/60)/24)+DATE(1970,1,1)</f>
        <v>42081.864641203705</v>
      </c>
      <c r="T2345" s="11">
        <f>(((I2345/60)/60)/24)+DATE(1970,1,1)</f>
        <v>42114.201388888891</v>
      </c>
    </row>
    <row r="2346" spans="1:20" ht="45" x14ac:dyDescent="0.25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8300</v>
      </c>
      <c r="O2346" s="6">
        <f>ROUND(E2346/D2346*100, 0)</f>
        <v>101</v>
      </c>
      <c r="P2346" s="8">
        <f>E2346/L2346</f>
        <v>43.7</v>
      </c>
      <c r="Q2346" t="str">
        <f>LEFT(N2346, SEARCH("/", N2346, 1) - 1)</f>
        <v>music</v>
      </c>
      <c r="R2346" t="str">
        <f>RIGHT(N2346, LEN(N2346)-SEARCH("/", N2346, 1))</f>
        <v>classical music</v>
      </c>
      <c r="S2346" s="11">
        <f>(((J2346/60)/60)/24)+DATE(1970,1,1)</f>
        <v>42228.634328703702</v>
      </c>
      <c r="T2346" s="11">
        <f>(((I2346/60)/60)/24)+DATE(1970,1,1)</f>
        <v>42285.165972222225</v>
      </c>
    </row>
    <row r="2347" spans="1:20" ht="45" x14ac:dyDescent="0.25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8284</v>
      </c>
      <c r="O2347" s="6">
        <f>ROUND(E2347/D2347*100, 0)</f>
        <v>2</v>
      </c>
      <c r="P2347" s="8">
        <f>E2347/L2347</f>
        <v>72.5</v>
      </c>
      <c r="Q2347" t="str">
        <f>LEFT(N2347, SEARCH("/", N2347, 1) - 1)</f>
        <v>food</v>
      </c>
      <c r="R2347" t="str">
        <f>RIGHT(N2347, LEN(N2347)-SEARCH("/", N2347, 1))</f>
        <v>food trucks</v>
      </c>
      <c r="S2347" s="11">
        <f>(((J2347/60)/60)/24)+DATE(1970,1,1)</f>
        <v>42234.105462962965</v>
      </c>
      <c r="T2347" s="11">
        <f>(((I2347/60)/60)/24)+DATE(1970,1,1)</f>
        <v>42264.105462962965</v>
      </c>
    </row>
    <row r="2348" spans="1:20" ht="30" x14ac:dyDescent="0.25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 s="6">
        <f>ROUND(E2348/D2348*100, 0)</f>
        <v>100</v>
      </c>
      <c r="P2348" s="8">
        <f>E2348/L2348</f>
        <v>209.83870967741936</v>
      </c>
      <c r="Q2348" t="str">
        <f>LEFT(N2348, SEARCH("/", N2348, 1) - 1)</f>
        <v>theater</v>
      </c>
      <c r="R2348" t="str">
        <f>RIGHT(N2348, LEN(N2348)-SEARCH("/", N2348, 1))</f>
        <v>plays</v>
      </c>
      <c r="S2348" s="11">
        <f>(((J2348/60)/60)/24)+DATE(1970,1,1)</f>
        <v>42253.928530092591</v>
      </c>
      <c r="T2348" s="11">
        <f>(((I2348/60)/60)/24)+DATE(1970,1,1)</f>
        <v>42283.928530092591</v>
      </c>
    </row>
    <row r="2349" spans="1:20" ht="45" x14ac:dyDescent="0.25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6">
        <f>ROUND(E2349/D2349*100, 0)</f>
        <v>199</v>
      </c>
      <c r="P2349" s="8">
        <f>E2349/L2349</f>
        <v>94.489361702127653</v>
      </c>
      <c r="Q2349" t="str">
        <f>LEFT(N2349, SEARCH("/", N2349, 1) - 1)</f>
        <v>music</v>
      </c>
      <c r="R2349" t="str">
        <f>RIGHT(N2349, LEN(N2349)-SEARCH("/", N2349, 1))</f>
        <v>rock</v>
      </c>
      <c r="S2349" s="11">
        <f>(((J2349/60)/60)/24)+DATE(1970,1,1)</f>
        <v>40487.621365740742</v>
      </c>
      <c r="T2349" s="11">
        <f>(((I2349/60)/60)/24)+DATE(1970,1,1)</f>
        <v>40544.207638888889</v>
      </c>
    </row>
    <row r="2350" spans="1:20" ht="45" x14ac:dyDescent="0.25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6">
        <f>ROUND(E2350/D2350*100, 0)</f>
        <v>2</v>
      </c>
      <c r="P2350" s="8">
        <f>E2350/L2350</f>
        <v>50</v>
      </c>
      <c r="Q2350" t="str">
        <f>LEFT(N2350, SEARCH("/", N2350, 1) - 1)</f>
        <v>publishing</v>
      </c>
      <c r="R2350" t="str">
        <f>RIGHT(N2350, LEN(N2350)-SEARCH("/", N2350, 1))</f>
        <v>fiction</v>
      </c>
      <c r="S2350" s="11">
        <f>(((J2350/60)/60)/24)+DATE(1970,1,1)</f>
        <v>42130.795983796299</v>
      </c>
      <c r="T2350" s="11">
        <f>(((I2350/60)/60)/24)+DATE(1970,1,1)</f>
        <v>42175.795983796299</v>
      </c>
    </row>
    <row r="2351" spans="1:20" ht="45" x14ac:dyDescent="0.25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6">
        <f>ROUND(E2351/D2351*100, 0)</f>
        <v>0</v>
      </c>
      <c r="P2351" s="8" t="e">
        <f>E2351/L2351</f>
        <v>#DIV/0!</v>
      </c>
      <c r="Q2351" t="str">
        <f>LEFT(N2351, SEARCH("/", N2351, 1) - 1)</f>
        <v>food</v>
      </c>
      <c r="R2351" t="str">
        <f>RIGHT(N2351, LEN(N2351)-SEARCH("/", N2351, 1))</f>
        <v>food trucks</v>
      </c>
      <c r="S2351" s="11">
        <f>(((J2351/60)/60)/24)+DATE(1970,1,1)</f>
        <v>42154.726446759261</v>
      </c>
      <c r="T2351" s="11">
        <f>(((I2351/60)/60)/24)+DATE(1970,1,1)</f>
        <v>42185.65625</v>
      </c>
    </row>
    <row r="2352" spans="1:20" ht="45" x14ac:dyDescent="0.25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6">
        <f>ROUND(E2352/D2352*100, 0)</f>
        <v>102</v>
      </c>
      <c r="P2352" s="8">
        <f>E2352/L2352</f>
        <v>107.98461538461538</v>
      </c>
      <c r="Q2352" t="str">
        <f>LEFT(N2352, SEARCH("/", N2352, 1) - 1)</f>
        <v>music</v>
      </c>
      <c r="R2352" t="str">
        <f>RIGHT(N2352, LEN(N2352)-SEARCH("/", N2352, 1))</f>
        <v>rock</v>
      </c>
      <c r="S2352" s="11">
        <f>(((J2352/60)/60)/24)+DATE(1970,1,1)</f>
        <v>41950.29483796296</v>
      </c>
      <c r="T2352" s="11">
        <f>(((I2352/60)/60)/24)+DATE(1970,1,1)</f>
        <v>41990.332638888889</v>
      </c>
    </row>
    <row r="2353" spans="1:20" ht="45" x14ac:dyDescent="0.25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6">
        <f>ROUND(E2353/D2353*100, 0)</f>
        <v>107</v>
      </c>
      <c r="P2353" s="8">
        <f>E2353/L2353</f>
        <v>107.07142857142857</v>
      </c>
      <c r="Q2353" t="str">
        <f>LEFT(N2353, SEARCH("/", N2353, 1) - 1)</f>
        <v>music</v>
      </c>
      <c r="R2353" t="str">
        <f>RIGHT(N2353, LEN(N2353)-SEARCH("/", N2353, 1))</f>
        <v>rock</v>
      </c>
      <c r="S2353" s="11">
        <f>(((J2353/60)/60)/24)+DATE(1970,1,1)</f>
        <v>42101.758587962962</v>
      </c>
      <c r="T2353" s="11">
        <f>(((I2353/60)/60)/24)+DATE(1970,1,1)</f>
        <v>42131.758587962962</v>
      </c>
    </row>
    <row r="2354" spans="1:20" ht="45" x14ac:dyDescent="0.25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 s="6">
        <f>ROUND(E2354/D2354*100, 0)</f>
        <v>108</v>
      </c>
      <c r="P2354" s="8">
        <f>E2354/L2354</f>
        <v>132.05263157894737</v>
      </c>
      <c r="Q2354" t="str">
        <f>LEFT(N2354, SEARCH("/", N2354, 1) - 1)</f>
        <v>film &amp; video</v>
      </c>
      <c r="R2354" t="str">
        <f>RIGHT(N2354, LEN(N2354)-SEARCH("/", N2354, 1))</f>
        <v>shorts</v>
      </c>
      <c r="S2354" s="11">
        <f>(((J2354/60)/60)/24)+DATE(1970,1,1)</f>
        <v>41835.821226851855</v>
      </c>
      <c r="T2354" s="11">
        <f>(((I2354/60)/60)/24)+DATE(1970,1,1)</f>
        <v>41862.249305555553</v>
      </c>
    </row>
    <row r="2355" spans="1:20" ht="30" x14ac:dyDescent="0.25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8267</v>
      </c>
      <c r="O2355" s="6">
        <f>ROUND(E2355/D2355*100, 0)</f>
        <v>0</v>
      </c>
      <c r="P2355" s="8" t="e">
        <f>E2355/L2355</f>
        <v>#DIV/0!</v>
      </c>
      <c r="Q2355" t="str">
        <f>LEFT(N2355, SEARCH("/", N2355, 1) - 1)</f>
        <v>film &amp; video</v>
      </c>
      <c r="R2355" t="str">
        <f>RIGHT(N2355, LEN(N2355)-SEARCH("/", N2355, 1))</f>
        <v>science fiction</v>
      </c>
      <c r="S2355" s="11">
        <f>(((J2355/60)/60)/24)+DATE(1970,1,1)</f>
        <v>41969.767824074079</v>
      </c>
      <c r="T2355" s="11">
        <f>(((I2355/60)/60)/24)+DATE(1970,1,1)</f>
        <v>42012.762499999997</v>
      </c>
    </row>
    <row r="2356" spans="1:20" ht="45" x14ac:dyDescent="0.25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8269</v>
      </c>
      <c r="O2356" s="6">
        <f>ROUND(E2356/D2356*100, 0)</f>
        <v>110</v>
      </c>
      <c r="P2356" s="8">
        <f>E2356/L2356</f>
        <v>68.24159292035398</v>
      </c>
      <c r="Q2356" t="str">
        <f>LEFT(N2356, SEARCH("/", N2356, 1) - 1)</f>
        <v>film &amp; video</v>
      </c>
      <c r="R2356" t="str">
        <f>RIGHT(N2356, LEN(N2356)-SEARCH("/", N2356, 1))</f>
        <v>documentary</v>
      </c>
      <c r="S2356" s="11">
        <f>(((J2356/60)/60)/24)+DATE(1970,1,1)</f>
        <v>41780.859629629631</v>
      </c>
      <c r="T2356" s="11">
        <f>(((I2356/60)/60)/24)+DATE(1970,1,1)</f>
        <v>41811.165972222225</v>
      </c>
    </row>
    <row r="2357" spans="1:20" ht="45" x14ac:dyDescent="0.25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 s="6">
        <f>ROUND(E2357/D2357*100, 0)</f>
        <v>0</v>
      </c>
      <c r="P2357" s="8" t="e">
        <f>E2357/L2357</f>
        <v>#DIV/0!</v>
      </c>
      <c r="Q2357" t="str">
        <f>LEFT(N2357, SEARCH("/", N2357, 1) - 1)</f>
        <v>film &amp; video</v>
      </c>
      <c r="R2357" t="str">
        <f>RIGHT(N2357, LEN(N2357)-SEARCH("/", N2357, 1))</f>
        <v>animation</v>
      </c>
      <c r="S2357" s="11">
        <f>(((J2357/60)/60)/24)+DATE(1970,1,1)</f>
        <v>42591.31858796296</v>
      </c>
      <c r="T2357" s="11">
        <f>(((I2357/60)/60)/24)+DATE(1970,1,1)</f>
        <v>42651.31858796296</v>
      </c>
    </row>
    <row r="2358" spans="1:20" ht="45" x14ac:dyDescent="0.25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8270</v>
      </c>
      <c r="O2358" s="6">
        <f>ROUND(E2358/D2358*100, 0)</f>
        <v>0</v>
      </c>
      <c r="P2358" s="8" t="e">
        <f>E2358/L2358</f>
        <v>#DIV/0!</v>
      </c>
      <c r="Q2358" t="str">
        <f>LEFT(N2358, SEARCH("/", N2358, 1) - 1)</f>
        <v>film &amp; video</v>
      </c>
      <c r="R2358" t="str">
        <f>RIGHT(N2358, LEN(N2358)-SEARCH("/", N2358, 1))</f>
        <v>animation</v>
      </c>
      <c r="S2358" s="11">
        <f>(((J2358/60)/60)/24)+DATE(1970,1,1)</f>
        <v>42171.827604166669</v>
      </c>
      <c r="T2358" s="11">
        <f>(((I2358/60)/60)/24)+DATE(1970,1,1)</f>
        <v>42201.827604166669</v>
      </c>
    </row>
    <row r="2359" spans="1:20" ht="45" x14ac:dyDescent="0.25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8273</v>
      </c>
      <c r="O2359" s="6">
        <f>ROUND(E2359/D2359*100, 0)</f>
        <v>10</v>
      </c>
      <c r="P2359" s="8">
        <f>E2359/L2359</f>
        <v>44.6875</v>
      </c>
      <c r="Q2359" t="str">
        <f>LEFT(N2359, SEARCH("/", N2359, 1) - 1)</f>
        <v>technology</v>
      </c>
      <c r="R2359" t="str">
        <f>RIGHT(N2359, LEN(N2359)-SEARCH("/", N2359, 1))</f>
        <v>wearables</v>
      </c>
      <c r="S2359" s="11">
        <f>(((J2359/60)/60)/24)+DATE(1970,1,1)</f>
        <v>41940.658645833333</v>
      </c>
      <c r="T2359" s="11">
        <f>(((I2359/60)/60)/24)+DATE(1970,1,1)</f>
        <v>41974</v>
      </c>
    </row>
    <row r="2360" spans="1:20" ht="45" x14ac:dyDescent="0.25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8274</v>
      </c>
      <c r="O2360" s="6">
        <f>ROUND(E2360/D2360*100, 0)</f>
        <v>105</v>
      </c>
      <c r="P2360" s="8">
        <f>E2360/L2360</f>
        <v>51.62944055944056</v>
      </c>
      <c r="Q2360" t="str">
        <f>LEFT(N2360, SEARCH("/", N2360, 1) - 1)</f>
        <v>publishing</v>
      </c>
      <c r="R2360" t="str">
        <f>RIGHT(N2360, LEN(N2360)-SEARCH("/", N2360, 1))</f>
        <v>nonfiction</v>
      </c>
      <c r="S2360" s="11">
        <f>(((J2360/60)/60)/24)+DATE(1970,1,1)</f>
        <v>40694.638460648144</v>
      </c>
      <c r="T2360" s="11">
        <f>(((I2360/60)/60)/24)+DATE(1970,1,1)</f>
        <v>40724.638460648144</v>
      </c>
    </row>
    <row r="2361" spans="1:20" ht="45" x14ac:dyDescent="0.25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8274</v>
      </c>
      <c r="O2361" s="6">
        <f>ROUND(E2361/D2361*100, 0)</f>
        <v>100</v>
      </c>
      <c r="P2361" s="8">
        <f>E2361/L2361</f>
        <v>127.32727272727273</v>
      </c>
      <c r="Q2361" t="str">
        <f>LEFT(N2361, SEARCH("/", N2361, 1) - 1)</f>
        <v>publishing</v>
      </c>
      <c r="R2361" t="str">
        <f>RIGHT(N2361, LEN(N2361)-SEARCH("/", N2361, 1))</f>
        <v>nonfiction</v>
      </c>
      <c r="S2361" s="11">
        <f>(((J2361/60)/60)/24)+DATE(1970,1,1)</f>
        <v>41988.548831018517</v>
      </c>
      <c r="T2361" s="11">
        <f>(((I2361/60)/60)/24)+DATE(1970,1,1)</f>
        <v>42019.454166666663</v>
      </c>
    </row>
    <row r="2362" spans="1:20" ht="45" x14ac:dyDescent="0.25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8275</v>
      </c>
      <c r="O2362" s="6">
        <f>ROUND(E2362/D2362*100, 0)</f>
        <v>36</v>
      </c>
      <c r="P2362" s="8">
        <f>E2362/L2362</f>
        <v>57.295454545454547</v>
      </c>
      <c r="Q2362" t="str">
        <f>LEFT(N2362, SEARCH("/", N2362, 1) - 1)</f>
        <v>publishing</v>
      </c>
      <c r="R2362" t="str">
        <f>RIGHT(N2362, LEN(N2362)-SEARCH("/", N2362, 1))</f>
        <v>fiction</v>
      </c>
      <c r="S2362" s="11">
        <f>(((J2362/60)/60)/24)+DATE(1970,1,1)</f>
        <v>41901.542638888888</v>
      </c>
      <c r="T2362" s="11">
        <f>(((I2362/60)/60)/24)+DATE(1970,1,1)</f>
        <v>41931.542638888888</v>
      </c>
    </row>
    <row r="2363" spans="1:20" ht="45" x14ac:dyDescent="0.25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8275</v>
      </c>
      <c r="O2363" s="6">
        <f>ROUND(E2363/D2363*100, 0)</f>
        <v>51</v>
      </c>
      <c r="P2363" s="8">
        <f>E2363/L2363</f>
        <v>63.122807017543863</v>
      </c>
      <c r="Q2363" t="str">
        <f>LEFT(N2363, SEARCH("/", N2363, 1) - 1)</f>
        <v>publishing</v>
      </c>
      <c r="R2363" t="str">
        <f>RIGHT(N2363, LEN(N2363)-SEARCH("/", N2363, 1))</f>
        <v>fiction</v>
      </c>
      <c r="S2363" s="11">
        <f>(((J2363/60)/60)/24)+DATE(1970,1,1)</f>
        <v>42250.685706018514</v>
      </c>
      <c r="T2363" s="11">
        <f>(((I2363/60)/60)/24)+DATE(1970,1,1)</f>
        <v>42288.208333333328</v>
      </c>
    </row>
    <row r="2364" spans="1:20" ht="30" x14ac:dyDescent="0.25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8276</v>
      </c>
      <c r="O2364" s="6">
        <f>ROUND(E2364/D2364*100, 0)</f>
        <v>115</v>
      </c>
      <c r="P2364" s="8">
        <f>E2364/L2364</f>
        <v>39.31</v>
      </c>
      <c r="Q2364" t="str">
        <f>LEFT(N2364, SEARCH("/", N2364, 1) - 1)</f>
        <v>music</v>
      </c>
      <c r="R2364" t="str">
        <f>RIGHT(N2364, LEN(N2364)-SEARCH("/", N2364, 1))</f>
        <v>rock</v>
      </c>
      <c r="S2364" s="11">
        <f>(((J2364/60)/60)/24)+DATE(1970,1,1)</f>
        <v>41341.870868055557</v>
      </c>
      <c r="T2364" s="11">
        <f>(((I2364/60)/60)/24)+DATE(1970,1,1)</f>
        <v>41373.270833333336</v>
      </c>
    </row>
    <row r="2365" spans="1:20" ht="60" x14ac:dyDescent="0.25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8278</v>
      </c>
      <c r="O2365" s="6">
        <f>ROUND(E2365/D2365*100, 0)</f>
        <v>0</v>
      </c>
      <c r="P2365" s="8" t="e">
        <f>E2365/L2365</f>
        <v>#DIV/0!</v>
      </c>
      <c r="Q2365" t="str">
        <f>LEFT(N2365, SEARCH("/", N2365, 1) - 1)</f>
        <v>music</v>
      </c>
      <c r="R2365" t="str">
        <f>RIGHT(N2365, LEN(N2365)-SEARCH("/", N2365, 1))</f>
        <v>jazz</v>
      </c>
      <c r="S2365" s="11">
        <f>(((J2365/60)/60)/24)+DATE(1970,1,1)</f>
        <v>40338.02002314815</v>
      </c>
      <c r="T2365" s="11">
        <f>(((I2365/60)/60)/24)+DATE(1970,1,1)</f>
        <v>40367.944444444445</v>
      </c>
    </row>
    <row r="2366" spans="1:20" ht="45" x14ac:dyDescent="0.25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8278</v>
      </c>
      <c r="O2366" s="6">
        <f>ROUND(E2366/D2366*100, 0)</f>
        <v>0</v>
      </c>
      <c r="P2366" s="8">
        <f>E2366/L2366</f>
        <v>25</v>
      </c>
      <c r="Q2366" t="str">
        <f>LEFT(N2366, SEARCH("/", N2366, 1) - 1)</f>
        <v>music</v>
      </c>
      <c r="R2366" t="str">
        <f>RIGHT(N2366, LEN(N2366)-SEARCH("/", N2366, 1))</f>
        <v>jazz</v>
      </c>
      <c r="S2366" s="11">
        <f>(((J2366/60)/60)/24)+DATE(1970,1,1)</f>
        <v>41124.479722222226</v>
      </c>
      <c r="T2366" s="11">
        <f>(((I2366/60)/60)/24)+DATE(1970,1,1)</f>
        <v>41154.479722222226</v>
      </c>
    </row>
    <row r="2367" spans="1:20" ht="45" x14ac:dyDescent="0.25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8280</v>
      </c>
      <c r="O2367" s="6">
        <f>ROUND(E2367/D2367*100, 0)</f>
        <v>100</v>
      </c>
      <c r="P2367" s="8">
        <f>E2367/L2367</f>
        <v>57.381803278688523</v>
      </c>
      <c r="Q2367" t="str">
        <f>LEFT(N2367, SEARCH("/", N2367, 1) - 1)</f>
        <v>music</v>
      </c>
      <c r="R2367" t="str">
        <f>RIGHT(N2367, LEN(N2367)-SEARCH("/", N2367, 1))</f>
        <v>electronic music</v>
      </c>
      <c r="S2367" s="11">
        <f>(((J2367/60)/60)/24)+DATE(1970,1,1)</f>
        <v>42426.407592592594</v>
      </c>
      <c r="T2367" s="11">
        <f>(((I2367/60)/60)/24)+DATE(1970,1,1)</f>
        <v>42460.365925925929</v>
      </c>
    </row>
    <row r="2368" spans="1:20" ht="45" x14ac:dyDescent="0.25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8281</v>
      </c>
      <c r="O2368" s="6">
        <f>ROUND(E2368/D2368*100, 0)</f>
        <v>0</v>
      </c>
      <c r="P2368" s="8">
        <f>E2368/L2368</f>
        <v>3</v>
      </c>
      <c r="Q2368" t="str">
        <f>LEFT(N2368, SEARCH("/", N2368, 1) - 1)</f>
        <v>journalism</v>
      </c>
      <c r="R2368" t="str">
        <f>RIGHT(N2368, LEN(N2368)-SEARCH("/", N2368, 1))</f>
        <v>audio</v>
      </c>
      <c r="S2368" s="11">
        <f>(((J2368/60)/60)/24)+DATE(1970,1,1)</f>
        <v>42011.925937499997</v>
      </c>
      <c r="T2368" s="11">
        <f>(((I2368/60)/60)/24)+DATE(1970,1,1)</f>
        <v>42068.852083333331</v>
      </c>
    </row>
    <row r="2369" spans="1:20" ht="45" x14ac:dyDescent="0.25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8276</v>
      </c>
      <c r="O2369" s="6">
        <f>ROUND(E2369/D2369*100, 0)</f>
        <v>111</v>
      </c>
      <c r="P2369" s="8">
        <f>E2369/L2369</f>
        <v>104.72972972972973</v>
      </c>
      <c r="Q2369" t="str">
        <f>LEFT(N2369, SEARCH("/", N2369, 1) - 1)</f>
        <v>music</v>
      </c>
      <c r="R2369" t="str">
        <f>RIGHT(N2369, LEN(N2369)-SEARCH("/", N2369, 1))</f>
        <v>rock</v>
      </c>
      <c r="S2369" s="11">
        <f>(((J2369/60)/60)/24)+DATE(1970,1,1)</f>
        <v>41463.743472222224</v>
      </c>
      <c r="T2369" s="11">
        <f>(((I2369/60)/60)/24)+DATE(1970,1,1)</f>
        <v>41483.743472222224</v>
      </c>
    </row>
    <row r="2370" spans="1:20" ht="30" x14ac:dyDescent="0.25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8287</v>
      </c>
      <c r="O2370" s="6">
        <f>ROUND(E2370/D2370*100, 0)</f>
        <v>5</v>
      </c>
      <c r="P2370" s="8">
        <f>E2370/L2370</f>
        <v>24.615384615384617</v>
      </c>
      <c r="Q2370" t="str">
        <f>LEFT(N2370, SEARCH("/", N2370, 1) - 1)</f>
        <v>publishing</v>
      </c>
      <c r="R2370" t="str">
        <f>RIGHT(N2370, LEN(N2370)-SEARCH("/", N2370, 1))</f>
        <v>translations</v>
      </c>
      <c r="S2370" s="11">
        <f>(((J2370/60)/60)/24)+DATE(1970,1,1)</f>
        <v>41947.063645833332</v>
      </c>
      <c r="T2370" s="11">
        <f>(((I2370/60)/60)/24)+DATE(1970,1,1)</f>
        <v>41977.063645833332</v>
      </c>
    </row>
    <row r="2371" spans="1:20" ht="45" x14ac:dyDescent="0.25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8275</v>
      </c>
      <c r="O2371" s="6">
        <f>ROUND(E2371/D2371*100, 0)</f>
        <v>1</v>
      </c>
      <c r="P2371" s="8">
        <f>E2371/L2371</f>
        <v>25</v>
      </c>
      <c r="Q2371" t="str">
        <f>LEFT(N2371, SEARCH("/", N2371, 1) - 1)</f>
        <v>publishing</v>
      </c>
      <c r="R2371" t="str">
        <f>RIGHT(N2371, LEN(N2371)-SEARCH("/", N2371, 1))</f>
        <v>fiction</v>
      </c>
      <c r="S2371" s="11">
        <f>(((J2371/60)/60)/24)+DATE(1970,1,1)</f>
        <v>42548.192997685182</v>
      </c>
      <c r="T2371" s="11">
        <f>(((I2371/60)/60)/24)+DATE(1970,1,1)</f>
        <v>42573.192997685182</v>
      </c>
    </row>
    <row r="2372" spans="1:20" ht="45" x14ac:dyDescent="0.25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8285</v>
      </c>
      <c r="O2372" s="6">
        <f>ROUND(E2372/D2372*100, 0)</f>
        <v>103</v>
      </c>
      <c r="P2372" s="8">
        <f>E2372/L2372</f>
        <v>156.17391304347825</v>
      </c>
      <c r="Q2372" t="str">
        <f>LEFT(N2372, SEARCH("/", N2372, 1) - 1)</f>
        <v>photography</v>
      </c>
      <c r="R2372" t="str">
        <f>RIGHT(N2372, LEN(N2372)-SEARCH("/", N2372, 1))</f>
        <v>photobooks</v>
      </c>
      <c r="S2372" s="11">
        <f>(((J2372/60)/60)/24)+DATE(1970,1,1)</f>
        <v>41981.782060185185</v>
      </c>
      <c r="T2372" s="11">
        <f>(((I2372/60)/60)/24)+DATE(1970,1,1)</f>
        <v>42026.782060185185</v>
      </c>
    </row>
    <row r="2373" spans="1:20" ht="30" x14ac:dyDescent="0.25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8276</v>
      </c>
      <c r="O2373" s="6">
        <f>ROUND(E2373/D2373*100, 0)</f>
        <v>146</v>
      </c>
      <c r="P2373" s="8">
        <f>E2373/L2373</f>
        <v>64.620253164556956</v>
      </c>
      <c r="Q2373" t="str">
        <f>LEFT(N2373, SEARCH("/", N2373, 1) - 1)</f>
        <v>music</v>
      </c>
      <c r="R2373" t="str">
        <f>RIGHT(N2373, LEN(N2373)-SEARCH("/", N2373, 1))</f>
        <v>rock</v>
      </c>
      <c r="S2373" s="11">
        <f>(((J2373/60)/60)/24)+DATE(1970,1,1)</f>
        <v>41546.664212962962</v>
      </c>
      <c r="T2373" s="11">
        <f>(((I2373/60)/60)/24)+DATE(1970,1,1)</f>
        <v>41579.791666666664</v>
      </c>
    </row>
    <row r="2374" spans="1:20" ht="45" x14ac:dyDescent="0.25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8293</v>
      </c>
      <c r="O2374" s="6">
        <f>ROUND(E2374/D2374*100, 0)</f>
        <v>0</v>
      </c>
      <c r="P2374" s="8" t="e">
        <f>E2374/L2374</f>
        <v>#DIV/0!</v>
      </c>
      <c r="Q2374" t="str">
        <f>LEFT(N2374, SEARCH("/", N2374, 1) - 1)</f>
        <v>music</v>
      </c>
      <c r="R2374" t="str">
        <f>RIGHT(N2374, LEN(N2374)-SEARCH("/", N2374, 1))</f>
        <v>faith</v>
      </c>
      <c r="S2374" s="11">
        <f>(((J2374/60)/60)/24)+DATE(1970,1,1)</f>
        <v>42451.866967592592</v>
      </c>
      <c r="T2374" s="11">
        <f>(((I2374/60)/60)/24)+DATE(1970,1,1)</f>
        <v>42491.866967592592</v>
      </c>
    </row>
    <row r="2375" spans="1:20" ht="45" x14ac:dyDescent="0.25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8285</v>
      </c>
      <c r="O2375" s="6">
        <f>ROUND(E2375/D2375*100, 0)</f>
        <v>114</v>
      </c>
      <c r="P2375" s="8">
        <f>E2375/L2375</f>
        <v>89.674157303370791</v>
      </c>
      <c r="Q2375" t="str">
        <f>LEFT(N2375, SEARCH("/", N2375, 1) - 1)</f>
        <v>photography</v>
      </c>
      <c r="R2375" t="str">
        <f>RIGHT(N2375, LEN(N2375)-SEARCH("/", N2375, 1))</f>
        <v>photobooks</v>
      </c>
      <c r="S2375" s="11">
        <f>(((J2375/60)/60)/24)+DATE(1970,1,1)</f>
        <v>42690.259699074071</v>
      </c>
      <c r="T2375" s="11">
        <f>(((I2375/60)/60)/24)+DATE(1970,1,1)</f>
        <v>42726.083333333328</v>
      </c>
    </row>
    <row r="2376" spans="1:20" ht="45" x14ac:dyDescent="0.25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8295</v>
      </c>
      <c r="O2376" s="6">
        <f>ROUND(E2376/D2376*100, 0)</f>
        <v>1436</v>
      </c>
      <c r="P2376" s="8">
        <f>E2376/L2376</f>
        <v>74.107684365781708</v>
      </c>
      <c r="Q2376" t="str">
        <f>LEFT(N2376, SEARCH("/", N2376, 1) - 1)</f>
        <v>technology</v>
      </c>
      <c r="R2376" t="str">
        <f>RIGHT(N2376, LEN(N2376)-SEARCH("/", N2376, 1))</f>
        <v>hardware</v>
      </c>
      <c r="S2376" s="11">
        <f>(((J2376/60)/60)/24)+DATE(1970,1,1)</f>
        <v>41326.987974537034</v>
      </c>
      <c r="T2376" s="11">
        <f>(((I2376/60)/60)/24)+DATE(1970,1,1)</f>
        <v>41356.94630787037</v>
      </c>
    </row>
    <row r="2377" spans="1:20" ht="30" x14ac:dyDescent="0.25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8279</v>
      </c>
      <c r="O2377" s="6">
        <f>ROUND(E2377/D2377*100, 0)</f>
        <v>105</v>
      </c>
      <c r="P2377" s="8">
        <f>E2377/L2377</f>
        <v>68.598130841121488</v>
      </c>
      <c r="Q2377" t="str">
        <f>LEFT(N2377, SEARCH("/", N2377, 1) - 1)</f>
        <v>music</v>
      </c>
      <c r="R2377" t="str">
        <f>RIGHT(N2377, LEN(N2377)-SEARCH("/", N2377, 1))</f>
        <v>indie rock</v>
      </c>
      <c r="S2377" s="11">
        <f>(((J2377/60)/60)/24)+DATE(1970,1,1)</f>
        <v>41870.86546296296</v>
      </c>
      <c r="T2377" s="11">
        <f>(((I2377/60)/60)/24)+DATE(1970,1,1)</f>
        <v>41905.86546296296</v>
      </c>
    </row>
    <row r="2378" spans="1:20" ht="45" x14ac:dyDescent="0.25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8297</v>
      </c>
      <c r="O2378" s="6">
        <f>ROUND(E2378/D2378*100, 0)</f>
        <v>107</v>
      </c>
      <c r="P2378" s="8">
        <f>E2378/L2378</f>
        <v>58.6328125</v>
      </c>
      <c r="Q2378" t="str">
        <f>LEFT(N2378, SEARCH("/", N2378, 1) - 1)</f>
        <v>games</v>
      </c>
      <c r="R2378" t="str">
        <f>RIGHT(N2378, LEN(N2378)-SEARCH("/", N2378, 1))</f>
        <v>tabletop games</v>
      </c>
      <c r="S2378" s="11">
        <f>(((J2378/60)/60)/24)+DATE(1970,1,1)</f>
        <v>42688.875902777778</v>
      </c>
      <c r="T2378" s="11">
        <f>(((I2378/60)/60)/24)+DATE(1970,1,1)</f>
        <v>42718.875902777778</v>
      </c>
    </row>
    <row r="2379" spans="1:20" ht="45" x14ac:dyDescent="0.25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8276</v>
      </c>
      <c r="O2379" s="6">
        <f>ROUND(E2379/D2379*100, 0)</f>
        <v>149</v>
      </c>
      <c r="P2379" s="8">
        <f>E2379/L2379</f>
        <v>71.965517241379317</v>
      </c>
      <c r="Q2379" t="str">
        <f>LEFT(N2379, SEARCH("/", N2379, 1) - 1)</f>
        <v>music</v>
      </c>
      <c r="R2379" t="str">
        <f>RIGHT(N2379, LEN(N2379)-SEARCH("/", N2379, 1))</f>
        <v>rock</v>
      </c>
      <c r="S2379" s="11">
        <f>(((J2379/60)/60)/24)+DATE(1970,1,1)</f>
        <v>40927.731782407405</v>
      </c>
      <c r="T2379" s="11">
        <f>(((I2379/60)/60)/24)+DATE(1970,1,1)</f>
        <v>40962.731782407405</v>
      </c>
    </row>
    <row r="2380" spans="1:20" ht="60" x14ac:dyDescent="0.25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8299</v>
      </c>
      <c r="O2380" s="6">
        <f>ROUND(E2380/D2380*100, 0)</f>
        <v>0</v>
      </c>
      <c r="P2380" s="8" t="e">
        <f>E2380/L2380</f>
        <v>#DIV/0!</v>
      </c>
      <c r="Q2380" t="str">
        <f>LEFT(N2380, SEARCH("/", N2380, 1) - 1)</f>
        <v>food</v>
      </c>
      <c r="R2380" t="str">
        <f>RIGHT(N2380, LEN(N2380)-SEARCH("/", N2380, 1))</f>
        <v>restaurants</v>
      </c>
      <c r="S2380" s="11">
        <f>(((J2380/60)/60)/24)+DATE(1970,1,1)</f>
        <v>42047.05574074074</v>
      </c>
      <c r="T2380" s="11">
        <f>(((I2380/60)/60)/24)+DATE(1970,1,1)</f>
        <v>42077.014074074075</v>
      </c>
    </row>
    <row r="2381" spans="1:20" ht="45" x14ac:dyDescent="0.25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8284</v>
      </c>
      <c r="O2381" s="6">
        <f>ROUND(E2381/D2381*100, 0)</f>
        <v>1</v>
      </c>
      <c r="P2381" s="8">
        <f>E2381/L2381</f>
        <v>29.5</v>
      </c>
      <c r="Q2381" t="str">
        <f>LEFT(N2381, SEARCH("/", N2381, 1) - 1)</f>
        <v>food</v>
      </c>
      <c r="R2381" t="str">
        <f>RIGHT(N2381, LEN(N2381)-SEARCH("/", N2381, 1))</f>
        <v>food trucks</v>
      </c>
      <c r="S2381" s="11">
        <f>(((J2381/60)/60)/24)+DATE(1970,1,1)</f>
        <v>42744.903182870374</v>
      </c>
      <c r="T2381" s="11">
        <f>(((I2381/60)/60)/24)+DATE(1970,1,1)</f>
        <v>42774.903182870374</v>
      </c>
    </row>
    <row r="2382" spans="1:20" ht="45" x14ac:dyDescent="0.25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8304</v>
      </c>
      <c r="O2382" s="6">
        <f>ROUND(E2382/D2382*100, 0)</f>
        <v>14</v>
      </c>
      <c r="P2382" s="8">
        <f>E2382/L2382</f>
        <v>29.470588235294116</v>
      </c>
      <c r="Q2382" t="str">
        <f>LEFT(N2382, SEARCH("/", N2382, 1) - 1)</f>
        <v>publishing</v>
      </c>
      <c r="R2382" t="str">
        <f>RIGHT(N2382, LEN(N2382)-SEARCH("/", N2382, 1))</f>
        <v>children's books</v>
      </c>
      <c r="S2382" s="11">
        <f>(((J2382/60)/60)/24)+DATE(1970,1,1)</f>
        <v>40967.614849537036</v>
      </c>
      <c r="T2382" s="11">
        <f>(((I2382/60)/60)/24)+DATE(1970,1,1)</f>
        <v>40997.573182870372</v>
      </c>
    </row>
    <row r="2383" spans="1:20" ht="30" x14ac:dyDescent="0.25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 s="6">
        <f>ROUND(E2383/D2383*100, 0)</f>
        <v>109</v>
      </c>
      <c r="P2383" s="8">
        <f>E2383/L2383</f>
        <v>73.032980769230775</v>
      </c>
      <c r="Q2383" t="str">
        <f>LEFT(N2383, SEARCH("/", N2383, 1) - 1)</f>
        <v>theater</v>
      </c>
      <c r="R2383" t="str">
        <f>RIGHT(N2383, LEN(N2383)-SEARCH("/", N2383, 1))</f>
        <v>spaces</v>
      </c>
      <c r="S2383" s="11">
        <f>(((J2383/60)/60)/24)+DATE(1970,1,1)</f>
        <v>41239.83625</v>
      </c>
      <c r="T2383" s="11">
        <f>(((I2383/60)/60)/24)+DATE(1970,1,1)</f>
        <v>41269.83625</v>
      </c>
    </row>
    <row r="2384" spans="1:20" ht="45" x14ac:dyDescent="0.25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8303</v>
      </c>
      <c r="O2384" s="6">
        <f>ROUND(E2384/D2384*100, 0)</f>
        <v>101</v>
      </c>
      <c r="P2384" s="8">
        <f>E2384/L2384</f>
        <v>234.66666666666666</v>
      </c>
      <c r="Q2384" t="str">
        <f>LEFT(N2384, SEARCH("/", N2384, 1) - 1)</f>
        <v>theater</v>
      </c>
      <c r="R2384" t="str">
        <f>RIGHT(N2384, LEN(N2384)-SEARCH("/", N2384, 1))</f>
        <v>spaces</v>
      </c>
      <c r="S2384" s="11">
        <f>(((J2384/60)/60)/24)+DATE(1970,1,1)</f>
        <v>42170.846446759257</v>
      </c>
      <c r="T2384" s="11">
        <f>(((I2384/60)/60)/24)+DATE(1970,1,1)</f>
        <v>42230.846446759257</v>
      </c>
    </row>
    <row r="2385" spans="1:20" ht="45" x14ac:dyDescent="0.25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8271</v>
      </c>
      <c r="O2385" s="6">
        <f>ROUND(E2385/D2385*100, 0)</f>
        <v>113</v>
      </c>
      <c r="P2385" s="8">
        <f>E2385/L2385</f>
        <v>64.268292682926827</v>
      </c>
      <c r="Q2385" t="str">
        <f>LEFT(N2385, SEARCH("/", N2385, 1) - 1)</f>
        <v>theater</v>
      </c>
      <c r="R2385" t="str">
        <f>RIGHT(N2385, LEN(N2385)-SEARCH("/", N2385, 1))</f>
        <v>plays</v>
      </c>
      <c r="S2385" s="11">
        <f>(((J2385/60)/60)/24)+DATE(1970,1,1)</f>
        <v>40970.875671296293</v>
      </c>
      <c r="T2385" s="11">
        <f>(((I2385/60)/60)/24)+DATE(1970,1,1)</f>
        <v>41000.834004629629</v>
      </c>
    </row>
    <row r="2386" spans="1:20" ht="45" x14ac:dyDescent="0.25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 s="6">
        <f>ROUND(E2386/D2386*100, 0)</f>
        <v>109</v>
      </c>
      <c r="P2386" s="8">
        <f>E2386/L2386</f>
        <v>65.102564102564102</v>
      </c>
      <c r="Q2386" t="str">
        <f>LEFT(N2386, SEARCH("/", N2386, 1) - 1)</f>
        <v>theater</v>
      </c>
      <c r="R2386" t="str">
        <f>RIGHT(N2386, LEN(N2386)-SEARCH("/", N2386, 1))</f>
        <v>plays</v>
      </c>
      <c r="S2386" s="11">
        <f>(((J2386/60)/60)/24)+DATE(1970,1,1)</f>
        <v>42466.608310185184</v>
      </c>
      <c r="T2386" s="11">
        <f>(((I2386/60)/60)/24)+DATE(1970,1,1)</f>
        <v>42496.608310185184</v>
      </c>
    </row>
    <row r="2387" spans="1:20" ht="60" x14ac:dyDescent="0.25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 s="6">
        <f>ROUND(E2387/D2387*100, 0)</f>
        <v>101</v>
      </c>
      <c r="P2387" s="8">
        <f>E2387/L2387</f>
        <v>46.768211920529801</v>
      </c>
      <c r="Q2387" t="str">
        <f>LEFT(N2387, SEARCH("/", N2387, 1) - 1)</f>
        <v>theater</v>
      </c>
      <c r="R2387" t="str">
        <f>RIGHT(N2387, LEN(N2387)-SEARCH("/", N2387, 1))</f>
        <v>plays</v>
      </c>
      <c r="S2387" s="11">
        <f>(((J2387/60)/60)/24)+DATE(1970,1,1)</f>
        <v>40883.949317129627</v>
      </c>
      <c r="T2387" s="11">
        <f>(((I2387/60)/60)/24)+DATE(1970,1,1)</f>
        <v>40939.708333333336</v>
      </c>
    </row>
    <row r="2388" spans="1:20" ht="30" x14ac:dyDescent="0.25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 s="6">
        <f>ROUND(E2388/D2388*100, 0)</f>
        <v>102</v>
      </c>
      <c r="P2388" s="8">
        <f>E2388/L2388</f>
        <v>193.62162162162161</v>
      </c>
      <c r="Q2388" t="str">
        <f>LEFT(N2388, SEARCH("/", N2388, 1) - 1)</f>
        <v>theater</v>
      </c>
      <c r="R2388" t="str">
        <f>RIGHT(N2388, LEN(N2388)-SEARCH("/", N2388, 1))</f>
        <v>plays</v>
      </c>
      <c r="S2388" s="11">
        <f>(((J2388/60)/60)/24)+DATE(1970,1,1)</f>
        <v>42323.70930555556</v>
      </c>
      <c r="T2388" s="11">
        <f>(((I2388/60)/60)/24)+DATE(1970,1,1)</f>
        <v>42355.207638888889</v>
      </c>
    </row>
    <row r="2389" spans="1:20" ht="30" x14ac:dyDescent="0.25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 s="6">
        <f>ROUND(E2389/D2389*100, 0)</f>
        <v>105</v>
      </c>
      <c r="P2389" s="8">
        <f>E2389/L2389</f>
        <v>98.2</v>
      </c>
      <c r="Q2389" t="str">
        <f>LEFT(N2389, SEARCH("/", N2389, 1) - 1)</f>
        <v>theater</v>
      </c>
      <c r="R2389" t="str">
        <f>RIGHT(N2389, LEN(N2389)-SEARCH("/", N2389, 1))</f>
        <v>plays</v>
      </c>
      <c r="S2389" s="11">
        <f>(((J2389/60)/60)/24)+DATE(1970,1,1)</f>
        <v>41982.887280092589</v>
      </c>
      <c r="T2389" s="11">
        <f>(((I2389/60)/60)/24)+DATE(1970,1,1)</f>
        <v>42012.887280092589</v>
      </c>
    </row>
    <row r="2390" spans="1:20" ht="45" x14ac:dyDescent="0.25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 s="6">
        <f>ROUND(E2390/D2390*100, 0)</f>
        <v>113</v>
      </c>
      <c r="P2390" s="8">
        <f>E2390/L2390</f>
        <v>74.224299065420567</v>
      </c>
      <c r="Q2390" t="str">
        <f>LEFT(N2390, SEARCH("/", N2390, 1) - 1)</f>
        <v>theater</v>
      </c>
      <c r="R2390" t="str">
        <f>RIGHT(N2390, LEN(N2390)-SEARCH("/", N2390, 1))</f>
        <v>musical</v>
      </c>
      <c r="S2390" s="11">
        <f>(((J2390/60)/60)/24)+DATE(1970,1,1)</f>
        <v>41820.776412037041</v>
      </c>
      <c r="T2390" s="11">
        <f>(((I2390/60)/60)/24)+DATE(1970,1,1)</f>
        <v>41850.776412037041</v>
      </c>
    </row>
    <row r="2391" spans="1:20" ht="45" x14ac:dyDescent="0.25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 s="6">
        <f>ROUND(E2391/D2391*100, 0)</f>
        <v>60</v>
      </c>
      <c r="P2391" s="8">
        <f>E2391/L2391</f>
        <v>174</v>
      </c>
      <c r="Q2391" t="str">
        <f>LEFT(N2391, SEARCH("/", N2391, 1) - 1)</f>
        <v>theater</v>
      </c>
      <c r="R2391" t="str">
        <f>RIGHT(N2391, LEN(N2391)-SEARCH("/", N2391, 1))</f>
        <v>musical</v>
      </c>
      <c r="S2391" s="11">
        <f>(((J2391/60)/60)/24)+DATE(1970,1,1)</f>
        <v>41968.938993055555</v>
      </c>
      <c r="T2391" s="11">
        <f>(((I2391/60)/60)/24)+DATE(1970,1,1)</f>
        <v>41989.938993055555</v>
      </c>
    </row>
    <row r="2392" spans="1:20" ht="45" x14ac:dyDescent="0.25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 s="6">
        <f>ROUND(E2392/D2392*100, 0)</f>
        <v>3</v>
      </c>
      <c r="P2392" s="8">
        <f>E2392/L2392</f>
        <v>23.625</v>
      </c>
      <c r="Q2392" t="str">
        <f>LEFT(N2392, SEARCH("/", N2392, 1) - 1)</f>
        <v>theater</v>
      </c>
      <c r="R2392" t="str">
        <f>RIGHT(N2392, LEN(N2392)-SEARCH("/", N2392, 1))</f>
        <v>plays</v>
      </c>
      <c r="S2392" s="11">
        <f>(((J2392/60)/60)/24)+DATE(1970,1,1)</f>
        <v>41885.221550925926</v>
      </c>
      <c r="T2392" s="11">
        <f>(((I2392/60)/60)/24)+DATE(1970,1,1)</f>
        <v>41916.290972222225</v>
      </c>
    </row>
    <row r="2393" spans="1:20" ht="45" x14ac:dyDescent="0.25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 s="6">
        <f>ROUND(E2393/D2393*100, 0)</f>
        <v>16</v>
      </c>
      <c r="P2393" s="8">
        <f>E2393/L2393</f>
        <v>91.833333333333329</v>
      </c>
      <c r="Q2393" t="str">
        <f>LEFT(N2393, SEARCH("/", N2393, 1) - 1)</f>
        <v>theater</v>
      </c>
      <c r="R2393" t="str">
        <f>RIGHT(N2393, LEN(N2393)-SEARCH("/", N2393, 1))</f>
        <v>plays</v>
      </c>
      <c r="S2393" s="11">
        <f>(((J2393/60)/60)/24)+DATE(1970,1,1)</f>
        <v>42538.968310185184</v>
      </c>
      <c r="T2393" s="11">
        <f>(((I2393/60)/60)/24)+DATE(1970,1,1)</f>
        <v>42568.029861111107</v>
      </c>
    </row>
    <row r="2394" spans="1:20" ht="45" x14ac:dyDescent="0.25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 s="6">
        <f>ROUND(E2394/D2394*100, 0)</f>
        <v>17</v>
      </c>
      <c r="P2394" s="8">
        <f>E2394/L2394</f>
        <v>82.571428571428569</v>
      </c>
      <c r="Q2394" t="str">
        <f>LEFT(N2394, SEARCH("/", N2394, 1) - 1)</f>
        <v>theater</v>
      </c>
      <c r="R2394" t="str">
        <f>RIGHT(N2394, LEN(N2394)-SEARCH("/", N2394, 1))</f>
        <v>plays</v>
      </c>
      <c r="S2394" s="11">
        <f>(((J2394/60)/60)/24)+DATE(1970,1,1)</f>
        <v>41842.828680555554</v>
      </c>
      <c r="T2394" s="11">
        <f>(((I2394/60)/60)/24)+DATE(1970,1,1)</f>
        <v>41882.827650462961</v>
      </c>
    </row>
    <row r="2395" spans="1:20" ht="45" x14ac:dyDescent="0.25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 s="6">
        <f>ROUND(E2395/D2395*100, 0)</f>
        <v>0</v>
      </c>
      <c r="P2395" s="8">
        <f>E2395/L2395</f>
        <v>1</v>
      </c>
      <c r="Q2395" t="str">
        <f>LEFT(N2395, SEARCH("/", N2395, 1) - 1)</f>
        <v>theater</v>
      </c>
      <c r="R2395" t="str">
        <f>RIGHT(N2395, LEN(N2395)-SEARCH("/", N2395, 1))</f>
        <v>plays</v>
      </c>
      <c r="S2395" s="11">
        <f>(((J2395/60)/60)/24)+DATE(1970,1,1)</f>
        <v>42174.780821759254</v>
      </c>
      <c r="T2395" s="11">
        <f>(((I2395/60)/60)/24)+DATE(1970,1,1)</f>
        <v>42204.780821759254</v>
      </c>
    </row>
    <row r="2396" spans="1:20" ht="45" x14ac:dyDescent="0.25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6">
        <f>ROUND(E2396/D2396*100, 0)</f>
        <v>0</v>
      </c>
      <c r="P2396" s="8" t="e">
        <f>E2396/L2396</f>
        <v>#DIV/0!</v>
      </c>
      <c r="Q2396" t="str">
        <f>LEFT(N2396, SEARCH("/", N2396, 1) - 1)</f>
        <v>theater</v>
      </c>
      <c r="R2396" t="str">
        <f>RIGHT(N2396, LEN(N2396)-SEARCH("/", N2396, 1))</f>
        <v>plays</v>
      </c>
      <c r="S2396" s="11">
        <f>(((J2396/60)/60)/24)+DATE(1970,1,1)</f>
        <v>42408.999571759254</v>
      </c>
      <c r="T2396" s="11">
        <f>(((I2396/60)/60)/24)+DATE(1970,1,1)</f>
        <v>42453.957905092597</v>
      </c>
    </row>
    <row r="2397" spans="1:20" ht="45" x14ac:dyDescent="0.25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6">
        <f>ROUND(E2397/D2397*100, 0)</f>
        <v>0</v>
      </c>
      <c r="P2397" s="8" t="e">
        <f>E2397/L2397</f>
        <v>#DIV/0!</v>
      </c>
      <c r="Q2397" t="str">
        <f>LEFT(N2397, SEARCH("/", N2397, 1) - 1)</f>
        <v>film &amp; video</v>
      </c>
      <c r="R2397" t="str">
        <f>RIGHT(N2397, LEN(N2397)-SEARCH("/", N2397, 1))</f>
        <v>animation</v>
      </c>
      <c r="S2397" s="11">
        <f>(((J2397/60)/60)/24)+DATE(1970,1,1)</f>
        <v>42223.616018518514</v>
      </c>
      <c r="T2397" s="11">
        <f>(((I2397/60)/60)/24)+DATE(1970,1,1)</f>
        <v>42253.615277777775</v>
      </c>
    </row>
    <row r="2398" spans="1:20" ht="45" x14ac:dyDescent="0.25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6">
        <f>ROUND(E2398/D2398*100, 0)</f>
        <v>113</v>
      </c>
      <c r="P2398" s="8">
        <f>E2398/L2398</f>
        <v>50.222283950617282</v>
      </c>
      <c r="Q2398" t="str">
        <f>LEFT(N2398, SEARCH("/", N2398, 1) - 1)</f>
        <v>technology</v>
      </c>
      <c r="R2398" t="str">
        <f>RIGHT(N2398, LEN(N2398)-SEARCH("/", N2398, 1))</f>
        <v>hardware</v>
      </c>
      <c r="S2398" s="11">
        <f>(((J2398/60)/60)/24)+DATE(1970,1,1)</f>
        <v>40765.876886574071</v>
      </c>
      <c r="T2398" s="11">
        <f>(((I2398/60)/60)/24)+DATE(1970,1,1)</f>
        <v>40795.876886574071</v>
      </c>
    </row>
    <row r="2399" spans="1:20" ht="45" x14ac:dyDescent="0.25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6">
        <f>ROUND(E2399/D2399*100, 0)</f>
        <v>24</v>
      </c>
      <c r="P2399" s="8">
        <f>E2399/L2399</f>
        <v>45.842105263157897</v>
      </c>
      <c r="Q2399" t="str">
        <f>LEFT(N2399, SEARCH("/", N2399, 1) - 1)</f>
        <v>theater</v>
      </c>
      <c r="R2399" t="str">
        <f>RIGHT(N2399, LEN(N2399)-SEARCH("/", N2399, 1))</f>
        <v>plays</v>
      </c>
      <c r="S2399" s="11">
        <f>(((J2399/60)/60)/24)+DATE(1970,1,1)</f>
        <v>41921.770439814813</v>
      </c>
      <c r="T2399" s="11">
        <f>(((I2399/60)/60)/24)+DATE(1970,1,1)</f>
        <v>41938.770439814813</v>
      </c>
    </row>
    <row r="2400" spans="1:20" ht="45" x14ac:dyDescent="0.25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6">
        <f>ROUND(E2400/D2400*100, 0)</f>
        <v>319</v>
      </c>
      <c r="P2400" s="8">
        <f>E2400/L2400</f>
        <v>131.37719999999999</v>
      </c>
      <c r="Q2400" t="str">
        <f>LEFT(N2400, SEARCH("/", N2400, 1) - 1)</f>
        <v>theater</v>
      </c>
      <c r="R2400" t="str">
        <f>RIGHT(N2400, LEN(N2400)-SEARCH("/", N2400, 1))</f>
        <v>spaces</v>
      </c>
      <c r="S2400" s="11">
        <f>(((J2400/60)/60)/24)+DATE(1970,1,1)</f>
        <v>42534.895625000005</v>
      </c>
      <c r="T2400" s="11">
        <f>(((I2400/60)/60)/24)+DATE(1970,1,1)</f>
        <v>42564.895625000005</v>
      </c>
    </row>
    <row r="2401" spans="1:20" ht="45" x14ac:dyDescent="0.25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 s="6">
        <f>ROUND(E2401/D2401*100, 0)</f>
        <v>102</v>
      </c>
      <c r="P2401" s="8">
        <f>E2401/L2401</f>
        <v>111.37681159420291</v>
      </c>
      <c r="Q2401" t="str">
        <f>LEFT(N2401, SEARCH("/", N2401, 1) - 1)</f>
        <v>film &amp; video</v>
      </c>
      <c r="R2401" t="str">
        <f>RIGHT(N2401, LEN(N2401)-SEARCH("/", N2401, 1))</f>
        <v>shorts</v>
      </c>
      <c r="S2401" s="11">
        <f>(((J2401/60)/60)/24)+DATE(1970,1,1)</f>
        <v>40635.982488425929</v>
      </c>
      <c r="T2401" s="11">
        <f>(((I2401/60)/60)/24)+DATE(1970,1,1)</f>
        <v>40657.982488425929</v>
      </c>
    </row>
    <row r="2402" spans="1:20" ht="45" x14ac:dyDescent="0.25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8267</v>
      </c>
      <c r="O2402" s="6">
        <f>ROUND(E2402/D2402*100, 0)</f>
        <v>28</v>
      </c>
      <c r="P2402" s="8">
        <f>E2402/L2402</f>
        <v>55.945945945945944</v>
      </c>
      <c r="Q2402" t="str">
        <f>LEFT(N2402, SEARCH("/", N2402, 1) - 1)</f>
        <v>film &amp; video</v>
      </c>
      <c r="R2402" t="str">
        <f>RIGHT(N2402, LEN(N2402)-SEARCH("/", N2402, 1))</f>
        <v>science fiction</v>
      </c>
      <c r="S2402" s="11">
        <f>(((J2402/60)/60)/24)+DATE(1970,1,1)</f>
        <v>42047.762407407412</v>
      </c>
      <c r="T2402" s="11">
        <f>(((I2402/60)/60)/24)+DATE(1970,1,1)</f>
        <v>42107.72074074074</v>
      </c>
    </row>
    <row r="2403" spans="1:20" ht="45" x14ac:dyDescent="0.25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8269</v>
      </c>
      <c r="O2403" s="6">
        <f>ROUND(E2403/D2403*100, 0)</f>
        <v>130</v>
      </c>
      <c r="P2403" s="8">
        <f>E2403/L2403</f>
        <v>51.719576719576722</v>
      </c>
      <c r="Q2403" t="str">
        <f>LEFT(N2403, SEARCH("/", N2403, 1) - 1)</f>
        <v>film &amp; video</v>
      </c>
      <c r="R2403" t="str">
        <f>RIGHT(N2403, LEN(N2403)-SEARCH("/", N2403, 1))</f>
        <v>documentary</v>
      </c>
      <c r="S2403" s="11">
        <f>(((J2403/60)/60)/24)+DATE(1970,1,1)</f>
        <v>40948.630196759259</v>
      </c>
      <c r="T2403" s="11">
        <f>(((I2403/60)/60)/24)+DATE(1970,1,1)</f>
        <v>40978.630196759259</v>
      </c>
    </row>
    <row r="2404" spans="1:20" ht="30" x14ac:dyDescent="0.25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8269</v>
      </c>
      <c r="O2404" s="6">
        <f>ROUND(E2404/D2404*100, 0)</f>
        <v>103</v>
      </c>
      <c r="P2404" s="8">
        <f>E2404/L2404</f>
        <v>79.401340206185566</v>
      </c>
      <c r="Q2404" t="str">
        <f>LEFT(N2404, SEARCH("/", N2404, 1) - 1)</f>
        <v>film &amp; video</v>
      </c>
      <c r="R2404" t="str">
        <f>RIGHT(N2404, LEN(N2404)-SEARCH("/", N2404, 1))</f>
        <v>documentary</v>
      </c>
      <c r="S2404" s="11">
        <f>(((J2404/60)/60)/24)+DATE(1970,1,1)</f>
        <v>42415.803159722222</v>
      </c>
      <c r="T2404" s="11">
        <f>(((I2404/60)/60)/24)+DATE(1970,1,1)</f>
        <v>42445.761493055557</v>
      </c>
    </row>
    <row r="2405" spans="1:20" ht="45" x14ac:dyDescent="0.25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8269</v>
      </c>
      <c r="O2405" s="6">
        <f>ROUND(E2405/D2405*100, 0)</f>
        <v>107</v>
      </c>
      <c r="P2405" s="8">
        <f>E2405/L2405</f>
        <v>89.887640449438209</v>
      </c>
      <c r="Q2405" t="str">
        <f>LEFT(N2405, SEARCH("/", N2405, 1) - 1)</f>
        <v>film &amp; video</v>
      </c>
      <c r="R2405" t="str">
        <f>RIGHT(N2405, LEN(N2405)-SEARCH("/", N2405, 1))</f>
        <v>documentary</v>
      </c>
      <c r="S2405" s="11">
        <f>(((J2405/60)/60)/24)+DATE(1970,1,1)</f>
        <v>41078.91201388889</v>
      </c>
      <c r="T2405" s="11">
        <f>(((I2405/60)/60)/24)+DATE(1970,1,1)</f>
        <v>41108.91201388889</v>
      </c>
    </row>
    <row r="2406" spans="1:20" ht="45" x14ac:dyDescent="0.25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8269</v>
      </c>
      <c r="O2406" s="6">
        <f>ROUND(E2406/D2406*100, 0)</f>
        <v>125</v>
      </c>
      <c r="P2406" s="8">
        <f>E2406/L2406</f>
        <v>140.1044776119403</v>
      </c>
      <c r="Q2406" t="str">
        <f>LEFT(N2406, SEARCH("/", N2406, 1) - 1)</f>
        <v>film &amp; video</v>
      </c>
      <c r="R2406" t="str">
        <f>RIGHT(N2406, LEN(N2406)-SEARCH("/", N2406, 1))</f>
        <v>documentary</v>
      </c>
      <c r="S2406" s="11">
        <f>(((J2406/60)/60)/24)+DATE(1970,1,1)</f>
        <v>42078.793124999997</v>
      </c>
      <c r="T2406" s="11">
        <f>(((I2406/60)/60)/24)+DATE(1970,1,1)</f>
        <v>42123.793124999997</v>
      </c>
    </row>
    <row r="2407" spans="1:20" ht="45" x14ac:dyDescent="0.25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 s="6">
        <f>ROUND(E2407/D2407*100, 0)</f>
        <v>0</v>
      </c>
      <c r="P2407" s="8" t="e">
        <f>E2407/L2407</f>
        <v>#DIV/0!</v>
      </c>
      <c r="Q2407" t="str">
        <f>LEFT(N2407, SEARCH("/", N2407, 1) - 1)</f>
        <v>film &amp; video</v>
      </c>
      <c r="R2407" t="str">
        <f>RIGHT(N2407, LEN(N2407)-SEARCH("/", N2407, 1))</f>
        <v>animation</v>
      </c>
      <c r="S2407" s="11">
        <f>(((J2407/60)/60)/24)+DATE(1970,1,1)</f>
        <v>41041.167627314811</v>
      </c>
      <c r="T2407" s="11">
        <f>(((I2407/60)/60)/24)+DATE(1970,1,1)</f>
        <v>41101.160474537035</v>
      </c>
    </row>
    <row r="2408" spans="1:20" ht="45" x14ac:dyDescent="0.25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8272</v>
      </c>
      <c r="O2408" s="6">
        <f>ROUND(E2408/D2408*100, 0)</f>
        <v>0</v>
      </c>
      <c r="P2408" s="8" t="e">
        <f>E2408/L2408</f>
        <v>#DIV/0!</v>
      </c>
      <c r="Q2408" t="str">
        <f>LEFT(N2408, SEARCH("/", N2408, 1) - 1)</f>
        <v>technology</v>
      </c>
      <c r="R2408" t="str">
        <f>RIGHT(N2408, LEN(N2408)-SEARCH("/", N2408, 1))</f>
        <v>web</v>
      </c>
      <c r="S2408" s="11">
        <f>(((J2408/60)/60)/24)+DATE(1970,1,1)</f>
        <v>42380.696342592593</v>
      </c>
      <c r="T2408" s="11">
        <f>(((I2408/60)/60)/24)+DATE(1970,1,1)</f>
        <v>42410.696342592593</v>
      </c>
    </row>
    <row r="2409" spans="1:20" ht="45" x14ac:dyDescent="0.25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8272</v>
      </c>
      <c r="O2409" s="6">
        <f>ROUND(E2409/D2409*100, 0)</f>
        <v>0</v>
      </c>
      <c r="P2409" s="8" t="e">
        <f>E2409/L2409</f>
        <v>#DIV/0!</v>
      </c>
      <c r="Q2409" t="str">
        <f>LEFT(N2409, SEARCH("/", N2409, 1) - 1)</f>
        <v>technology</v>
      </c>
      <c r="R2409" t="str">
        <f>RIGHT(N2409, LEN(N2409)-SEARCH("/", N2409, 1))</f>
        <v>web</v>
      </c>
      <c r="S2409" s="11">
        <f>(((J2409/60)/60)/24)+DATE(1970,1,1)</f>
        <v>42503.353506944448</v>
      </c>
      <c r="T2409" s="11">
        <f>(((I2409/60)/60)/24)+DATE(1970,1,1)</f>
        <v>42533.353506944448</v>
      </c>
    </row>
    <row r="2410" spans="1:20" x14ac:dyDescent="0.25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8272</v>
      </c>
      <c r="O2410" s="6">
        <f>ROUND(E2410/D2410*100, 0)</f>
        <v>0</v>
      </c>
      <c r="P2410" s="8">
        <f>E2410/L2410</f>
        <v>1</v>
      </c>
      <c r="Q2410" t="str">
        <f>LEFT(N2410, SEARCH("/", N2410, 1) - 1)</f>
        <v>technology</v>
      </c>
      <c r="R2410" t="str">
        <f>RIGHT(N2410, LEN(N2410)-SEARCH("/", N2410, 1))</f>
        <v>web</v>
      </c>
      <c r="S2410" s="11">
        <f>(((J2410/60)/60)/24)+DATE(1970,1,1)</f>
        <v>42178.614571759259</v>
      </c>
      <c r="T2410" s="11">
        <f>(((I2410/60)/60)/24)+DATE(1970,1,1)</f>
        <v>42193.614571759259</v>
      </c>
    </row>
    <row r="2411" spans="1:20" ht="45" x14ac:dyDescent="0.25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 s="6">
        <f>ROUND(E2411/D2411*100, 0)</f>
        <v>3</v>
      </c>
      <c r="P2411" s="8">
        <f>E2411/L2411</f>
        <v>250</v>
      </c>
      <c r="Q2411" t="str">
        <f>LEFT(N2411, SEARCH("/", N2411, 1) - 1)</f>
        <v>technology</v>
      </c>
      <c r="R2411" t="str">
        <f>RIGHT(N2411, LEN(N2411)-SEARCH("/", N2411, 1))</f>
        <v>web</v>
      </c>
      <c r="S2411" s="11">
        <f>(((J2411/60)/60)/24)+DATE(1970,1,1)</f>
        <v>41946.232175925928</v>
      </c>
      <c r="T2411" s="11">
        <f>(((I2411/60)/60)/24)+DATE(1970,1,1)</f>
        <v>41976.232175925921</v>
      </c>
    </row>
    <row r="2412" spans="1:20" ht="45" x14ac:dyDescent="0.25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8272</v>
      </c>
      <c r="O2412" s="6">
        <f>ROUND(E2412/D2412*100, 0)</f>
        <v>0</v>
      </c>
      <c r="P2412" s="8">
        <f>E2412/L2412</f>
        <v>10</v>
      </c>
      <c r="Q2412" t="str">
        <f>LEFT(N2412, SEARCH("/", N2412, 1) - 1)</f>
        <v>technology</v>
      </c>
      <c r="R2412" t="str">
        <f>RIGHT(N2412, LEN(N2412)-SEARCH("/", N2412, 1))</f>
        <v>web</v>
      </c>
      <c r="S2412" s="11">
        <f>(((J2412/60)/60)/24)+DATE(1970,1,1)</f>
        <v>42545.705266203702</v>
      </c>
      <c r="T2412" s="11">
        <f>(((I2412/60)/60)/24)+DATE(1970,1,1)</f>
        <v>42582.666666666672</v>
      </c>
    </row>
    <row r="2413" spans="1:20" ht="45" x14ac:dyDescent="0.25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8274</v>
      </c>
      <c r="O2413" s="6">
        <f>ROUND(E2413/D2413*100, 0)</f>
        <v>106</v>
      </c>
      <c r="P2413" s="8">
        <f>E2413/L2413</f>
        <v>60.903461538461535</v>
      </c>
      <c r="Q2413" t="str">
        <f>LEFT(N2413, SEARCH("/", N2413, 1) - 1)</f>
        <v>publishing</v>
      </c>
      <c r="R2413" t="str">
        <f>RIGHT(N2413, LEN(N2413)-SEARCH("/", N2413, 1))</f>
        <v>nonfiction</v>
      </c>
      <c r="S2413" s="11">
        <f>(((J2413/60)/60)/24)+DATE(1970,1,1)</f>
        <v>40731.837465277778</v>
      </c>
      <c r="T2413" s="11">
        <f>(((I2413/60)/60)/24)+DATE(1970,1,1)</f>
        <v>40776.837465277778</v>
      </c>
    </row>
    <row r="2414" spans="1:20" ht="45" x14ac:dyDescent="0.25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8276</v>
      </c>
      <c r="O2414" s="6">
        <f>ROUND(E2414/D2414*100, 0)</f>
        <v>104</v>
      </c>
      <c r="P2414" s="8">
        <f>E2414/L2414</f>
        <v>60.859375</v>
      </c>
      <c r="Q2414" t="str">
        <f>LEFT(N2414, SEARCH("/", N2414, 1) - 1)</f>
        <v>music</v>
      </c>
      <c r="R2414" t="str">
        <f>RIGHT(N2414, LEN(N2414)-SEARCH("/", N2414, 1))</f>
        <v>rock</v>
      </c>
      <c r="S2414" s="11">
        <f>(((J2414/60)/60)/24)+DATE(1970,1,1)</f>
        <v>41557.780624999999</v>
      </c>
      <c r="T2414" s="11">
        <f>(((I2414/60)/60)/24)+DATE(1970,1,1)</f>
        <v>41591.249305555553</v>
      </c>
    </row>
    <row r="2415" spans="1:20" ht="45" x14ac:dyDescent="0.25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8273</v>
      </c>
      <c r="O2415" s="6">
        <f>ROUND(E2415/D2415*100, 0)</f>
        <v>9</v>
      </c>
      <c r="P2415" s="8">
        <f>E2415/L2415</f>
        <v>41.75</v>
      </c>
      <c r="Q2415" t="str">
        <f>LEFT(N2415, SEARCH("/", N2415, 1) - 1)</f>
        <v>technology</v>
      </c>
      <c r="R2415" t="str">
        <f>RIGHT(N2415, LEN(N2415)-SEARCH("/", N2415, 1))</f>
        <v>wearables</v>
      </c>
      <c r="S2415" s="11">
        <f>(((J2415/60)/60)/24)+DATE(1970,1,1)</f>
        <v>42382.843287037031</v>
      </c>
      <c r="T2415" s="11">
        <f>(((I2415/60)/60)/24)+DATE(1970,1,1)</f>
        <v>42418.843287037031</v>
      </c>
    </row>
    <row r="2416" spans="1:20" ht="45" x14ac:dyDescent="0.25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8284</v>
      </c>
      <c r="O2416" s="6">
        <f>ROUND(E2416/D2416*100, 0)</f>
        <v>0</v>
      </c>
      <c r="P2416" s="8">
        <f>E2416/L2416</f>
        <v>11.666666666666666</v>
      </c>
      <c r="Q2416" t="str">
        <f>LEFT(N2416, SEARCH("/", N2416, 1) - 1)</f>
        <v>food</v>
      </c>
      <c r="R2416" t="str">
        <f>RIGHT(N2416, LEN(N2416)-SEARCH("/", N2416, 1))</f>
        <v>food trucks</v>
      </c>
      <c r="S2416" s="11">
        <f>(((J2416/60)/60)/24)+DATE(1970,1,1)</f>
        <v>41952.09175925926</v>
      </c>
      <c r="T2416" s="11">
        <f>(((I2416/60)/60)/24)+DATE(1970,1,1)</f>
        <v>41982.09175925926</v>
      </c>
    </row>
    <row r="2417" spans="1:20" ht="45" x14ac:dyDescent="0.25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 s="6">
        <f>ROUND(E2417/D2417*100, 0)</f>
        <v>107</v>
      </c>
      <c r="P2417" s="8">
        <f>E2417/L2417</f>
        <v>65.081300813008127</v>
      </c>
      <c r="Q2417" t="str">
        <f>LEFT(N2417, SEARCH("/", N2417, 1) - 1)</f>
        <v>photography</v>
      </c>
      <c r="R2417" t="str">
        <f>RIGHT(N2417, LEN(N2417)-SEARCH("/", N2417, 1))</f>
        <v>photobooks</v>
      </c>
      <c r="S2417" s="11">
        <f>(((J2417/60)/60)/24)+DATE(1970,1,1)</f>
        <v>42123.86336805555</v>
      </c>
      <c r="T2417" s="11">
        <f>(((I2417/60)/60)/24)+DATE(1970,1,1)</f>
        <v>42156.945833333331</v>
      </c>
    </row>
    <row r="2418" spans="1:20" ht="45" x14ac:dyDescent="0.25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8276</v>
      </c>
      <c r="O2418" s="6">
        <f>ROUND(E2418/D2418*100, 0)</f>
        <v>102</v>
      </c>
      <c r="P2418" s="8">
        <f>E2418/L2418</f>
        <v>246.29032258064515</v>
      </c>
      <c r="Q2418" t="str">
        <f>LEFT(N2418, SEARCH("/", N2418, 1) - 1)</f>
        <v>music</v>
      </c>
      <c r="R2418" t="str">
        <f>RIGHT(N2418, LEN(N2418)-SEARCH("/", N2418, 1))</f>
        <v>rock</v>
      </c>
      <c r="S2418" s="11">
        <f>(((J2418/60)/60)/24)+DATE(1970,1,1)</f>
        <v>41561.683553240742</v>
      </c>
      <c r="T2418" s="11">
        <f>(((I2418/60)/60)/24)+DATE(1970,1,1)</f>
        <v>41591.725219907406</v>
      </c>
    </row>
    <row r="2419" spans="1:20" ht="45" x14ac:dyDescent="0.25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8276</v>
      </c>
      <c r="O2419" s="6">
        <f>ROUND(E2419/D2419*100, 0)</f>
        <v>100</v>
      </c>
      <c r="P2419" s="8">
        <f>E2419/L2419</f>
        <v>81.739130434782609</v>
      </c>
      <c r="Q2419" t="str">
        <f>LEFT(N2419, SEARCH("/", N2419, 1) - 1)</f>
        <v>music</v>
      </c>
      <c r="R2419" t="str">
        <f>RIGHT(N2419, LEN(N2419)-SEARCH("/", N2419, 1))</f>
        <v>rock</v>
      </c>
      <c r="S2419" s="11">
        <f>(((J2419/60)/60)/24)+DATE(1970,1,1)</f>
        <v>42049.733240740738</v>
      </c>
      <c r="T2419" s="11">
        <f>(((I2419/60)/60)/24)+DATE(1970,1,1)</f>
        <v>42079.691574074073</v>
      </c>
    </row>
    <row r="2420" spans="1:20" x14ac:dyDescent="0.25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 s="6">
        <f>ROUND(E2420/D2420*100, 0)</f>
        <v>126</v>
      </c>
      <c r="P2420" s="8">
        <f>E2420/L2420</f>
        <v>64.535306122448986</v>
      </c>
      <c r="Q2420" t="str">
        <f>LEFT(N2420, SEARCH("/", N2420, 1) - 1)</f>
        <v>music</v>
      </c>
      <c r="R2420" t="str">
        <f>RIGHT(N2420, LEN(N2420)-SEARCH("/", N2420, 1))</f>
        <v>rock</v>
      </c>
      <c r="S2420" s="11">
        <f>(((J2420/60)/60)/24)+DATE(1970,1,1)</f>
        <v>41924.996099537035</v>
      </c>
      <c r="T2420" s="11">
        <f>(((I2420/60)/60)/24)+DATE(1970,1,1)</f>
        <v>41970.037766203706</v>
      </c>
    </row>
    <row r="2421" spans="1:20" ht="45" x14ac:dyDescent="0.25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8287</v>
      </c>
      <c r="O2421" s="6">
        <f>ROUND(E2421/D2421*100, 0)</f>
        <v>20</v>
      </c>
      <c r="P2421" s="8">
        <f>E2421/L2421</f>
        <v>109.07142857142857</v>
      </c>
      <c r="Q2421" t="str">
        <f>LEFT(N2421, SEARCH("/", N2421, 1) - 1)</f>
        <v>publishing</v>
      </c>
      <c r="R2421" t="str">
        <f>RIGHT(N2421, LEN(N2421)-SEARCH("/", N2421, 1))</f>
        <v>translations</v>
      </c>
      <c r="S2421" s="11">
        <f>(((J2421/60)/60)/24)+DATE(1970,1,1)</f>
        <v>42676.717615740738</v>
      </c>
      <c r="T2421" s="11">
        <f>(((I2421/60)/60)/24)+DATE(1970,1,1)</f>
        <v>42689.759282407409</v>
      </c>
    </row>
    <row r="2422" spans="1:20" ht="45" x14ac:dyDescent="0.25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8285</v>
      </c>
      <c r="O2422" s="6">
        <f>ROUND(E2422/D2422*100, 0)</f>
        <v>418</v>
      </c>
      <c r="P2422" s="8">
        <f>E2422/L2422</f>
        <v>84.905149051490511</v>
      </c>
      <c r="Q2422" t="str">
        <f>LEFT(N2422, SEARCH("/", N2422, 1) - 1)</f>
        <v>photography</v>
      </c>
      <c r="R2422" t="str">
        <f>RIGHT(N2422, LEN(N2422)-SEARCH("/", N2422, 1))</f>
        <v>photobooks</v>
      </c>
      <c r="S2422" s="11">
        <f>(((J2422/60)/60)/24)+DATE(1970,1,1)</f>
        <v>42221.67432870371</v>
      </c>
      <c r="T2422" s="11">
        <f>(((I2422/60)/60)/24)+DATE(1970,1,1)</f>
        <v>42251.67432870371</v>
      </c>
    </row>
    <row r="2423" spans="1:20" ht="45" x14ac:dyDescent="0.25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 s="6">
        <f>ROUND(E2423/D2423*100, 0)</f>
        <v>0</v>
      </c>
      <c r="P2423" s="8">
        <f>E2423/L2423</f>
        <v>1</v>
      </c>
      <c r="Q2423" t="str">
        <f>LEFT(N2423, SEARCH("/", N2423, 1) - 1)</f>
        <v>photography</v>
      </c>
      <c r="R2423" t="str">
        <f>RIGHT(N2423, LEN(N2423)-SEARCH("/", N2423, 1))</f>
        <v>places</v>
      </c>
      <c r="S2423" s="11">
        <f>(((J2423/60)/60)/24)+DATE(1970,1,1)</f>
        <v>41956.950983796298</v>
      </c>
      <c r="T2423" s="11">
        <f>(((I2423/60)/60)/24)+DATE(1970,1,1)</f>
        <v>41986.950983796298</v>
      </c>
    </row>
    <row r="2424" spans="1:20" ht="45" x14ac:dyDescent="0.25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8276</v>
      </c>
      <c r="O2424" s="6">
        <f>ROUND(E2424/D2424*100, 0)</f>
        <v>155</v>
      </c>
      <c r="P2424" s="8">
        <f>E2424/L2424</f>
        <v>112.01923076923077</v>
      </c>
      <c r="Q2424" t="str">
        <f>LEFT(N2424, SEARCH("/", N2424, 1) - 1)</f>
        <v>music</v>
      </c>
      <c r="R2424" t="str">
        <f>RIGHT(N2424, LEN(N2424)-SEARCH("/", N2424, 1))</f>
        <v>rock</v>
      </c>
      <c r="S2424" s="11">
        <f>(((J2424/60)/60)/24)+DATE(1970,1,1)</f>
        <v>41135.699687500004</v>
      </c>
      <c r="T2424" s="11">
        <f>(((I2424/60)/60)/24)+DATE(1970,1,1)</f>
        <v>41163.699687500004</v>
      </c>
    </row>
    <row r="2425" spans="1:20" ht="60" x14ac:dyDescent="0.25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8292</v>
      </c>
      <c r="O2425" s="6">
        <f>ROUND(E2425/D2425*100, 0)</f>
        <v>100</v>
      </c>
      <c r="P2425" s="8">
        <f>E2425/L2425</f>
        <v>156.77333333333334</v>
      </c>
      <c r="Q2425" t="str">
        <f>LEFT(N2425, SEARCH("/", N2425, 1) - 1)</f>
        <v>music</v>
      </c>
      <c r="R2425" t="str">
        <f>RIGHT(N2425, LEN(N2425)-SEARCH("/", N2425, 1))</f>
        <v>pop</v>
      </c>
      <c r="S2425" s="11">
        <f>(((J2425/60)/60)/24)+DATE(1970,1,1)</f>
        <v>41226.928842592592</v>
      </c>
      <c r="T2425" s="11">
        <f>(((I2425/60)/60)/24)+DATE(1970,1,1)</f>
        <v>41256.928842592592</v>
      </c>
    </row>
    <row r="2426" spans="1:20" ht="45" x14ac:dyDescent="0.25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8279</v>
      </c>
      <c r="O2426" s="6">
        <f>ROUND(E2426/D2426*100, 0)</f>
        <v>117</v>
      </c>
      <c r="P2426" s="8">
        <f>E2426/L2426</f>
        <v>60.26903448275862</v>
      </c>
      <c r="Q2426" t="str">
        <f>LEFT(N2426, SEARCH("/", N2426, 1) - 1)</f>
        <v>music</v>
      </c>
      <c r="R2426" t="str">
        <f>RIGHT(N2426, LEN(N2426)-SEARCH("/", N2426, 1))</f>
        <v>indie rock</v>
      </c>
      <c r="S2426" s="11">
        <f>(((J2426/60)/60)/24)+DATE(1970,1,1)</f>
        <v>40852.889699074076</v>
      </c>
      <c r="T2426" s="11">
        <f>(((I2426/60)/60)/24)+DATE(1970,1,1)</f>
        <v>40883.249305555553</v>
      </c>
    </row>
    <row r="2427" spans="1:20" ht="45" x14ac:dyDescent="0.25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8295</v>
      </c>
      <c r="O2427" s="6">
        <f>ROUND(E2427/D2427*100, 0)</f>
        <v>150</v>
      </c>
      <c r="P2427" s="8">
        <f>E2427/L2427</f>
        <v>160.44285714285715</v>
      </c>
      <c r="Q2427" t="str">
        <f>LEFT(N2427, SEARCH("/", N2427, 1) - 1)</f>
        <v>technology</v>
      </c>
      <c r="R2427" t="str">
        <f>RIGHT(N2427, LEN(N2427)-SEARCH("/", N2427, 1))</f>
        <v>hardware</v>
      </c>
      <c r="S2427" s="11">
        <f>(((J2427/60)/60)/24)+DATE(1970,1,1)</f>
        <v>41689.150011574071</v>
      </c>
      <c r="T2427" s="11">
        <f>(((I2427/60)/60)/24)+DATE(1970,1,1)</f>
        <v>41749.108344907407</v>
      </c>
    </row>
    <row r="2428" spans="1:20" ht="45" x14ac:dyDescent="0.25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8296</v>
      </c>
      <c r="O2428" s="6">
        <f>ROUND(E2428/D2428*100, 0)</f>
        <v>5</v>
      </c>
      <c r="P2428" s="8">
        <f>E2428/L2428</f>
        <v>31.75</v>
      </c>
      <c r="Q2428" t="str">
        <f>LEFT(N2428, SEARCH("/", N2428, 1) - 1)</f>
        <v>photography</v>
      </c>
      <c r="R2428" t="str">
        <f>RIGHT(N2428, LEN(N2428)-SEARCH("/", N2428, 1))</f>
        <v>people</v>
      </c>
      <c r="S2428" s="11">
        <f>(((J2428/60)/60)/24)+DATE(1970,1,1)</f>
        <v>41799.725289351853</v>
      </c>
      <c r="T2428" s="11">
        <f>(((I2428/60)/60)/24)+DATE(1970,1,1)</f>
        <v>41829.725289351853</v>
      </c>
    </row>
    <row r="2429" spans="1:20" ht="45" x14ac:dyDescent="0.25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8297</v>
      </c>
      <c r="O2429" s="6">
        <f>ROUND(E2429/D2429*100, 0)</f>
        <v>108</v>
      </c>
      <c r="P2429" s="8">
        <f>E2429/L2429</f>
        <v>37.197247706422019</v>
      </c>
      <c r="Q2429" t="str">
        <f>LEFT(N2429, SEARCH("/", N2429, 1) - 1)</f>
        <v>games</v>
      </c>
      <c r="R2429" t="str">
        <f>RIGHT(N2429, LEN(N2429)-SEARCH("/", N2429, 1))</f>
        <v>tabletop games</v>
      </c>
      <c r="S2429" s="11">
        <f>(((J2429/60)/60)/24)+DATE(1970,1,1)</f>
        <v>42452.666770833333</v>
      </c>
      <c r="T2429" s="11">
        <f>(((I2429/60)/60)/24)+DATE(1970,1,1)</f>
        <v>42483</v>
      </c>
    </row>
    <row r="2430" spans="1:20" ht="45" x14ac:dyDescent="0.25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 s="6">
        <f>ROUND(E2430/D2430*100, 0)</f>
        <v>116</v>
      </c>
      <c r="P2430" s="8">
        <f>E2430/L2430</f>
        <v>144.43333333333334</v>
      </c>
      <c r="Q2430" t="str">
        <f>LEFT(N2430, SEARCH("/", N2430, 1) - 1)</f>
        <v>games</v>
      </c>
      <c r="R2430" t="str">
        <f>RIGHT(N2430, LEN(N2430)-SEARCH("/", N2430, 1))</f>
        <v>tabletop games</v>
      </c>
      <c r="S2430" s="11">
        <f>(((J2430/60)/60)/24)+DATE(1970,1,1)</f>
        <v>42014.832326388889</v>
      </c>
      <c r="T2430" s="11">
        <f>(((I2430/60)/60)/24)+DATE(1970,1,1)</f>
        <v>42035.832326388889</v>
      </c>
    </row>
    <row r="2431" spans="1:20" ht="30" x14ac:dyDescent="0.25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8298</v>
      </c>
      <c r="O2431" s="6">
        <f>ROUND(E2431/D2431*100, 0)</f>
        <v>21</v>
      </c>
      <c r="P2431" s="8">
        <f>E2431/L2431</f>
        <v>25.491803278688526</v>
      </c>
      <c r="Q2431" t="str">
        <f>LEFT(N2431, SEARCH("/", N2431, 1) - 1)</f>
        <v>food</v>
      </c>
      <c r="R2431" t="str">
        <f>RIGHT(N2431, LEN(N2431)-SEARCH("/", N2431, 1))</f>
        <v>small batch</v>
      </c>
      <c r="S2431" s="11">
        <f>(((J2431/60)/60)/24)+DATE(1970,1,1)</f>
        <v>42790.885243055556</v>
      </c>
      <c r="T2431" s="11">
        <f>(((I2431/60)/60)/24)+DATE(1970,1,1)</f>
        <v>42820.843576388885</v>
      </c>
    </row>
    <row r="2432" spans="1:20" ht="45" x14ac:dyDescent="0.25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6">
        <f>ROUND(E2432/D2432*100, 0)</f>
        <v>15</v>
      </c>
      <c r="P2432" s="8">
        <f>E2432/L2432</f>
        <v>367</v>
      </c>
      <c r="Q2432" t="str">
        <f>LEFT(N2432, SEARCH("/", N2432, 1) - 1)</f>
        <v>technology</v>
      </c>
      <c r="R2432" t="str">
        <f>RIGHT(N2432, LEN(N2432)-SEARCH("/", N2432, 1))</f>
        <v>web</v>
      </c>
      <c r="S2432" s="11">
        <f>(((J2432/60)/60)/24)+DATE(1970,1,1)</f>
        <v>42159.649583333332</v>
      </c>
      <c r="T2432" s="11">
        <f>(((I2432/60)/60)/24)+DATE(1970,1,1)</f>
        <v>42219.649583333332</v>
      </c>
    </row>
    <row r="2433" spans="1:20" ht="30" x14ac:dyDescent="0.25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8298</v>
      </c>
      <c r="O2433" s="6">
        <f>ROUND(E2433/D2433*100, 0)</f>
        <v>108</v>
      </c>
      <c r="P2433" s="8">
        <f>E2433/L2433</f>
        <v>74.22935779816514</v>
      </c>
      <c r="Q2433" t="str">
        <f>LEFT(N2433, SEARCH("/", N2433, 1) - 1)</f>
        <v>food</v>
      </c>
      <c r="R2433" t="str">
        <f>RIGHT(N2433, LEN(N2433)-SEARCH("/", N2433, 1))</f>
        <v>small batch</v>
      </c>
      <c r="S2433" s="11">
        <f>(((J2433/60)/60)/24)+DATE(1970,1,1)</f>
        <v>42187.125625000001</v>
      </c>
      <c r="T2433" s="11">
        <f>(((I2433/60)/60)/24)+DATE(1970,1,1)</f>
        <v>42208.207638888889</v>
      </c>
    </row>
    <row r="2434" spans="1:20" ht="45" x14ac:dyDescent="0.25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8279</v>
      </c>
      <c r="O2434" s="6">
        <f>ROUND(E2434/D2434*100, 0)</f>
        <v>104</v>
      </c>
      <c r="P2434" s="8">
        <f>E2434/L2434</f>
        <v>90.523255813953483</v>
      </c>
      <c r="Q2434" t="str">
        <f>LEFT(N2434, SEARCH("/", N2434, 1) - 1)</f>
        <v>music</v>
      </c>
      <c r="R2434" t="str">
        <f>RIGHT(N2434, LEN(N2434)-SEARCH("/", N2434, 1))</f>
        <v>indie rock</v>
      </c>
      <c r="S2434" s="11">
        <f>(((J2434/60)/60)/24)+DATE(1970,1,1)</f>
        <v>40784.012696759259</v>
      </c>
      <c r="T2434" s="11">
        <f>(((I2434/60)/60)/24)+DATE(1970,1,1)</f>
        <v>40817.125</v>
      </c>
    </row>
    <row r="2435" spans="1:20" ht="60" x14ac:dyDescent="0.25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8279</v>
      </c>
      <c r="O2435" s="6">
        <f>ROUND(E2435/D2435*100, 0)</f>
        <v>136</v>
      </c>
      <c r="P2435" s="8">
        <f>E2435/L2435</f>
        <v>97.904038461538462</v>
      </c>
      <c r="Q2435" t="str">
        <f>LEFT(N2435, SEARCH("/", N2435, 1) - 1)</f>
        <v>music</v>
      </c>
      <c r="R2435" t="str">
        <f>RIGHT(N2435, LEN(N2435)-SEARCH("/", N2435, 1))</f>
        <v>indie rock</v>
      </c>
      <c r="S2435" s="11">
        <f>(((J2435/60)/60)/24)+DATE(1970,1,1)</f>
        <v>40354.11550925926</v>
      </c>
      <c r="T2435" s="11">
        <f>(((I2435/60)/60)/24)+DATE(1970,1,1)</f>
        <v>40425.043749999997</v>
      </c>
    </row>
    <row r="2436" spans="1:20" ht="30" x14ac:dyDescent="0.25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8300</v>
      </c>
      <c r="O2436" s="6">
        <f>ROUND(E2436/D2436*100, 0)</f>
        <v>102</v>
      </c>
      <c r="P2436" s="8">
        <f>E2436/L2436</f>
        <v>177.2093023255814</v>
      </c>
      <c r="Q2436" t="str">
        <f>LEFT(N2436, SEARCH("/", N2436, 1) - 1)</f>
        <v>music</v>
      </c>
      <c r="R2436" t="str">
        <f>RIGHT(N2436, LEN(N2436)-SEARCH("/", N2436, 1))</f>
        <v>classical music</v>
      </c>
      <c r="S2436" s="11">
        <f>(((J2436/60)/60)/24)+DATE(1970,1,1)</f>
        <v>41961.807372685187</v>
      </c>
      <c r="T2436" s="11">
        <f>(((I2436/60)/60)/24)+DATE(1970,1,1)</f>
        <v>41994.1875</v>
      </c>
    </row>
    <row r="2437" spans="1:20" ht="45" x14ac:dyDescent="0.25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 s="6">
        <f>ROUND(E2437/D2437*100, 0)</f>
        <v>111</v>
      </c>
      <c r="P2437" s="8">
        <f>E2437/L2437</f>
        <v>61.029411764705884</v>
      </c>
      <c r="Q2437" t="str">
        <f>LEFT(N2437, SEARCH("/", N2437, 1) - 1)</f>
        <v>music</v>
      </c>
      <c r="R2437" t="str">
        <f>RIGHT(N2437, LEN(N2437)-SEARCH("/", N2437, 1))</f>
        <v>classical music</v>
      </c>
      <c r="S2437" s="11">
        <f>(((J2437/60)/60)/24)+DATE(1970,1,1)</f>
        <v>41304.751284722224</v>
      </c>
      <c r="T2437" s="11">
        <f>(((I2437/60)/60)/24)+DATE(1970,1,1)</f>
        <v>41334.750787037039</v>
      </c>
    </row>
    <row r="2438" spans="1:20" ht="45" x14ac:dyDescent="0.25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 s="6">
        <f>ROUND(E2438/D2438*100, 0)</f>
        <v>101</v>
      </c>
      <c r="P2438" s="8">
        <f>E2438/L2438</f>
        <v>270.57142857142856</v>
      </c>
      <c r="Q2438" t="str">
        <f>LEFT(N2438, SEARCH("/", N2438, 1) - 1)</f>
        <v>technology</v>
      </c>
      <c r="R2438" t="str">
        <f>RIGHT(N2438, LEN(N2438)-SEARCH("/", N2438, 1))</f>
        <v>space exploration</v>
      </c>
      <c r="S2438" s="11">
        <f>(((J2438/60)/60)/24)+DATE(1970,1,1)</f>
        <v>41143.81821759259</v>
      </c>
      <c r="T2438" s="11">
        <f>(((I2438/60)/60)/24)+DATE(1970,1,1)</f>
        <v>41173.81821759259</v>
      </c>
    </row>
    <row r="2439" spans="1:20" ht="30" x14ac:dyDescent="0.25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8295</v>
      </c>
      <c r="O2439" s="6">
        <f>ROUND(E2439/D2439*100, 0)</f>
        <v>104</v>
      </c>
      <c r="P2439" s="8">
        <f>E2439/L2439</f>
        <v>340.56521739130437</v>
      </c>
      <c r="Q2439" t="str">
        <f>LEFT(N2439, SEARCH("/", N2439, 1) - 1)</f>
        <v>technology</v>
      </c>
      <c r="R2439" t="str">
        <f>RIGHT(N2439, LEN(N2439)-SEARCH("/", N2439, 1))</f>
        <v>hardware</v>
      </c>
      <c r="S2439" s="11">
        <f>(((J2439/60)/60)/24)+DATE(1970,1,1)</f>
        <v>42095.240706018521</v>
      </c>
      <c r="T2439" s="11">
        <f>(((I2439/60)/60)/24)+DATE(1970,1,1)</f>
        <v>42125.240706018521</v>
      </c>
    </row>
    <row r="2440" spans="1:20" ht="45" x14ac:dyDescent="0.25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8271</v>
      </c>
      <c r="O2440" s="6">
        <f>ROUND(E2440/D2440*100, 0)</f>
        <v>32</v>
      </c>
      <c r="P2440" s="8">
        <f>E2440/L2440</f>
        <v>60.666666666666664</v>
      </c>
      <c r="Q2440" t="str">
        <f>LEFT(N2440, SEARCH("/", N2440, 1) - 1)</f>
        <v>theater</v>
      </c>
      <c r="R2440" t="str">
        <f>RIGHT(N2440, LEN(N2440)-SEARCH("/", N2440, 1))</f>
        <v>plays</v>
      </c>
      <c r="S2440" s="11">
        <f>(((J2440/60)/60)/24)+DATE(1970,1,1)</f>
        <v>42103.016585648147</v>
      </c>
      <c r="T2440" s="11">
        <f>(((I2440/60)/60)/24)+DATE(1970,1,1)</f>
        <v>42163.016585648147</v>
      </c>
    </row>
    <row r="2441" spans="1:20" ht="45" x14ac:dyDescent="0.25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8271</v>
      </c>
      <c r="O2441" s="6">
        <f>ROUND(E2441/D2441*100, 0)</f>
        <v>4</v>
      </c>
      <c r="P2441" s="8">
        <f>E2441/L2441</f>
        <v>26.333333333333332</v>
      </c>
      <c r="Q2441" t="str">
        <f>LEFT(N2441, SEARCH("/", N2441, 1) - 1)</f>
        <v>theater</v>
      </c>
      <c r="R2441" t="str">
        <f>RIGHT(N2441, LEN(N2441)-SEARCH("/", N2441, 1))</f>
        <v>plays</v>
      </c>
      <c r="S2441" s="11">
        <f>(((J2441/60)/60)/24)+DATE(1970,1,1)</f>
        <v>42278.664965277778</v>
      </c>
      <c r="T2441" s="11">
        <f>(((I2441/60)/60)/24)+DATE(1970,1,1)</f>
        <v>42308.664965277778</v>
      </c>
    </row>
    <row r="2442" spans="1:20" x14ac:dyDescent="0.25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8271</v>
      </c>
      <c r="O2442" s="6">
        <f>ROUND(E2442/D2442*100, 0)</f>
        <v>109</v>
      </c>
      <c r="P2442" s="8">
        <f>E2442/L2442</f>
        <v>151.9814814814815</v>
      </c>
      <c r="Q2442" t="str">
        <f>LEFT(N2442, SEARCH("/", N2442, 1) - 1)</f>
        <v>theater</v>
      </c>
      <c r="R2442" t="str">
        <f>RIGHT(N2442, LEN(N2442)-SEARCH("/", N2442, 1))</f>
        <v>plays</v>
      </c>
      <c r="S2442" s="11">
        <f>(((J2442/60)/60)/24)+DATE(1970,1,1)</f>
        <v>42576.697569444441</v>
      </c>
      <c r="T2442" s="11">
        <f>(((I2442/60)/60)/24)+DATE(1970,1,1)</f>
        <v>42636.697569444441</v>
      </c>
    </row>
    <row r="2443" spans="1:20" ht="45" x14ac:dyDescent="0.25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8271</v>
      </c>
      <c r="O2443" s="6">
        <f>ROUND(E2443/D2443*100, 0)</f>
        <v>154</v>
      </c>
      <c r="P2443" s="8">
        <f>E2443/L2443</f>
        <v>110.86538461538461</v>
      </c>
      <c r="Q2443" t="str">
        <f>LEFT(N2443, SEARCH("/", N2443, 1) - 1)</f>
        <v>theater</v>
      </c>
      <c r="R2443" t="str">
        <f>RIGHT(N2443, LEN(N2443)-SEARCH("/", N2443, 1))</f>
        <v>plays</v>
      </c>
      <c r="S2443" s="11">
        <f>(((J2443/60)/60)/24)+DATE(1970,1,1)</f>
        <v>42134.172071759262</v>
      </c>
      <c r="T2443" s="11">
        <f>(((I2443/60)/60)/24)+DATE(1970,1,1)</f>
        <v>42155.290972222225</v>
      </c>
    </row>
    <row r="2444" spans="1:20" ht="45" x14ac:dyDescent="0.25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8305</v>
      </c>
      <c r="O2444" s="6">
        <f>ROUND(E2444/D2444*100, 0)</f>
        <v>0</v>
      </c>
      <c r="P2444" s="8">
        <f>E2444/L2444</f>
        <v>5</v>
      </c>
      <c r="Q2444" t="str">
        <f>LEFT(N2444, SEARCH("/", N2444, 1) - 1)</f>
        <v>theater</v>
      </c>
      <c r="R2444" t="str">
        <f>RIGHT(N2444, LEN(N2444)-SEARCH("/", N2444, 1))</f>
        <v>musical</v>
      </c>
      <c r="S2444" s="11">
        <f>(((J2444/60)/60)/24)+DATE(1970,1,1)</f>
        <v>41799.259039351848</v>
      </c>
      <c r="T2444" s="11">
        <f>(((I2444/60)/60)/24)+DATE(1970,1,1)</f>
        <v>41819.259039351848</v>
      </c>
    </row>
    <row r="2445" spans="1:20" ht="30" x14ac:dyDescent="0.25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 s="6">
        <f>ROUND(E2445/D2445*100, 0)</f>
        <v>0</v>
      </c>
      <c r="P2445" s="8">
        <f>E2445/L2445</f>
        <v>1</v>
      </c>
      <c r="Q2445" t="str">
        <f>LEFT(N2445, SEARCH("/", N2445, 1) - 1)</f>
        <v>theater</v>
      </c>
      <c r="R2445" t="str">
        <f>RIGHT(N2445, LEN(N2445)-SEARCH("/", N2445, 1))</f>
        <v>plays</v>
      </c>
      <c r="S2445" s="11">
        <f>(((J2445/60)/60)/24)+DATE(1970,1,1)</f>
        <v>42611.261064814811</v>
      </c>
      <c r="T2445" s="11">
        <f>(((I2445/60)/60)/24)+DATE(1970,1,1)</f>
        <v>42625.707638888889</v>
      </c>
    </row>
    <row r="2446" spans="1:20" ht="45" x14ac:dyDescent="0.25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8305</v>
      </c>
      <c r="O2446" s="6">
        <f>ROUND(E2446/D2446*100, 0)</f>
        <v>13</v>
      </c>
      <c r="P2446" s="8">
        <f>E2446/L2446</f>
        <v>57.647058823529413</v>
      </c>
      <c r="Q2446" t="str">
        <f>LEFT(N2446, SEARCH("/", N2446, 1) - 1)</f>
        <v>theater</v>
      </c>
      <c r="R2446" t="str">
        <f>RIGHT(N2446, LEN(N2446)-SEARCH("/", N2446, 1))</f>
        <v>musical</v>
      </c>
      <c r="S2446" s="11">
        <f>(((J2446/60)/60)/24)+DATE(1970,1,1)</f>
        <v>41815.815046296295</v>
      </c>
      <c r="T2446" s="11">
        <f>(((I2446/60)/60)/24)+DATE(1970,1,1)</f>
        <v>41850.958333333336</v>
      </c>
    </row>
    <row r="2447" spans="1:20" ht="45" x14ac:dyDescent="0.25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 s="6">
        <f>ROUND(E2447/D2447*100, 0)</f>
        <v>1</v>
      </c>
      <c r="P2447" s="8">
        <f>E2447/L2447</f>
        <v>22.5</v>
      </c>
      <c r="Q2447" t="str">
        <f>LEFT(N2447, SEARCH("/", N2447, 1) - 1)</f>
        <v>theater</v>
      </c>
      <c r="R2447" t="str">
        <f>RIGHT(N2447, LEN(N2447)-SEARCH("/", N2447, 1))</f>
        <v>plays</v>
      </c>
      <c r="S2447" s="11">
        <f>(((J2447/60)/60)/24)+DATE(1970,1,1)</f>
        <v>41801.711550925924</v>
      </c>
      <c r="T2447" s="11">
        <f>(((I2447/60)/60)/24)+DATE(1970,1,1)</f>
        <v>41844.124305555553</v>
      </c>
    </row>
    <row r="2448" spans="1:20" ht="45" x14ac:dyDescent="0.25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6">
        <f>ROUND(E2448/D2448*100, 0)</f>
        <v>103</v>
      </c>
      <c r="P2448" s="8">
        <f>E2448/L2448</f>
        <v>69.666666666666671</v>
      </c>
      <c r="Q2448" t="str">
        <f>LEFT(N2448, SEARCH("/", N2448, 1) - 1)</f>
        <v>music</v>
      </c>
      <c r="R2448" t="str">
        <f>RIGHT(N2448, LEN(N2448)-SEARCH("/", N2448, 1))</f>
        <v>electronic music</v>
      </c>
      <c r="S2448" s="11">
        <f>(((J2448/60)/60)/24)+DATE(1970,1,1)</f>
        <v>41905.034108796295</v>
      </c>
      <c r="T2448" s="11">
        <f>(((I2448/60)/60)/24)+DATE(1970,1,1)</f>
        <v>41935.034108796295</v>
      </c>
    </row>
    <row r="2449" spans="1:20" ht="45" x14ac:dyDescent="0.25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6">
        <f>ROUND(E2449/D2449*100, 0)</f>
        <v>3</v>
      </c>
      <c r="P2449" s="8">
        <f>E2449/L2449</f>
        <v>35</v>
      </c>
      <c r="Q2449" t="str">
        <f>LEFT(N2449, SEARCH("/", N2449, 1) - 1)</f>
        <v>music</v>
      </c>
      <c r="R2449" t="str">
        <f>RIGHT(N2449, LEN(N2449)-SEARCH("/", N2449, 1))</f>
        <v>world music</v>
      </c>
      <c r="S2449" s="11">
        <f>(((J2449/60)/60)/24)+DATE(1970,1,1)</f>
        <v>41583.135405092595</v>
      </c>
      <c r="T2449" s="11">
        <f>(((I2449/60)/60)/24)+DATE(1970,1,1)</f>
        <v>41623.135405092595</v>
      </c>
    </row>
    <row r="2450" spans="1:20" ht="45" x14ac:dyDescent="0.25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6">
        <f>ROUND(E2450/D2450*100, 0)</f>
        <v>101</v>
      </c>
      <c r="P2450" s="8">
        <f>E2450/L2450</f>
        <v>302.30769230769232</v>
      </c>
      <c r="Q2450" t="str">
        <f>LEFT(N2450, SEARCH("/", N2450, 1) - 1)</f>
        <v>theater</v>
      </c>
      <c r="R2450" t="str">
        <f>RIGHT(N2450, LEN(N2450)-SEARCH("/", N2450, 1))</f>
        <v>plays</v>
      </c>
      <c r="S2450" s="11">
        <f>(((J2450/60)/60)/24)+DATE(1970,1,1)</f>
        <v>41851.771354166667</v>
      </c>
      <c r="T2450" s="11">
        <f>(((I2450/60)/60)/24)+DATE(1970,1,1)</f>
        <v>41870.666666666664</v>
      </c>
    </row>
    <row r="2451" spans="1:20" ht="45" x14ac:dyDescent="0.25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6">
        <f>ROUND(E2451/D2451*100, 0)</f>
        <v>11</v>
      </c>
      <c r="P2451" s="8">
        <f>E2451/L2451</f>
        <v>51.823529411764703</v>
      </c>
      <c r="Q2451" t="str">
        <f>LEFT(N2451, SEARCH("/", N2451, 1) - 1)</f>
        <v>technology</v>
      </c>
      <c r="R2451" t="str">
        <f>RIGHT(N2451, LEN(N2451)-SEARCH("/", N2451, 1))</f>
        <v>wearables</v>
      </c>
      <c r="S2451" s="11">
        <f>(((J2451/60)/60)/24)+DATE(1970,1,1)</f>
        <v>42082.802812499998</v>
      </c>
      <c r="T2451" s="11">
        <f>(((I2451/60)/60)/24)+DATE(1970,1,1)</f>
        <v>42104.207638888889</v>
      </c>
    </row>
    <row r="2452" spans="1:20" ht="30" x14ac:dyDescent="0.25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6">
        <f>ROUND(E2452/D2452*100, 0)</f>
        <v>146</v>
      </c>
      <c r="P2452" s="8">
        <f>E2452/L2452</f>
        <v>98.817391304347822</v>
      </c>
      <c r="Q2452" t="str">
        <f>LEFT(N2452, SEARCH("/", N2452, 1) - 1)</f>
        <v>music</v>
      </c>
      <c r="R2452" t="str">
        <f>RIGHT(N2452, LEN(N2452)-SEARCH("/", N2452, 1))</f>
        <v>indie rock</v>
      </c>
      <c r="S2452" s="11">
        <f>(((J2452/60)/60)/24)+DATE(1970,1,1)</f>
        <v>41192.754942129628</v>
      </c>
      <c r="T2452" s="11">
        <f>(((I2452/60)/60)/24)+DATE(1970,1,1)</f>
        <v>41222.7966087963</v>
      </c>
    </row>
    <row r="2453" spans="1:20" ht="60" x14ac:dyDescent="0.25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8292</v>
      </c>
      <c r="O2453" s="6">
        <f>ROUND(E2453/D2453*100, 0)</f>
        <v>103</v>
      </c>
      <c r="P2453" s="8">
        <f>E2453/L2453</f>
        <v>80.178217821782184</v>
      </c>
      <c r="Q2453" t="str">
        <f>LEFT(N2453, SEARCH("/", N2453, 1) - 1)</f>
        <v>music</v>
      </c>
      <c r="R2453" t="str">
        <f>RIGHT(N2453, LEN(N2453)-SEARCH("/", N2453, 1))</f>
        <v>pop</v>
      </c>
      <c r="S2453" s="11">
        <f>(((J2453/60)/60)/24)+DATE(1970,1,1)</f>
        <v>42343.998043981483</v>
      </c>
      <c r="T2453" s="11">
        <f>(((I2453/60)/60)/24)+DATE(1970,1,1)</f>
        <v>42386.875</v>
      </c>
    </row>
    <row r="2454" spans="1:20" ht="45" x14ac:dyDescent="0.25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  <c r="O2454" s="6">
        <f>ROUND(E2454/D2454*100, 0)</f>
        <v>17</v>
      </c>
      <c r="P2454" s="8">
        <f>E2454/L2454</f>
        <v>66.099999999999994</v>
      </c>
      <c r="Q2454" t="str">
        <f>LEFT(N2454, SEARCH("/", N2454, 1) - 1)</f>
        <v>theater</v>
      </c>
      <c r="R2454" t="str">
        <f>RIGHT(N2454, LEN(N2454)-SEARCH("/", N2454, 1))</f>
        <v>spaces</v>
      </c>
      <c r="S2454" s="11">
        <f>(((J2454/60)/60)/24)+DATE(1970,1,1)</f>
        <v>42464.958912037036</v>
      </c>
      <c r="T2454" s="11">
        <f>(((I2454/60)/60)/24)+DATE(1970,1,1)</f>
        <v>42494.958912037036</v>
      </c>
    </row>
    <row r="2455" spans="1:20" ht="45" x14ac:dyDescent="0.25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6">
        <f>ROUND(E2455/D2455*100, 0)</f>
        <v>191</v>
      </c>
      <c r="P2455" s="8">
        <f>E2455/L2455</f>
        <v>259.94827586206895</v>
      </c>
      <c r="Q2455" t="str">
        <f>LEFT(N2455, SEARCH("/", N2455, 1) - 1)</f>
        <v>theater</v>
      </c>
      <c r="R2455" t="str">
        <f>RIGHT(N2455, LEN(N2455)-SEARCH("/", N2455, 1))</f>
        <v>spaces</v>
      </c>
      <c r="S2455" s="11">
        <f>(((J2455/60)/60)/24)+DATE(1970,1,1)</f>
        <v>41862.803078703706</v>
      </c>
      <c r="T2455" s="11">
        <f>(((I2455/60)/60)/24)+DATE(1970,1,1)</f>
        <v>41892.202777777777</v>
      </c>
    </row>
    <row r="2456" spans="1:20" ht="45" x14ac:dyDescent="0.25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8265</v>
      </c>
      <c r="O2456" s="6">
        <f>ROUND(E2456/D2456*100, 0)</f>
        <v>106</v>
      </c>
      <c r="P2456" s="8">
        <f>E2456/L2456</f>
        <v>146.87931034482759</v>
      </c>
      <c r="Q2456" t="str">
        <f>LEFT(N2456, SEARCH("/", N2456, 1) - 1)</f>
        <v>film &amp; video</v>
      </c>
      <c r="R2456" t="str">
        <f>RIGHT(N2456, LEN(N2456)-SEARCH("/", N2456, 1))</f>
        <v>television</v>
      </c>
      <c r="S2456" s="11">
        <f>(((J2456/60)/60)/24)+DATE(1970,1,1)</f>
        <v>41794.072337962964</v>
      </c>
      <c r="T2456" s="11">
        <f>(((I2456/60)/60)/24)+DATE(1970,1,1)</f>
        <v>41804.072337962964</v>
      </c>
    </row>
    <row r="2457" spans="1:20" ht="30" x14ac:dyDescent="0.25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8265</v>
      </c>
      <c r="O2457" s="6">
        <f>ROUND(E2457/D2457*100, 0)</f>
        <v>107</v>
      </c>
      <c r="P2457" s="8">
        <f>E2457/L2457</f>
        <v>49.316091954022987</v>
      </c>
      <c r="Q2457" t="str">
        <f>LEFT(N2457, SEARCH("/", N2457, 1) - 1)</f>
        <v>film &amp; video</v>
      </c>
      <c r="R2457" t="str">
        <f>RIGHT(N2457, LEN(N2457)-SEARCH("/", N2457, 1))</f>
        <v>television</v>
      </c>
      <c r="S2457" s="11">
        <f>(((J2457/60)/60)/24)+DATE(1970,1,1)</f>
        <v>42149.548888888887</v>
      </c>
      <c r="T2457" s="11">
        <f>(((I2457/60)/60)/24)+DATE(1970,1,1)</f>
        <v>42163.666666666672</v>
      </c>
    </row>
    <row r="2458" spans="1:20" ht="45" x14ac:dyDescent="0.25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8267</v>
      </c>
      <c r="O2458" s="6">
        <f>ROUND(E2458/D2458*100, 0)</f>
        <v>2</v>
      </c>
      <c r="P2458" s="8">
        <f>E2458/L2458</f>
        <v>47.5</v>
      </c>
      <c r="Q2458" t="str">
        <f>LEFT(N2458, SEARCH("/", N2458, 1) - 1)</f>
        <v>film &amp; video</v>
      </c>
      <c r="R2458" t="str">
        <f>RIGHT(N2458, LEN(N2458)-SEARCH("/", N2458, 1))</f>
        <v>science fiction</v>
      </c>
      <c r="S2458" s="11">
        <f>(((J2458/60)/60)/24)+DATE(1970,1,1)</f>
        <v>42067.62431712963</v>
      </c>
      <c r="T2458" s="11">
        <f>(((I2458/60)/60)/24)+DATE(1970,1,1)</f>
        <v>42097.582650462966</v>
      </c>
    </row>
    <row r="2459" spans="1:20" ht="45" x14ac:dyDescent="0.25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8268</v>
      </c>
      <c r="O2459" s="6">
        <f>ROUND(E2459/D2459*100, 0)</f>
        <v>4</v>
      </c>
      <c r="P2459" s="8">
        <f>E2459/L2459</f>
        <v>108.33333333333333</v>
      </c>
      <c r="Q2459" t="str">
        <f>LEFT(N2459, SEARCH("/", N2459, 1) - 1)</f>
        <v>film &amp; video</v>
      </c>
      <c r="R2459" t="str">
        <f>RIGHT(N2459, LEN(N2459)-SEARCH("/", N2459, 1))</f>
        <v>drama</v>
      </c>
      <c r="S2459" s="11">
        <f>(((J2459/60)/60)/24)+DATE(1970,1,1)</f>
        <v>42052.83530092593</v>
      </c>
      <c r="T2459" s="11">
        <f>(((I2459/60)/60)/24)+DATE(1970,1,1)</f>
        <v>42082.793634259258</v>
      </c>
    </row>
    <row r="2460" spans="1:20" ht="45" x14ac:dyDescent="0.25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8268</v>
      </c>
      <c r="O2460" s="6">
        <f>ROUND(E2460/D2460*100, 0)</f>
        <v>16</v>
      </c>
      <c r="P2460" s="8">
        <f>E2460/L2460</f>
        <v>76.470588235294116</v>
      </c>
      <c r="Q2460" t="str">
        <f>LEFT(N2460, SEARCH("/", N2460, 1) - 1)</f>
        <v>film &amp; video</v>
      </c>
      <c r="R2460" t="str">
        <f>RIGHT(N2460, LEN(N2460)-SEARCH("/", N2460, 1))</f>
        <v>drama</v>
      </c>
      <c r="S2460" s="11">
        <f>(((J2460/60)/60)/24)+DATE(1970,1,1)</f>
        <v>42248.632199074069</v>
      </c>
      <c r="T2460" s="11">
        <f>(((I2460/60)/60)/24)+DATE(1970,1,1)</f>
        <v>42283.632199074069</v>
      </c>
    </row>
    <row r="2461" spans="1:20" ht="30" x14ac:dyDescent="0.25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8268</v>
      </c>
      <c r="O2461" s="6">
        <f>ROUND(E2461/D2461*100, 0)</f>
        <v>0</v>
      </c>
      <c r="P2461" s="8" t="e">
        <f>E2461/L2461</f>
        <v>#DIV/0!</v>
      </c>
      <c r="Q2461" t="str">
        <f>LEFT(N2461, SEARCH("/", N2461, 1) - 1)</f>
        <v>film &amp; video</v>
      </c>
      <c r="R2461" t="str">
        <f>RIGHT(N2461, LEN(N2461)-SEARCH("/", N2461, 1))</f>
        <v>drama</v>
      </c>
      <c r="S2461" s="11">
        <f>(((J2461/60)/60)/24)+DATE(1970,1,1)</f>
        <v>42096.686400462961</v>
      </c>
      <c r="T2461" s="11">
        <f>(((I2461/60)/60)/24)+DATE(1970,1,1)</f>
        <v>42156.686400462961</v>
      </c>
    </row>
    <row r="2462" spans="1:20" ht="30" x14ac:dyDescent="0.25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8269</v>
      </c>
      <c r="O2462" s="6">
        <f>ROUND(E2462/D2462*100, 0)</f>
        <v>107</v>
      </c>
      <c r="P2462" s="8">
        <f>E2462/L2462</f>
        <v>45.418404255319146</v>
      </c>
      <c r="Q2462" t="str">
        <f>LEFT(N2462, SEARCH("/", N2462, 1) - 1)</f>
        <v>film &amp; video</v>
      </c>
      <c r="R2462" t="str">
        <f>RIGHT(N2462, LEN(N2462)-SEARCH("/", N2462, 1))</f>
        <v>documentary</v>
      </c>
      <c r="S2462" s="11">
        <f>(((J2462/60)/60)/24)+DATE(1970,1,1)</f>
        <v>40588.526412037041</v>
      </c>
      <c r="T2462" s="11">
        <f>(((I2462/60)/60)/24)+DATE(1970,1,1)</f>
        <v>40618.48474537037</v>
      </c>
    </row>
    <row r="2463" spans="1:20" ht="45" x14ac:dyDescent="0.25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8269</v>
      </c>
      <c r="O2463" s="6">
        <f>ROUND(E2463/D2463*100, 0)</f>
        <v>112</v>
      </c>
      <c r="P2463" s="8">
        <f>E2463/L2463</f>
        <v>61.301369863013697</v>
      </c>
      <c r="Q2463" t="str">
        <f>LEFT(N2463, SEARCH("/", N2463, 1) - 1)</f>
        <v>film &amp; video</v>
      </c>
      <c r="R2463" t="str">
        <f>RIGHT(N2463, LEN(N2463)-SEARCH("/", N2463, 1))</f>
        <v>documentary</v>
      </c>
      <c r="S2463" s="11">
        <f>(((J2463/60)/60)/24)+DATE(1970,1,1)</f>
        <v>41348.877685185187</v>
      </c>
      <c r="T2463" s="11">
        <f>(((I2463/60)/60)/24)+DATE(1970,1,1)</f>
        <v>41378.877685185187</v>
      </c>
    </row>
    <row r="2464" spans="1:20" ht="45" x14ac:dyDescent="0.25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8269</v>
      </c>
      <c r="O2464" s="6">
        <f>ROUND(E2464/D2464*100, 0)</f>
        <v>100</v>
      </c>
      <c r="P2464" s="8">
        <f>E2464/L2464</f>
        <v>110.06849315068493</v>
      </c>
      <c r="Q2464" t="str">
        <f>LEFT(N2464, SEARCH("/", N2464, 1) - 1)</f>
        <v>film &amp; video</v>
      </c>
      <c r="R2464" t="str">
        <f>RIGHT(N2464, LEN(N2464)-SEARCH("/", N2464, 1))</f>
        <v>documentary</v>
      </c>
      <c r="S2464" s="11">
        <f>(((J2464/60)/60)/24)+DATE(1970,1,1)</f>
        <v>41394.842442129629</v>
      </c>
      <c r="T2464" s="11">
        <f>(((I2464/60)/60)/24)+DATE(1970,1,1)</f>
        <v>41454.842442129629</v>
      </c>
    </row>
    <row r="2465" spans="1:20" ht="45" x14ac:dyDescent="0.25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8270</v>
      </c>
      <c r="O2465" s="6">
        <f>ROUND(E2465/D2465*100, 0)</f>
        <v>0</v>
      </c>
      <c r="P2465" s="8">
        <f>E2465/L2465</f>
        <v>5.5</v>
      </c>
      <c r="Q2465" t="str">
        <f>LEFT(N2465, SEARCH("/", N2465, 1) - 1)</f>
        <v>film &amp; video</v>
      </c>
      <c r="R2465" t="str">
        <f>RIGHT(N2465, LEN(N2465)-SEARCH("/", N2465, 1))</f>
        <v>animation</v>
      </c>
      <c r="S2465" s="11">
        <f>(((J2465/60)/60)/24)+DATE(1970,1,1)</f>
        <v>42649.742210648154</v>
      </c>
      <c r="T2465" s="11">
        <f>(((I2465/60)/60)/24)+DATE(1970,1,1)</f>
        <v>42694.783877314811</v>
      </c>
    </row>
    <row r="2466" spans="1:20" ht="30" x14ac:dyDescent="0.25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8272</v>
      </c>
      <c r="O2466" s="6">
        <f>ROUND(E2466/D2466*100, 0)</f>
        <v>3</v>
      </c>
      <c r="P2466" s="8">
        <f>E2466/L2466</f>
        <v>200</v>
      </c>
      <c r="Q2466" t="str">
        <f>LEFT(N2466, SEARCH("/", N2466, 1) - 1)</f>
        <v>technology</v>
      </c>
      <c r="R2466" t="str">
        <f>RIGHT(N2466, LEN(N2466)-SEARCH("/", N2466, 1))</f>
        <v>web</v>
      </c>
      <c r="S2466" s="11">
        <f>(((J2466/60)/60)/24)+DATE(1970,1,1)</f>
        <v>42345.860150462962</v>
      </c>
      <c r="T2466" s="11">
        <f>(((I2466/60)/60)/24)+DATE(1970,1,1)</f>
        <v>42375.860150462962</v>
      </c>
    </row>
    <row r="2467" spans="1:20" ht="45" x14ac:dyDescent="0.25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8273</v>
      </c>
      <c r="O2467" s="6">
        <f>ROUND(E2467/D2467*100, 0)</f>
        <v>147</v>
      </c>
      <c r="P2467" s="8">
        <f>E2467/L2467</f>
        <v>42.886861313868614</v>
      </c>
      <c r="Q2467" t="str">
        <f>LEFT(N2467, SEARCH("/", N2467, 1) - 1)</f>
        <v>technology</v>
      </c>
      <c r="R2467" t="str">
        <f>RIGHT(N2467, LEN(N2467)-SEARCH("/", N2467, 1))</f>
        <v>wearables</v>
      </c>
      <c r="S2467" s="11">
        <f>(((J2467/60)/60)/24)+DATE(1970,1,1)</f>
        <v>42045.957314814819</v>
      </c>
      <c r="T2467" s="11">
        <f>(((I2467/60)/60)/24)+DATE(1970,1,1)</f>
        <v>42075.915648148148</v>
      </c>
    </row>
    <row r="2468" spans="1:20" ht="45" x14ac:dyDescent="0.25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8276</v>
      </c>
      <c r="O2468" s="6">
        <f>ROUND(E2468/D2468*100, 0)</f>
        <v>105</v>
      </c>
      <c r="P2468" s="8">
        <f>E2468/L2468</f>
        <v>158.96226415094338</v>
      </c>
      <c r="Q2468" t="str">
        <f>LEFT(N2468, SEARCH("/", N2468, 1) - 1)</f>
        <v>music</v>
      </c>
      <c r="R2468" t="str">
        <f>RIGHT(N2468, LEN(N2468)-SEARCH("/", N2468, 1))</f>
        <v>rock</v>
      </c>
      <c r="S2468" s="11">
        <f>(((J2468/60)/60)/24)+DATE(1970,1,1)</f>
        <v>40736.115011574075</v>
      </c>
      <c r="T2468" s="11">
        <f>(((I2468/60)/60)/24)+DATE(1970,1,1)</f>
        <v>40791.712500000001</v>
      </c>
    </row>
    <row r="2469" spans="1:20" x14ac:dyDescent="0.25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8276</v>
      </c>
      <c r="O2469" s="6">
        <f>ROUND(E2469/D2469*100, 0)</f>
        <v>104</v>
      </c>
      <c r="P2469" s="8">
        <f>E2469/L2469</f>
        <v>117.67605633802818</v>
      </c>
      <c r="Q2469" t="str">
        <f>LEFT(N2469, SEARCH("/", N2469, 1) - 1)</f>
        <v>music</v>
      </c>
      <c r="R2469" t="str">
        <f>RIGHT(N2469, LEN(N2469)-SEARCH("/", N2469, 1))</f>
        <v>rock</v>
      </c>
      <c r="S2469" s="11">
        <f>(((J2469/60)/60)/24)+DATE(1970,1,1)</f>
        <v>40763.691423611112</v>
      </c>
      <c r="T2469" s="11">
        <f>(((I2469/60)/60)/24)+DATE(1970,1,1)</f>
        <v>40793.691423611112</v>
      </c>
    </row>
    <row r="2470" spans="1:20" ht="45" x14ac:dyDescent="0.25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8278</v>
      </c>
      <c r="O2470" s="6">
        <f>ROUND(E2470/D2470*100, 0)</f>
        <v>1</v>
      </c>
      <c r="P2470" s="8">
        <f>E2470/L2470</f>
        <v>32.5</v>
      </c>
      <c r="Q2470" t="str">
        <f>LEFT(N2470, SEARCH("/", N2470, 1) - 1)</f>
        <v>music</v>
      </c>
      <c r="R2470" t="str">
        <f>RIGHT(N2470, LEN(N2470)-SEARCH("/", N2470, 1))</f>
        <v>jazz</v>
      </c>
      <c r="S2470" s="11">
        <f>(((J2470/60)/60)/24)+DATE(1970,1,1)</f>
        <v>40567.825543981482</v>
      </c>
      <c r="T2470" s="11">
        <f>(((I2470/60)/60)/24)+DATE(1970,1,1)</f>
        <v>40612.825543981482</v>
      </c>
    </row>
    <row r="2471" spans="1:20" ht="45" x14ac:dyDescent="0.25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8279</v>
      </c>
      <c r="O2471" s="6">
        <f>ROUND(E2471/D2471*100, 0)</f>
        <v>3</v>
      </c>
      <c r="P2471" s="8">
        <f>E2471/L2471</f>
        <v>28.888888888888889</v>
      </c>
      <c r="Q2471" t="str">
        <f>LEFT(N2471, SEARCH("/", N2471, 1) - 1)</f>
        <v>music</v>
      </c>
      <c r="R2471" t="str">
        <f>RIGHT(N2471, LEN(N2471)-SEARCH("/", N2471, 1))</f>
        <v>indie rock</v>
      </c>
      <c r="S2471" s="11">
        <f>(((J2471/60)/60)/24)+DATE(1970,1,1)</f>
        <v>41842.031597222223</v>
      </c>
      <c r="T2471" s="11">
        <f>(((I2471/60)/60)/24)+DATE(1970,1,1)</f>
        <v>41872.031597222223</v>
      </c>
    </row>
    <row r="2472" spans="1:20" ht="45" x14ac:dyDescent="0.25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8279</v>
      </c>
      <c r="O2472" s="6">
        <f>ROUND(E2472/D2472*100, 0)</f>
        <v>2</v>
      </c>
      <c r="P2472" s="8">
        <f>E2472/L2472</f>
        <v>27.857142857142858</v>
      </c>
      <c r="Q2472" t="str">
        <f>LEFT(N2472, SEARCH("/", N2472, 1) - 1)</f>
        <v>music</v>
      </c>
      <c r="R2472" t="str">
        <f>RIGHT(N2472, LEN(N2472)-SEARCH("/", N2472, 1))</f>
        <v>indie rock</v>
      </c>
      <c r="S2472" s="11">
        <f>(((J2472/60)/60)/24)+DATE(1970,1,1)</f>
        <v>40431.127650462964</v>
      </c>
      <c r="T2472" s="11">
        <f>(((I2472/60)/60)/24)+DATE(1970,1,1)</f>
        <v>40476.127650462964</v>
      </c>
    </row>
    <row r="2473" spans="1:20" ht="45" x14ac:dyDescent="0.25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8279</v>
      </c>
      <c r="O2473" s="6">
        <f>ROUND(E2473/D2473*100, 0)</f>
        <v>40</v>
      </c>
      <c r="P2473" s="8">
        <f>E2473/L2473</f>
        <v>44.444444444444443</v>
      </c>
      <c r="Q2473" t="str">
        <f>LEFT(N2473, SEARCH("/", N2473, 1) - 1)</f>
        <v>music</v>
      </c>
      <c r="R2473" t="str">
        <f>RIGHT(N2473, LEN(N2473)-SEARCH("/", N2473, 1))</f>
        <v>indie rock</v>
      </c>
      <c r="S2473" s="11">
        <f>(((J2473/60)/60)/24)+DATE(1970,1,1)</f>
        <v>42218.872986111113</v>
      </c>
      <c r="T2473" s="11">
        <f>(((I2473/60)/60)/24)+DATE(1970,1,1)</f>
        <v>42244.166666666672</v>
      </c>
    </row>
    <row r="2474" spans="1:20" ht="45" x14ac:dyDescent="0.25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8273</v>
      </c>
      <c r="O2474" s="6">
        <f>ROUND(E2474/D2474*100, 0)</f>
        <v>1</v>
      </c>
      <c r="P2474" s="8">
        <f>E2474/L2474</f>
        <v>26.5</v>
      </c>
      <c r="Q2474" t="str">
        <f>LEFT(N2474, SEARCH("/", N2474, 1) - 1)</f>
        <v>technology</v>
      </c>
      <c r="R2474" t="str">
        <f>RIGHT(N2474, LEN(N2474)-SEARCH("/", N2474, 1))</f>
        <v>wearables</v>
      </c>
      <c r="S2474" s="11">
        <f>(((J2474/60)/60)/24)+DATE(1970,1,1)</f>
        <v>41836.847615740742</v>
      </c>
      <c r="T2474" s="11">
        <f>(((I2474/60)/60)/24)+DATE(1970,1,1)</f>
        <v>41866.847615740742</v>
      </c>
    </row>
    <row r="2475" spans="1:20" ht="45" x14ac:dyDescent="0.25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8282</v>
      </c>
      <c r="O2475" s="6">
        <f>ROUND(E2475/D2475*100, 0)</f>
        <v>5</v>
      </c>
      <c r="P2475" s="8">
        <f>E2475/L2475</f>
        <v>17.708333333333332</v>
      </c>
      <c r="Q2475" t="str">
        <f>LEFT(N2475, SEARCH("/", N2475, 1) - 1)</f>
        <v>games</v>
      </c>
      <c r="R2475" t="str">
        <f>RIGHT(N2475, LEN(N2475)-SEARCH("/", N2475, 1))</f>
        <v>video games</v>
      </c>
      <c r="S2475" s="11">
        <f>(((J2475/60)/60)/24)+DATE(1970,1,1)</f>
        <v>41577.045428240745</v>
      </c>
      <c r="T2475" s="11">
        <f>(((I2475/60)/60)/24)+DATE(1970,1,1)</f>
        <v>41617.249305555553</v>
      </c>
    </row>
    <row r="2476" spans="1:20" ht="45" x14ac:dyDescent="0.25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8283</v>
      </c>
      <c r="O2476" s="6">
        <f>ROUND(E2476/D2476*100, 0)</f>
        <v>0</v>
      </c>
      <c r="P2476" s="8">
        <f>E2476/L2476</f>
        <v>5</v>
      </c>
      <c r="Q2476" t="str">
        <f>LEFT(N2476, SEARCH("/", N2476, 1) - 1)</f>
        <v>games</v>
      </c>
      <c r="R2476" t="str">
        <f>RIGHT(N2476, LEN(N2476)-SEARCH("/", N2476, 1))</f>
        <v>mobile games</v>
      </c>
      <c r="S2476" s="11">
        <f>(((J2476/60)/60)/24)+DATE(1970,1,1)</f>
        <v>41975.347523148142</v>
      </c>
      <c r="T2476" s="11">
        <f>(((I2476/60)/60)/24)+DATE(1970,1,1)</f>
        <v>42005.347523148142</v>
      </c>
    </row>
    <row r="2477" spans="1:20" ht="30" x14ac:dyDescent="0.25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8284</v>
      </c>
      <c r="O2477" s="6">
        <f>ROUND(E2477/D2477*100, 0)</f>
        <v>1</v>
      </c>
      <c r="P2477" s="8">
        <f>E2477/L2477</f>
        <v>50</v>
      </c>
      <c r="Q2477" t="str">
        <f>LEFT(N2477, SEARCH("/", N2477, 1) - 1)</f>
        <v>food</v>
      </c>
      <c r="R2477" t="str">
        <f>RIGHT(N2477, LEN(N2477)-SEARCH("/", N2477, 1))</f>
        <v>food trucks</v>
      </c>
      <c r="S2477" s="11">
        <f>(((J2477/60)/60)/24)+DATE(1970,1,1)</f>
        <v>42143.714178240742</v>
      </c>
      <c r="T2477" s="11">
        <f>(((I2477/60)/60)/24)+DATE(1970,1,1)</f>
        <v>42173.714178240742</v>
      </c>
    </row>
    <row r="2478" spans="1:20" ht="30" x14ac:dyDescent="0.25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8286</v>
      </c>
      <c r="O2478" s="6">
        <f>ROUND(E2478/D2478*100, 0)</f>
        <v>3</v>
      </c>
      <c r="P2478" s="8">
        <f>E2478/L2478</f>
        <v>30.125</v>
      </c>
      <c r="Q2478" t="str">
        <f>LEFT(N2478, SEARCH("/", N2478, 1) - 1)</f>
        <v>music</v>
      </c>
      <c r="R2478" t="str">
        <f>RIGHT(N2478, LEN(N2478)-SEARCH("/", N2478, 1))</f>
        <v>world music</v>
      </c>
      <c r="S2478" s="11">
        <f>(((J2478/60)/60)/24)+DATE(1970,1,1)</f>
        <v>41409.040011574078</v>
      </c>
      <c r="T2478" s="11">
        <f>(((I2478/60)/60)/24)+DATE(1970,1,1)</f>
        <v>41467.910416666666</v>
      </c>
    </row>
    <row r="2479" spans="1:20" ht="45" x14ac:dyDescent="0.25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8276</v>
      </c>
      <c r="O2479" s="6">
        <f>ROUND(E2479/D2479*100, 0)</f>
        <v>104</v>
      </c>
      <c r="P2479" s="8">
        <f>E2479/L2479</f>
        <v>56.412162162162161</v>
      </c>
      <c r="Q2479" t="str">
        <f>LEFT(N2479, SEARCH("/", N2479, 1) - 1)</f>
        <v>music</v>
      </c>
      <c r="R2479" t="str">
        <f>RIGHT(N2479, LEN(N2479)-SEARCH("/", N2479, 1))</f>
        <v>rock</v>
      </c>
      <c r="S2479" s="11">
        <f>(((J2479/60)/60)/24)+DATE(1970,1,1)</f>
        <v>41370.800185185188</v>
      </c>
      <c r="T2479" s="11">
        <f>(((I2479/60)/60)/24)+DATE(1970,1,1)</f>
        <v>41400.800185185188</v>
      </c>
    </row>
    <row r="2480" spans="1:20" ht="45" x14ac:dyDescent="0.25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8276</v>
      </c>
      <c r="O2480" s="6">
        <f>ROUND(E2480/D2480*100, 0)</f>
        <v>110</v>
      </c>
      <c r="P2480" s="8">
        <f>E2480/L2480</f>
        <v>65.914104477611943</v>
      </c>
      <c r="Q2480" t="str">
        <f>LEFT(N2480, SEARCH("/", N2480, 1) - 1)</f>
        <v>music</v>
      </c>
      <c r="R2480" t="str">
        <f>RIGHT(N2480, LEN(N2480)-SEARCH("/", N2480, 1))</f>
        <v>rock</v>
      </c>
      <c r="S2480" s="11">
        <f>(((J2480/60)/60)/24)+DATE(1970,1,1)</f>
        <v>42433.688900462963</v>
      </c>
      <c r="T2480" s="11">
        <f>(((I2480/60)/60)/24)+DATE(1970,1,1)</f>
        <v>42489.507638888885</v>
      </c>
    </row>
    <row r="2481" spans="1:20" ht="45" x14ac:dyDescent="0.25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8285</v>
      </c>
      <c r="O2481" s="6">
        <f>ROUND(E2481/D2481*100, 0)</f>
        <v>150</v>
      </c>
      <c r="P2481" s="8">
        <f>E2481/L2481</f>
        <v>55.82093023255814</v>
      </c>
      <c r="Q2481" t="str">
        <f>LEFT(N2481, SEARCH("/", N2481, 1) - 1)</f>
        <v>photography</v>
      </c>
      <c r="R2481" t="str">
        <f>RIGHT(N2481, LEN(N2481)-SEARCH("/", N2481, 1))</f>
        <v>photobooks</v>
      </c>
      <c r="S2481" s="11">
        <f>(((J2481/60)/60)/24)+DATE(1970,1,1)</f>
        <v>41806.637337962966</v>
      </c>
      <c r="T2481" s="11">
        <f>(((I2481/60)/60)/24)+DATE(1970,1,1)</f>
        <v>41836.637337962966</v>
      </c>
    </row>
    <row r="2482" spans="1:20" ht="45" x14ac:dyDescent="0.25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8276</v>
      </c>
      <c r="O2482" s="6">
        <f>ROUND(E2482/D2482*100, 0)</f>
        <v>101</v>
      </c>
      <c r="P2482" s="8">
        <f>E2482/L2482</f>
        <v>87.829673913043479</v>
      </c>
      <c r="Q2482" t="str">
        <f>LEFT(N2482, SEARCH("/", N2482, 1) - 1)</f>
        <v>music</v>
      </c>
      <c r="R2482" t="str">
        <f>RIGHT(N2482, LEN(N2482)-SEARCH("/", N2482, 1))</f>
        <v>rock</v>
      </c>
      <c r="S2482" s="11">
        <f>(((J2482/60)/60)/24)+DATE(1970,1,1)</f>
        <v>40536.111550925925</v>
      </c>
      <c r="T2482" s="11">
        <f>(((I2482/60)/60)/24)+DATE(1970,1,1)</f>
        <v>40626.069884259261</v>
      </c>
    </row>
    <row r="2483" spans="1:20" ht="45" x14ac:dyDescent="0.25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8276</v>
      </c>
      <c r="O2483" s="6">
        <f>ROUND(E2483/D2483*100, 0)</f>
        <v>114</v>
      </c>
      <c r="P2483" s="8">
        <f>E2483/L2483</f>
        <v>67.132352941176464</v>
      </c>
      <c r="Q2483" t="str">
        <f>LEFT(N2483, SEARCH("/", N2483, 1) - 1)</f>
        <v>music</v>
      </c>
      <c r="R2483" t="str">
        <f>RIGHT(N2483, LEN(N2483)-SEARCH("/", N2483, 1))</f>
        <v>rock</v>
      </c>
      <c r="S2483" s="11">
        <f>(((J2483/60)/60)/24)+DATE(1970,1,1)</f>
        <v>40845.050879629627</v>
      </c>
      <c r="T2483" s="11">
        <f>(((I2483/60)/60)/24)+DATE(1970,1,1)</f>
        <v>40890.092546296299</v>
      </c>
    </row>
    <row r="2484" spans="1:20" ht="45" x14ac:dyDescent="0.25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8276</v>
      </c>
      <c r="O2484" s="6">
        <f>ROUND(E2484/D2484*100, 0)</f>
        <v>101</v>
      </c>
      <c r="P2484" s="8">
        <f>E2484/L2484</f>
        <v>74.953703703703709</v>
      </c>
      <c r="Q2484" t="str">
        <f>LEFT(N2484, SEARCH("/", N2484, 1) - 1)</f>
        <v>music</v>
      </c>
      <c r="R2484" t="str">
        <f>RIGHT(N2484, LEN(N2484)-SEARCH("/", N2484, 1))</f>
        <v>rock</v>
      </c>
      <c r="S2484" s="11">
        <f>(((J2484/60)/60)/24)+DATE(1970,1,1)</f>
        <v>41579.847997685189</v>
      </c>
      <c r="T2484" s="11">
        <f>(((I2484/60)/60)/24)+DATE(1970,1,1)</f>
        <v>41609.889664351853</v>
      </c>
    </row>
    <row r="2485" spans="1:20" ht="45" x14ac:dyDescent="0.25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8292</v>
      </c>
      <c r="O2485" s="6">
        <f>ROUND(E2485/D2485*100, 0)</f>
        <v>103</v>
      </c>
      <c r="P2485" s="8">
        <f>E2485/L2485</f>
        <v>132.43548387096774</v>
      </c>
      <c r="Q2485" t="str">
        <f>LEFT(N2485, SEARCH("/", N2485, 1) - 1)</f>
        <v>music</v>
      </c>
      <c r="R2485" t="str">
        <f>RIGHT(N2485, LEN(N2485)-SEARCH("/", N2485, 1))</f>
        <v>pop</v>
      </c>
      <c r="S2485" s="11">
        <f>(((J2485/60)/60)/24)+DATE(1970,1,1)</f>
        <v>40848.198333333334</v>
      </c>
      <c r="T2485" s="11">
        <f>(((I2485/60)/60)/24)+DATE(1970,1,1)</f>
        <v>40908.239999999998</v>
      </c>
    </row>
    <row r="2486" spans="1:20" ht="45" x14ac:dyDescent="0.25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8292</v>
      </c>
      <c r="O2486" s="6">
        <f>ROUND(E2486/D2486*100, 0)</f>
        <v>103</v>
      </c>
      <c r="P2486" s="8">
        <f>E2486/L2486</f>
        <v>70.784482758620683</v>
      </c>
      <c r="Q2486" t="str">
        <f>LEFT(N2486, SEARCH("/", N2486, 1) - 1)</f>
        <v>music</v>
      </c>
      <c r="R2486" t="str">
        <f>RIGHT(N2486, LEN(N2486)-SEARCH("/", N2486, 1))</f>
        <v>pop</v>
      </c>
      <c r="S2486" s="11">
        <f>(((J2486/60)/60)/24)+DATE(1970,1,1)</f>
        <v>40845.14975694444</v>
      </c>
      <c r="T2486" s="11">
        <f>(((I2486/60)/60)/24)+DATE(1970,1,1)</f>
        <v>40875.191423611112</v>
      </c>
    </row>
    <row r="2487" spans="1:20" ht="30" x14ac:dyDescent="0.25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8293</v>
      </c>
      <c r="O2487" s="6">
        <f>ROUND(E2487/D2487*100, 0)</f>
        <v>109</v>
      </c>
      <c r="P2487" s="8">
        <f>E2487/L2487</f>
        <v>86.43564356435644</v>
      </c>
      <c r="Q2487" t="str">
        <f>LEFT(N2487, SEARCH("/", N2487, 1) - 1)</f>
        <v>music</v>
      </c>
      <c r="R2487" t="str">
        <f>RIGHT(N2487, LEN(N2487)-SEARCH("/", N2487, 1))</f>
        <v>faith</v>
      </c>
      <c r="S2487" s="11">
        <f>(((J2487/60)/60)/24)+DATE(1970,1,1)</f>
        <v>42783.815289351856</v>
      </c>
      <c r="T2487" s="11">
        <f>(((I2487/60)/60)/24)+DATE(1970,1,1)</f>
        <v>42811.773622685185</v>
      </c>
    </row>
    <row r="2488" spans="1:20" ht="45" x14ac:dyDescent="0.25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8285</v>
      </c>
      <c r="O2488" s="6">
        <f>ROUND(E2488/D2488*100, 0)</f>
        <v>1</v>
      </c>
      <c r="P2488" s="8">
        <f>E2488/L2488</f>
        <v>10</v>
      </c>
      <c r="Q2488" t="str">
        <f>LEFT(N2488, SEARCH("/", N2488, 1) - 1)</f>
        <v>photography</v>
      </c>
      <c r="R2488" t="str">
        <f>RIGHT(N2488, LEN(N2488)-SEARCH("/", N2488, 1))</f>
        <v>photobooks</v>
      </c>
      <c r="S2488" s="11">
        <f>(((J2488/60)/60)/24)+DATE(1970,1,1)</f>
        <v>41956.250034722223</v>
      </c>
      <c r="T2488" s="11">
        <f>(((I2488/60)/60)/24)+DATE(1970,1,1)</f>
        <v>42016.250034722223</v>
      </c>
    </row>
    <row r="2489" spans="1:20" ht="45" x14ac:dyDescent="0.25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8276</v>
      </c>
      <c r="O2489" s="6">
        <f>ROUND(E2489/D2489*100, 0)</f>
        <v>101</v>
      </c>
      <c r="P2489" s="8">
        <f>E2489/L2489</f>
        <v>83.885416666666671</v>
      </c>
      <c r="Q2489" t="str">
        <f>LEFT(N2489, SEARCH("/", N2489, 1) - 1)</f>
        <v>music</v>
      </c>
      <c r="R2489" t="str">
        <f>RIGHT(N2489, LEN(N2489)-SEARCH("/", N2489, 1))</f>
        <v>rock</v>
      </c>
      <c r="S2489" s="11">
        <f>(((J2489/60)/60)/24)+DATE(1970,1,1)</f>
        <v>40555.325937499998</v>
      </c>
      <c r="T2489" s="11">
        <f>(((I2489/60)/60)/24)+DATE(1970,1,1)</f>
        <v>40605.325937499998</v>
      </c>
    </row>
    <row r="2490" spans="1:20" ht="45" x14ac:dyDescent="0.25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8283</v>
      </c>
      <c r="O2490" s="6">
        <f>ROUND(E2490/D2490*100, 0)</f>
        <v>0</v>
      </c>
      <c r="P2490" s="8">
        <f>E2490/L2490</f>
        <v>18</v>
      </c>
      <c r="Q2490" t="str">
        <f>LEFT(N2490, SEARCH("/", N2490, 1) - 1)</f>
        <v>games</v>
      </c>
      <c r="R2490" t="str">
        <f>RIGHT(N2490, LEN(N2490)-SEARCH("/", N2490, 1))</f>
        <v>mobile games</v>
      </c>
      <c r="S2490" s="11">
        <f>(((J2490/60)/60)/24)+DATE(1970,1,1)</f>
        <v>42164.615856481483</v>
      </c>
      <c r="T2490" s="11">
        <f>(((I2490/60)/60)/24)+DATE(1970,1,1)</f>
        <v>42193.697916666672</v>
      </c>
    </row>
    <row r="2491" spans="1:20" ht="45" x14ac:dyDescent="0.25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8283</v>
      </c>
      <c r="O2491" s="6">
        <f>ROUND(E2491/D2491*100, 0)</f>
        <v>0</v>
      </c>
      <c r="P2491" s="8" t="e">
        <f>E2491/L2491</f>
        <v>#DIV/0!</v>
      </c>
      <c r="Q2491" t="str">
        <f>LEFT(N2491, SEARCH("/", N2491, 1) - 1)</f>
        <v>games</v>
      </c>
      <c r="R2491" t="str">
        <f>RIGHT(N2491, LEN(N2491)-SEARCH("/", N2491, 1))</f>
        <v>mobile games</v>
      </c>
      <c r="S2491" s="11">
        <f>(((J2491/60)/60)/24)+DATE(1970,1,1)</f>
        <v>41773.008738425924</v>
      </c>
      <c r="T2491" s="11">
        <f>(((I2491/60)/60)/24)+DATE(1970,1,1)</f>
        <v>41803.008738425924</v>
      </c>
    </row>
    <row r="2492" spans="1:20" ht="45" x14ac:dyDescent="0.25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8295</v>
      </c>
      <c r="O2492" s="6">
        <f>ROUND(E2492/D2492*100, 0)</f>
        <v>421</v>
      </c>
      <c r="P2492" s="8">
        <f>E2492/L2492</f>
        <v>164.90686274509804</v>
      </c>
      <c r="Q2492" t="str">
        <f>LEFT(N2492, SEARCH("/", N2492, 1) - 1)</f>
        <v>technology</v>
      </c>
      <c r="R2492" t="str">
        <f>RIGHT(N2492, LEN(N2492)-SEARCH("/", N2492, 1))</f>
        <v>hardware</v>
      </c>
      <c r="S2492" s="11">
        <f>(((J2492/60)/60)/24)+DATE(1970,1,1)</f>
        <v>41424.27107638889</v>
      </c>
      <c r="T2492" s="11">
        <f>(((I2492/60)/60)/24)+DATE(1970,1,1)</f>
        <v>41456.75</v>
      </c>
    </row>
    <row r="2493" spans="1:20" ht="45" x14ac:dyDescent="0.25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8295</v>
      </c>
      <c r="O2493" s="6">
        <f>ROUND(E2493/D2493*100, 0)</f>
        <v>130</v>
      </c>
      <c r="P2493" s="8">
        <f>E2493/L2493</f>
        <v>43.095041322314053</v>
      </c>
      <c r="Q2493" t="str">
        <f>LEFT(N2493, SEARCH("/", N2493, 1) - 1)</f>
        <v>technology</v>
      </c>
      <c r="R2493" t="str">
        <f>RIGHT(N2493, LEN(N2493)-SEARCH("/", N2493, 1))</f>
        <v>hardware</v>
      </c>
      <c r="S2493" s="11">
        <f>(((J2493/60)/60)/24)+DATE(1970,1,1)</f>
        <v>41604.022418981483</v>
      </c>
      <c r="T2493" s="11">
        <f>(((I2493/60)/60)/24)+DATE(1970,1,1)</f>
        <v>41634.022418981483</v>
      </c>
    </row>
    <row r="2494" spans="1:20" ht="45" x14ac:dyDescent="0.25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8279</v>
      </c>
      <c r="O2494" s="6">
        <f>ROUND(E2494/D2494*100, 0)</f>
        <v>115</v>
      </c>
      <c r="P2494" s="8">
        <f>E2494/L2494</f>
        <v>57.520187499999999</v>
      </c>
      <c r="Q2494" t="str">
        <f>LEFT(N2494, SEARCH("/", N2494, 1) - 1)</f>
        <v>music</v>
      </c>
      <c r="R2494" t="str">
        <f>RIGHT(N2494, LEN(N2494)-SEARCH("/", N2494, 1))</f>
        <v>indie rock</v>
      </c>
      <c r="S2494" s="11">
        <f>(((J2494/60)/60)/24)+DATE(1970,1,1)</f>
        <v>41299.381423611114</v>
      </c>
      <c r="T2494" s="11">
        <f>(((I2494/60)/60)/24)+DATE(1970,1,1)</f>
        <v>41329.381423611114</v>
      </c>
    </row>
    <row r="2495" spans="1:20" ht="45" x14ac:dyDescent="0.25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 s="6">
        <f>ROUND(E2495/D2495*100, 0)</f>
        <v>101</v>
      </c>
      <c r="P2495" s="8">
        <f>E2495/L2495</f>
        <v>116.96275362318841</v>
      </c>
      <c r="Q2495" t="str">
        <f>LEFT(N2495, SEARCH("/", N2495, 1) - 1)</f>
        <v>music</v>
      </c>
      <c r="R2495" t="str">
        <f>RIGHT(N2495, LEN(N2495)-SEARCH("/", N2495, 1))</f>
        <v>indie rock</v>
      </c>
      <c r="S2495" s="11">
        <f>(((J2495/60)/60)/24)+DATE(1970,1,1)</f>
        <v>41591.964537037034</v>
      </c>
      <c r="T2495" s="11">
        <f>(((I2495/60)/60)/24)+DATE(1970,1,1)</f>
        <v>41640.964537037034</v>
      </c>
    </row>
    <row r="2496" spans="1:20" ht="45" x14ac:dyDescent="0.25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8297</v>
      </c>
      <c r="O2496" s="6">
        <f>ROUND(E2496/D2496*100, 0)</f>
        <v>113</v>
      </c>
      <c r="P2496" s="8">
        <f>E2496/L2496</f>
        <v>107.32142857142857</v>
      </c>
      <c r="Q2496" t="str">
        <f>LEFT(N2496, SEARCH("/", N2496, 1) - 1)</f>
        <v>games</v>
      </c>
      <c r="R2496" t="str">
        <f>RIGHT(N2496, LEN(N2496)-SEARCH("/", N2496, 1))</f>
        <v>tabletop games</v>
      </c>
      <c r="S2496" s="11">
        <f>(((J2496/60)/60)/24)+DATE(1970,1,1)</f>
        <v>42296.631331018521</v>
      </c>
      <c r="T2496" s="11">
        <f>(((I2496/60)/60)/24)+DATE(1970,1,1)</f>
        <v>42326.672997685186</v>
      </c>
    </row>
    <row r="2497" spans="1:20" ht="45" x14ac:dyDescent="0.25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8298</v>
      </c>
      <c r="O2497" s="6">
        <f>ROUND(E2497/D2497*100, 0)</f>
        <v>144</v>
      </c>
      <c r="P2497" s="8">
        <f>E2497/L2497</f>
        <v>40.795406360424032</v>
      </c>
      <c r="Q2497" t="str">
        <f>LEFT(N2497, SEARCH("/", N2497, 1) - 1)</f>
        <v>food</v>
      </c>
      <c r="R2497" t="str">
        <f>RIGHT(N2497, LEN(N2497)-SEARCH("/", N2497, 1))</f>
        <v>small batch</v>
      </c>
      <c r="S2497" s="11">
        <f>(((J2497/60)/60)/24)+DATE(1970,1,1)</f>
        <v>41839.005671296298</v>
      </c>
      <c r="T2497" s="11">
        <f>(((I2497/60)/60)/24)+DATE(1970,1,1)</f>
        <v>41869.005671296298</v>
      </c>
    </row>
    <row r="2498" spans="1:20" ht="45" x14ac:dyDescent="0.25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8272</v>
      </c>
      <c r="O2498" s="6">
        <f>ROUND(E2498/D2498*100, 0)</f>
        <v>1</v>
      </c>
      <c r="P2498" s="8">
        <f>E2498/L2498</f>
        <v>27.5</v>
      </c>
      <c r="Q2498" t="str">
        <f>LEFT(N2498, SEARCH("/", N2498, 1) - 1)</f>
        <v>technology</v>
      </c>
      <c r="R2498" t="str">
        <f>RIGHT(N2498, LEN(N2498)-SEARCH("/", N2498, 1))</f>
        <v>web</v>
      </c>
      <c r="S2498" s="11">
        <f>(((J2498/60)/60)/24)+DATE(1970,1,1)</f>
        <v>42096.918240740735</v>
      </c>
      <c r="T2498" s="11">
        <f>(((I2498/60)/60)/24)+DATE(1970,1,1)</f>
        <v>42126.918240740735</v>
      </c>
    </row>
    <row r="2499" spans="1:20" ht="45" x14ac:dyDescent="0.25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8284</v>
      </c>
      <c r="O2499" s="6">
        <f>ROUND(E2499/D2499*100, 0)</f>
        <v>0</v>
      </c>
      <c r="P2499" s="8" t="e">
        <f>E2499/L2499</f>
        <v>#DIV/0!</v>
      </c>
      <c r="Q2499" t="str">
        <f>LEFT(N2499, SEARCH("/", N2499, 1) - 1)</f>
        <v>food</v>
      </c>
      <c r="R2499" t="str">
        <f>RIGHT(N2499, LEN(N2499)-SEARCH("/", N2499, 1))</f>
        <v>food trucks</v>
      </c>
      <c r="S2499" s="11">
        <f>(((J2499/60)/60)/24)+DATE(1970,1,1)</f>
        <v>42655.736956018518</v>
      </c>
      <c r="T2499" s="11">
        <f>(((I2499/60)/60)/24)+DATE(1970,1,1)</f>
        <v>42700.778622685189</v>
      </c>
    </row>
    <row r="2500" spans="1:20" ht="45" x14ac:dyDescent="0.25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8284</v>
      </c>
      <c r="O2500" s="6">
        <f>ROUND(E2500/D2500*100, 0)</f>
        <v>0</v>
      </c>
      <c r="P2500" s="8" t="e">
        <f>E2500/L2500</f>
        <v>#DIV/0!</v>
      </c>
      <c r="Q2500" t="str">
        <f>LEFT(N2500, SEARCH("/", N2500, 1) - 1)</f>
        <v>food</v>
      </c>
      <c r="R2500" t="str">
        <f>RIGHT(N2500, LEN(N2500)-SEARCH("/", N2500, 1))</f>
        <v>food trucks</v>
      </c>
      <c r="S2500" s="11">
        <f>(((J2500/60)/60)/24)+DATE(1970,1,1)</f>
        <v>42031.965138888889</v>
      </c>
      <c r="T2500" s="11">
        <f>(((I2500/60)/60)/24)+DATE(1970,1,1)</f>
        <v>42080.75</v>
      </c>
    </row>
    <row r="2501" spans="1:20" ht="45" x14ac:dyDescent="0.25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8279</v>
      </c>
      <c r="O2501" s="6">
        <f>ROUND(E2501/D2501*100, 0)</f>
        <v>128</v>
      </c>
      <c r="P2501" s="8">
        <f>E2501/L2501</f>
        <v>129.1139240506329</v>
      </c>
      <c r="Q2501" t="str">
        <f>LEFT(N2501, SEARCH("/", N2501, 1) - 1)</f>
        <v>music</v>
      </c>
      <c r="R2501" t="str">
        <f>RIGHT(N2501, LEN(N2501)-SEARCH("/", N2501, 1))</f>
        <v>indie rock</v>
      </c>
      <c r="S2501" s="11">
        <f>(((J2501/60)/60)/24)+DATE(1970,1,1)</f>
        <v>41257.950381944444</v>
      </c>
      <c r="T2501" s="11">
        <f>(((I2501/60)/60)/24)+DATE(1970,1,1)</f>
        <v>41287.950381944444</v>
      </c>
    </row>
    <row r="2502" spans="1:20" ht="45" x14ac:dyDescent="0.25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8300</v>
      </c>
      <c r="O2502" s="6">
        <f>ROUND(E2502/D2502*100, 0)</f>
        <v>100</v>
      </c>
      <c r="P2502" s="8">
        <f>E2502/L2502</f>
        <v>100.325</v>
      </c>
      <c r="Q2502" t="str">
        <f>LEFT(N2502, SEARCH("/", N2502, 1) - 1)</f>
        <v>music</v>
      </c>
      <c r="R2502" t="str">
        <f>RIGHT(N2502, LEN(N2502)-SEARCH("/", N2502, 1))</f>
        <v>classical music</v>
      </c>
      <c r="S2502" s="11">
        <f>(((J2502/60)/60)/24)+DATE(1970,1,1)</f>
        <v>41058.844571759262</v>
      </c>
      <c r="T2502" s="11">
        <f>(((I2502/60)/60)/24)+DATE(1970,1,1)</f>
        <v>41088.844571759262</v>
      </c>
    </row>
    <row r="2503" spans="1:20" ht="45" x14ac:dyDescent="0.25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8284</v>
      </c>
      <c r="O2503" s="6">
        <f>ROUND(E2503/D2503*100, 0)</f>
        <v>0</v>
      </c>
      <c r="P2503" s="8" t="e">
        <f>E2503/L2503</f>
        <v>#DIV/0!</v>
      </c>
      <c r="Q2503" t="str">
        <f>LEFT(N2503, SEARCH("/", N2503, 1) - 1)</f>
        <v>food</v>
      </c>
      <c r="R2503" t="str">
        <f>RIGHT(N2503, LEN(N2503)-SEARCH("/", N2503, 1))</f>
        <v>food trucks</v>
      </c>
      <c r="S2503" s="11">
        <f>(((J2503/60)/60)/24)+DATE(1970,1,1)</f>
        <v>41829.592002314814</v>
      </c>
      <c r="T2503" s="11">
        <f>(((I2503/60)/60)/24)+DATE(1970,1,1)</f>
        <v>41874.592002314814</v>
      </c>
    </row>
    <row r="2504" spans="1:20" ht="45" x14ac:dyDescent="0.25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8301</v>
      </c>
      <c r="O2504" s="6">
        <f>ROUND(E2504/D2504*100, 0)</f>
        <v>408</v>
      </c>
      <c r="P2504" s="8">
        <f>E2504/L2504</f>
        <v>81.949748743718587</v>
      </c>
      <c r="Q2504" t="str">
        <f>LEFT(N2504, SEARCH("/", N2504, 1) - 1)</f>
        <v>technology</v>
      </c>
      <c r="R2504" t="str">
        <f>RIGHT(N2504, LEN(N2504)-SEARCH("/", N2504, 1))</f>
        <v>space exploration</v>
      </c>
      <c r="S2504" s="11">
        <f>(((J2504/60)/60)/24)+DATE(1970,1,1)</f>
        <v>42184.874675925923</v>
      </c>
      <c r="T2504" s="11">
        <f>(((I2504/60)/60)/24)+DATE(1970,1,1)</f>
        <v>42228.083333333328</v>
      </c>
    </row>
    <row r="2505" spans="1:20" ht="45" x14ac:dyDescent="0.25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8301</v>
      </c>
      <c r="O2505" s="6">
        <f>ROUND(E2505/D2505*100, 0)</f>
        <v>224</v>
      </c>
      <c r="P2505" s="8">
        <f>E2505/L2505</f>
        <v>58.92763157894737</v>
      </c>
      <c r="Q2505" t="str">
        <f>LEFT(N2505, SEARCH("/", N2505, 1) - 1)</f>
        <v>technology</v>
      </c>
      <c r="R2505" t="str">
        <f>RIGHT(N2505, LEN(N2505)-SEARCH("/", N2505, 1))</f>
        <v>space exploration</v>
      </c>
      <c r="S2505" s="11">
        <f>(((J2505/60)/60)/24)+DATE(1970,1,1)</f>
        <v>42767.801712962959</v>
      </c>
      <c r="T2505" s="11">
        <f>(((I2505/60)/60)/24)+DATE(1970,1,1)</f>
        <v>42809</v>
      </c>
    </row>
    <row r="2506" spans="1:20" ht="45" x14ac:dyDescent="0.25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8301</v>
      </c>
      <c r="O2506" s="6">
        <f>ROUND(E2506/D2506*100, 0)</f>
        <v>1379</v>
      </c>
      <c r="P2506" s="8">
        <f>E2506/L2506</f>
        <v>31.820544982698959</v>
      </c>
      <c r="Q2506" t="str">
        <f>LEFT(N2506, SEARCH("/", N2506, 1) - 1)</f>
        <v>technology</v>
      </c>
      <c r="R2506" t="str">
        <f>RIGHT(N2506, LEN(N2506)-SEARCH("/", N2506, 1))</f>
        <v>space exploration</v>
      </c>
      <c r="S2506" s="11">
        <f>(((J2506/60)/60)/24)+DATE(1970,1,1)</f>
        <v>41144.42155092593</v>
      </c>
      <c r="T2506" s="11">
        <f>(((I2506/60)/60)/24)+DATE(1970,1,1)</f>
        <v>41165.42155092593</v>
      </c>
    </row>
    <row r="2507" spans="1:20" ht="45" x14ac:dyDescent="0.25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8284</v>
      </c>
      <c r="O2507" s="6">
        <f>ROUND(E2507/D2507*100, 0)</f>
        <v>1</v>
      </c>
      <c r="P2507" s="8">
        <f>E2507/L2507</f>
        <v>27.5</v>
      </c>
      <c r="Q2507" t="str">
        <f>LEFT(N2507, SEARCH("/", N2507, 1) - 1)</f>
        <v>food</v>
      </c>
      <c r="R2507" t="str">
        <f>RIGHT(N2507, LEN(N2507)-SEARCH("/", N2507, 1))</f>
        <v>food trucks</v>
      </c>
      <c r="S2507" s="11">
        <f>(((J2507/60)/60)/24)+DATE(1970,1,1)</f>
        <v>41805.895254629628</v>
      </c>
      <c r="T2507" s="11">
        <f>(((I2507/60)/60)/24)+DATE(1970,1,1)</f>
        <v>41830.895254629628</v>
      </c>
    </row>
    <row r="2508" spans="1:20" ht="45" x14ac:dyDescent="0.25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8284</v>
      </c>
      <c r="O2508" s="6">
        <f>ROUND(E2508/D2508*100, 0)</f>
        <v>0</v>
      </c>
      <c r="P2508" s="8">
        <f>E2508/L2508</f>
        <v>13.005000000000001</v>
      </c>
      <c r="Q2508" t="str">
        <f>LEFT(N2508, SEARCH("/", N2508, 1) - 1)</f>
        <v>food</v>
      </c>
      <c r="R2508" t="str">
        <f>RIGHT(N2508, LEN(N2508)-SEARCH("/", N2508, 1))</f>
        <v>food trucks</v>
      </c>
      <c r="S2508" s="11">
        <f>(((J2508/60)/60)/24)+DATE(1970,1,1)</f>
        <v>41787.898240740738</v>
      </c>
      <c r="T2508" s="11">
        <f>(((I2508/60)/60)/24)+DATE(1970,1,1)</f>
        <v>41817.898240740738</v>
      </c>
    </row>
    <row r="2509" spans="1:20" ht="45" x14ac:dyDescent="0.25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8303</v>
      </c>
      <c r="O2509" s="6">
        <f>ROUND(E2509/D2509*100, 0)</f>
        <v>351</v>
      </c>
      <c r="P2509" s="8">
        <f>E2509/L2509</f>
        <v>71.237487309644663</v>
      </c>
      <c r="Q2509" t="str">
        <f>LEFT(N2509, SEARCH("/", N2509, 1) - 1)</f>
        <v>theater</v>
      </c>
      <c r="R2509" t="str">
        <f>RIGHT(N2509, LEN(N2509)-SEARCH("/", N2509, 1))</f>
        <v>spaces</v>
      </c>
      <c r="S2509" s="11">
        <f>(((J2509/60)/60)/24)+DATE(1970,1,1)</f>
        <v>41391.782905092594</v>
      </c>
      <c r="T2509" s="11">
        <f>(((I2509/60)/60)/24)+DATE(1970,1,1)</f>
        <v>41421.290972222225</v>
      </c>
    </row>
    <row r="2510" spans="1:20" ht="60" x14ac:dyDescent="0.25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 s="6">
        <f>ROUND(E2510/D2510*100, 0)</f>
        <v>123</v>
      </c>
      <c r="P2510" s="8">
        <f>E2510/L2510</f>
        <v>169.51724137931035</v>
      </c>
      <c r="Q2510" t="str">
        <f>LEFT(N2510, SEARCH("/", N2510, 1) - 1)</f>
        <v>technology</v>
      </c>
      <c r="R2510" t="str">
        <f>RIGHT(N2510, LEN(N2510)-SEARCH("/", N2510, 1))</f>
        <v>hardware</v>
      </c>
      <c r="S2510" s="11">
        <f>(((J2510/60)/60)/24)+DATE(1970,1,1)</f>
        <v>41722.666354166664</v>
      </c>
      <c r="T2510" s="11">
        <f>(((I2510/60)/60)/24)+DATE(1970,1,1)</f>
        <v>41752.666354166664</v>
      </c>
    </row>
    <row r="2511" spans="1:20" ht="30" x14ac:dyDescent="0.25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8304</v>
      </c>
      <c r="O2511" s="6">
        <f>ROUND(E2511/D2511*100, 0)</f>
        <v>0</v>
      </c>
      <c r="P2511" s="8">
        <f>E2511/L2511</f>
        <v>8.75</v>
      </c>
      <c r="Q2511" t="str">
        <f>LEFT(N2511, SEARCH("/", N2511, 1) - 1)</f>
        <v>publishing</v>
      </c>
      <c r="R2511" t="str">
        <f>RIGHT(N2511, LEN(N2511)-SEARCH("/", N2511, 1))</f>
        <v>children's books</v>
      </c>
      <c r="S2511" s="11">
        <f>(((J2511/60)/60)/24)+DATE(1970,1,1)</f>
        <v>41911.657430555555</v>
      </c>
      <c r="T2511" s="11">
        <f>(((I2511/60)/60)/24)+DATE(1970,1,1)</f>
        <v>41932.088194444441</v>
      </c>
    </row>
    <row r="2512" spans="1:20" ht="45" x14ac:dyDescent="0.25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8304</v>
      </c>
      <c r="O2512" s="6">
        <f>ROUND(E2512/D2512*100, 0)</f>
        <v>22</v>
      </c>
      <c r="P2512" s="8">
        <f>E2512/L2512</f>
        <v>35.734693877551024</v>
      </c>
      <c r="Q2512" t="str">
        <f>LEFT(N2512, SEARCH("/", N2512, 1) - 1)</f>
        <v>publishing</v>
      </c>
      <c r="R2512" t="str">
        <f>RIGHT(N2512, LEN(N2512)-SEARCH("/", N2512, 1))</f>
        <v>children's books</v>
      </c>
      <c r="S2512" s="11">
        <f>(((J2512/60)/60)/24)+DATE(1970,1,1)</f>
        <v>41044.988055555557</v>
      </c>
      <c r="T2512" s="11">
        <f>(((I2512/60)/60)/24)+DATE(1970,1,1)</f>
        <v>41104.988055555557</v>
      </c>
    </row>
    <row r="2513" spans="1:20" ht="45" x14ac:dyDescent="0.25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8304</v>
      </c>
      <c r="O2513" s="6">
        <f>ROUND(E2513/D2513*100, 0)</f>
        <v>0</v>
      </c>
      <c r="P2513" s="8" t="e">
        <f>E2513/L2513</f>
        <v>#DIV/0!</v>
      </c>
      <c r="Q2513" t="str">
        <f>LEFT(N2513, SEARCH("/", N2513, 1) - 1)</f>
        <v>publishing</v>
      </c>
      <c r="R2513" t="str">
        <f>RIGHT(N2513, LEN(N2513)-SEARCH("/", N2513, 1))</f>
        <v>children's books</v>
      </c>
      <c r="S2513" s="11">
        <f>(((J2513/60)/60)/24)+DATE(1970,1,1)</f>
        <v>41537.869143518517</v>
      </c>
      <c r="T2513" s="11">
        <f>(((I2513/60)/60)/24)+DATE(1970,1,1)</f>
        <v>41552.869143518517</v>
      </c>
    </row>
    <row r="2514" spans="1:20" ht="45" x14ac:dyDescent="0.25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8271</v>
      </c>
      <c r="O2514" s="6">
        <f>ROUND(E2514/D2514*100, 0)</f>
        <v>103</v>
      </c>
      <c r="P2514" s="8">
        <f>E2514/L2514</f>
        <v>87.357553191489373</v>
      </c>
      <c r="Q2514" t="str">
        <f>LEFT(N2514, SEARCH("/", N2514, 1) - 1)</f>
        <v>theater</v>
      </c>
      <c r="R2514" t="str">
        <f>RIGHT(N2514, LEN(N2514)-SEARCH("/", N2514, 1))</f>
        <v>plays</v>
      </c>
      <c r="S2514" s="11">
        <f>(((J2514/60)/60)/24)+DATE(1970,1,1)</f>
        <v>41798.94027777778</v>
      </c>
      <c r="T2514" s="11">
        <f>(((I2514/60)/60)/24)+DATE(1970,1,1)</f>
        <v>41828.94027777778</v>
      </c>
    </row>
    <row r="2515" spans="1:20" ht="45" x14ac:dyDescent="0.25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8271</v>
      </c>
      <c r="O2515" s="6">
        <f>ROUND(E2515/D2515*100, 0)</f>
        <v>0</v>
      </c>
      <c r="P2515" s="8" t="e">
        <f>E2515/L2515</f>
        <v>#DIV/0!</v>
      </c>
      <c r="Q2515" t="str">
        <f>LEFT(N2515, SEARCH("/", N2515, 1) - 1)</f>
        <v>theater</v>
      </c>
      <c r="R2515" t="str">
        <f>RIGHT(N2515, LEN(N2515)-SEARCH("/", N2515, 1))</f>
        <v>plays</v>
      </c>
      <c r="S2515" s="11">
        <f>(((J2515/60)/60)/24)+DATE(1970,1,1)</f>
        <v>42108.692060185189</v>
      </c>
      <c r="T2515" s="11">
        <f>(((I2515/60)/60)/24)+DATE(1970,1,1)</f>
        <v>42153.692060185189</v>
      </c>
    </row>
    <row r="2516" spans="1:20" ht="45" x14ac:dyDescent="0.25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8271</v>
      </c>
      <c r="O2516" s="6">
        <f>ROUND(E2516/D2516*100, 0)</f>
        <v>4</v>
      </c>
      <c r="P2516" s="8">
        <f>E2516/L2516</f>
        <v>23.923076923076923</v>
      </c>
      <c r="Q2516" t="str">
        <f>LEFT(N2516, SEARCH("/", N2516, 1) - 1)</f>
        <v>theater</v>
      </c>
      <c r="R2516" t="str">
        <f>RIGHT(N2516, LEN(N2516)-SEARCH("/", N2516, 1))</f>
        <v>plays</v>
      </c>
      <c r="S2516" s="11">
        <f>(((J2516/60)/60)/24)+DATE(1970,1,1)</f>
        <v>41858.007071759261</v>
      </c>
      <c r="T2516" s="11">
        <f>(((I2516/60)/60)/24)+DATE(1970,1,1)</f>
        <v>41888.007071759261</v>
      </c>
    </row>
    <row r="2517" spans="1:20" ht="45" x14ac:dyDescent="0.25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8305</v>
      </c>
      <c r="O2517" s="6">
        <f>ROUND(E2517/D2517*100, 0)</f>
        <v>102</v>
      </c>
      <c r="P2517" s="8">
        <f>E2517/L2517</f>
        <v>255.17343750000001</v>
      </c>
      <c r="Q2517" t="str">
        <f>LEFT(N2517, SEARCH("/", N2517, 1) - 1)</f>
        <v>theater</v>
      </c>
      <c r="R2517" t="str">
        <f>RIGHT(N2517, LEN(N2517)-SEARCH("/", N2517, 1))</f>
        <v>musical</v>
      </c>
      <c r="S2517" s="11">
        <f>(((J2517/60)/60)/24)+DATE(1970,1,1)</f>
        <v>41754.564328703702</v>
      </c>
      <c r="T2517" s="11">
        <f>(((I2517/60)/60)/24)+DATE(1970,1,1)</f>
        <v>41784.564328703702</v>
      </c>
    </row>
    <row r="2518" spans="1:20" ht="45" x14ac:dyDescent="0.25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8305</v>
      </c>
      <c r="O2518" s="6">
        <f>ROUND(E2518/D2518*100, 0)</f>
        <v>103</v>
      </c>
      <c r="P2518" s="8">
        <f>E2518/L2518</f>
        <v>329.2</v>
      </c>
      <c r="Q2518" t="str">
        <f>LEFT(N2518, SEARCH("/", N2518, 1) - 1)</f>
        <v>theater</v>
      </c>
      <c r="R2518" t="str">
        <f>RIGHT(N2518, LEN(N2518)-SEARCH("/", N2518, 1))</f>
        <v>musical</v>
      </c>
      <c r="S2518" s="11">
        <f>(((J2518/60)/60)/24)+DATE(1970,1,1)</f>
        <v>41845.809166666666</v>
      </c>
      <c r="T2518" s="11">
        <f>(((I2518/60)/60)/24)+DATE(1970,1,1)</f>
        <v>41879.041666666664</v>
      </c>
    </row>
    <row r="2519" spans="1:20" ht="45" x14ac:dyDescent="0.25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8271</v>
      </c>
      <c r="O2519" s="6">
        <f>ROUND(E2519/D2519*100, 0)</f>
        <v>100</v>
      </c>
      <c r="P2519" s="8">
        <f>E2519/L2519</f>
        <v>70.884955752212392</v>
      </c>
      <c r="Q2519" t="str">
        <f>LEFT(N2519, SEARCH("/", N2519, 1) - 1)</f>
        <v>theater</v>
      </c>
      <c r="R2519" t="str">
        <f>RIGHT(N2519, LEN(N2519)-SEARCH("/", N2519, 1))</f>
        <v>plays</v>
      </c>
      <c r="S2519" s="11">
        <f>(((J2519/60)/60)/24)+DATE(1970,1,1)</f>
        <v>41941.683865740742</v>
      </c>
      <c r="T2519" s="11">
        <f>(((I2519/60)/60)/24)+DATE(1970,1,1)</f>
        <v>41970.125</v>
      </c>
    </row>
    <row r="2520" spans="1:20" ht="30" x14ac:dyDescent="0.25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 s="6">
        <f>ROUND(E2520/D2520*100, 0)</f>
        <v>108</v>
      </c>
      <c r="P2520" s="8">
        <f>E2520/L2520</f>
        <v>88.865979381443296</v>
      </c>
      <c r="Q2520" t="str">
        <f>LEFT(N2520, SEARCH("/", N2520, 1) - 1)</f>
        <v>theater</v>
      </c>
      <c r="R2520" t="str">
        <f>RIGHT(N2520, LEN(N2520)-SEARCH("/", N2520, 1))</f>
        <v>spaces</v>
      </c>
      <c r="S2520" s="11">
        <f>(((J2520/60)/60)/24)+DATE(1970,1,1)</f>
        <v>41957.756840277783</v>
      </c>
      <c r="T2520" s="11">
        <f>(((I2520/60)/60)/24)+DATE(1970,1,1)</f>
        <v>41987.756840277783</v>
      </c>
    </row>
    <row r="2521" spans="1:20" ht="45" x14ac:dyDescent="0.25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8303</v>
      </c>
      <c r="O2521" s="6">
        <f>ROUND(E2521/D2521*100, 0)</f>
        <v>3</v>
      </c>
      <c r="P2521" s="8">
        <f>E2521/L2521</f>
        <v>200</v>
      </c>
      <c r="Q2521" t="str">
        <f>LEFT(N2521, SEARCH("/", N2521, 1) - 1)</f>
        <v>theater</v>
      </c>
      <c r="R2521" t="str">
        <f>RIGHT(N2521, LEN(N2521)-SEARCH("/", N2521, 1))</f>
        <v>spaces</v>
      </c>
      <c r="S2521" s="11">
        <f>(((J2521/60)/60)/24)+DATE(1970,1,1)</f>
        <v>42226.938414351855</v>
      </c>
      <c r="T2521" s="11">
        <f>(((I2521/60)/60)/24)+DATE(1970,1,1)</f>
        <v>42256.938414351855</v>
      </c>
    </row>
    <row r="2522" spans="1:20" ht="30" x14ac:dyDescent="0.25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8271</v>
      </c>
      <c r="O2522" s="6">
        <f>ROUND(E2522/D2522*100, 0)</f>
        <v>103</v>
      </c>
      <c r="P2522" s="8">
        <f>E2522/L2522</f>
        <v>100.5</v>
      </c>
      <c r="Q2522" t="str">
        <f>LEFT(N2522, SEARCH("/", N2522, 1) - 1)</f>
        <v>theater</v>
      </c>
      <c r="R2522" t="str">
        <f>RIGHT(N2522, LEN(N2522)-SEARCH("/", N2522, 1))</f>
        <v>plays</v>
      </c>
      <c r="S2522" s="11">
        <f>(((J2522/60)/60)/24)+DATE(1970,1,1)</f>
        <v>41591.737974537034</v>
      </c>
      <c r="T2522" s="11">
        <f>(((I2522/60)/60)/24)+DATE(1970,1,1)</f>
        <v>41621.207638888889</v>
      </c>
    </row>
    <row r="2523" spans="1:20" ht="45" x14ac:dyDescent="0.25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8305</v>
      </c>
      <c r="O2523" s="6">
        <f>ROUND(E2523/D2523*100, 0)</f>
        <v>3</v>
      </c>
      <c r="P2523" s="8">
        <f>E2523/L2523</f>
        <v>22.75</v>
      </c>
      <c r="Q2523" t="str">
        <f>LEFT(N2523, SEARCH("/", N2523, 1) - 1)</f>
        <v>theater</v>
      </c>
      <c r="R2523" t="str">
        <f>RIGHT(N2523, LEN(N2523)-SEARCH("/", N2523, 1))</f>
        <v>musical</v>
      </c>
      <c r="S2523" s="11">
        <f>(((J2523/60)/60)/24)+DATE(1970,1,1)</f>
        <v>42095.374675925923</v>
      </c>
      <c r="T2523" s="11">
        <f>(((I2523/60)/60)/24)+DATE(1970,1,1)</f>
        <v>42125.374675925923</v>
      </c>
    </row>
    <row r="2524" spans="1:20" ht="45" x14ac:dyDescent="0.25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 s="6">
        <f>ROUND(E2524/D2524*100, 0)</f>
        <v>103</v>
      </c>
      <c r="P2524" s="8">
        <f>E2524/L2524</f>
        <v>115.87323943661971</v>
      </c>
      <c r="Q2524" t="str">
        <f>LEFT(N2524, SEARCH("/", N2524, 1) - 1)</f>
        <v>theater</v>
      </c>
      <c r="R2524" t="str">
        <f>RIGHT(N2524, LEN(N2524)-SEARCH("/", N2524, 1))</f>
        <v>plays</v>
      </c>
      <c r="S2524" s="11">
        <f>(((J2524/60)/60)/24)+DATE(1970,1,1)</f>
        <v>42262.096782407403</v>
      </c>
      <c r="T2524" s="11">
        <f>(((I2524/60)/60)/24)+DATE(1970,1,1)</f>
        <v>42286</v>
      </c>
    </row>
    <row r="2525" spans="1:20" ht="45" x14ac:dyDescent="0.25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8271</v>
      </c>
      <c r="O2525" s="6">
        <f>ROUND(E2525/D2525*100, 0)</f>
        <v>102</v>
      </c>
      <c r="P2525" s="8">
        <f>E2525/L2525</f>
        <v>116</v>
      </c>
      <c r="Q2525" t="str">
        <f>LEFT(N2525, SEARCH("/", N2525, 1) - 1)</f>
        <v>theater</v>
      </c>
      <c r="R2525" t="str">
        <f>RIGHT(N2525, LEN(N2525)-SEARCH("/", N2525, 1))</f>
        <v>plays</v>
      </c>
      <c r="S2525" s="11">
        <f>(((J2525/60)/60)/24)+DATE(1970,1,1)</f>
        <v>42137.395798611105</v>
      </c>
      <c r="T2525" s="11">
        <f>(((I2525/60)/60)/24)+DATE(1970,1,1)</f>
        <v>42171.458333333328</v>
      </c>
    </row>
    <row r="2526" spans="1:20" ht="45" x14ac:dyDescent="0.25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8271</v>
      </c>
      <c r="O2526" s="6">
        <f>ROUND(E2526/D2526*100, 0)</f>
        <v>101</v>
      </c>
      <c r="P2526" s="8">
        <f>E2526/L2526</f>
        <v>142.28070175438597</v>
      </c>
      <c r="Q2526" t="str">
        <f>LEFT(N2526, SEARCH("/", N2526, 1) - 1)</f>
        <v>theater</v>
      </c>
      <c r="R2526" t="str">
        <f>RIGHT(N2526, LEN(N2526)-SEARCH("/", N2526, 1))</f>
        <v>plays</v>
      </c>
      <c r="S2526" s="11">
        <f>(((J2526/60)/60)/24)+DATE(1970,1,1)</f>
        <v>42041.714178240742</v>
      </c>
      <c r="T2526" s="11">
        <f>(((I2526/60)/60)/24)+DATE(1970,1,1)</f>
        <v>42071.67251157407</v>
      </c>
    </row>
    <row r="2527" spans="1:20" ht="30" x14ac:dyDescent="0.25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8271</v>
      </c>
      <c r="O2527" s="6">
        <f>ROUND(E2527/D2527*100, 0)</f>
        <v>104</v>
      </c>
      <c r="P2527" s="8">
        <f>E2527/L2527</f>
        <v>177.61702127659575</v>
      </c>
      <c r="Q2527" t="str">
        <f>LEFT(N2527, SEARCH("/", N2527, 1) - 1)</f>
        <v>theater</v>
      </c>
      <c r="R2527" t="str">
        <f>RIGHT(N2527, LEN(N2527)-SEARCH("/", N2527, 1))</f>
        <v>plays</v>
      </c>
      <c r="S2527" s="11">
        <f>(((J2527/60)/60)/24)+DATE(1970,1,1)</f>
        <v>42549.665717592594</v>
      </c>
      <c r="T2527" s="11">
        <f>(((I2527/60)/60)/24)+DATE(1970,1,1)</f>
        <v>42579.665717592594</v>
      </c>
    </row>
    <row r="2528" spans="1:20" ht="45" x14ac:dyDescent="0.25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8271</v>
      </c>
      <c r="O2528" s="6">
        <f>ROUND(E2528/D2528*100, 0)</f>
        <v>100</v>
      </c>
      <c r="P2528" s="8">
        <f>E2528/L2528</f>
        <v>421.10526315789474</v>
      </c>
      <c r="Q2528" t="str">
        <f>LEFT(N2528, SEARCH("/", N2528, 1) - 1)</f>
        <v>theater</v>
      </c>
      <c r="R2528" t="str">
        <f>RIGHT(N2528, LEN(N2528)-SEARCH("/", N2528, 1))</f>
        <v>plays</v>
      </c>
      <c r="S2528" s="11">
        <f>(((J2528/60)/60)/24)+DATE(1970,1,1)</f>
        <v>42059.701319444444</v>
      </c>
      <c r="T2528" s="11">
        <f>(((I2528/60)/60)/24)+DATE(1970,1,1)</f>
        <v>42119.659652777773</v>
      </c>
    </row>
    <row r="2529" spans="1:20" ht="45" x14ac:dyDescent="0.25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8271</v>
      </c>
      <c r="O2529" s="6">
        <f>ROUND(E2529/D2529*100, 0)</f>
        <v>101</v>
      </c>
      <c r="P2529" s="8">
        <f>E2529/L2529</f>
        <v>104.98701298701299</v>
      </c>
      <c r="Q2529" t="str">
        <f>LEFT(N2529, SEARCH("/", N2529, 1) - 1)</f>
        <v>theater</v>
      </c>
      <c r="R2529" t="str">
        <f>RIGHT(N2529, LEN(N2529)-SEARCH("/", N2529, 1))</f>
        <v>plays</v>
      </c>
      <c r="S2529" s="11">
        <f>(((J2529/60)/60)/24)+DATE(1970,1,1)</f>
        <v>42053.732627314821</v>
      </c>
      <c r="T2529" s="11">
        <f>(((I2529/60)/60)/24)+DATE(1970,1,1)</f>
        <v>42083.705555555556</v>
      </c>
    </row>
    <row r="2530" spans="1:20" ht="45" x14ac:dyDescent="0.25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8271</v>
      </c>
      <c r="O2530" s="6">
        <f>ROUND(E2530/D2530*100, 0)</f>
        <v>101</v>
      </c>
      <c r="P2530" s="8">
        <f>E2530/L2530</f>
        <v>202.85</v>
      </c>
      <c r="Q2530" t="str">
        <f>LEFT(N2530, SEARCH("/", N2530, 1) - 1)</f>
        <v>theater</v>
      </c>
      <c r="R2530" t="str">
        <f>RIGHT(N2530, LEN(N2530)-SEARCH("/", N2530, 1))</f>
        <v>plays</v>
      </c>
      <c r="S2530" s="11">
        <f>(((J2530/60)/60)/24)+DATE(1970,1,1)</f>
        <v>42064.220069444447</v>
      </c>
      <c r="T2530" s="11">
        <f>(((I2530/60)/60)/24)+DATE(1970,1,1)</f>
        <v>42094.178402777776</v>
      </c>
    </row>
    <row r="2531" spans="1:20" ht="60" x14ac:dyDescent="0.25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 s="6">
        <f>ROUND(E2531/D2531*100, 0)</f>
        <v>107</v>
      </c>
      <c r="P2531" s="8">
        <f>E2531/L2531</f>
        <v>90.819148936170208</v>
      </c>
      <c r="Q2531" t="str">
        <f>LEFT(N2531, SEARCH("/", N2531, 1) - 1)</f>
        <v>theater</v>
      </c>
      <c r="R2531" t="str">
        <f>RIGHT(N2531, LEN(N2531)-SEARCH("/", N2531, 1))</f>
        <v>musical</v>
      </c>
      <c r="S2531" s="11">
        <f>(((J2531/60)/60)/24)+DATE(1970,1,1)</f>
        <v>41814.367800925924</v>
      </c>
      <c r="T2531" s="11">
        <f>(((I2531/60)/60)/24)+DATE(1970,1,1)</f>
        <v>41852.041666666664</v>
      </c>
    </row>
    <row r="2532" spans="1:20" ht="45" x14ac:dyDescent="0.25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6">
        <f>ROUND(E2532/D2532*100, 0)</f>
        <v>0</v>
      </c>
      <c r="P2532" s="8" t="e">
        <f>E2532/L2532</f>
        <v>#DIV/0!</v>
      </c>
      <c r="Q2532" t="str">
        <f>LEFT(N2532, SEARCH("/", N2532, 1) - 1)</f>
        <v>theater</v>
      </c>
      <c r="R2532" t="str">
        <f>RIGHT(N2532, LEN(N2532)-SEARCH("/", N2532, 1))</f>
        <v>musical</v>
      </c>
      <c r="S2532" s="11">
        <f>(((J2532/60)/60)/24)+DATE(1970,1,1)</f>
        <v>42527.00953703704</v>
      </c>
      <c r="T2532" s="11">
        <f>(((I2532/60)/60)/24)+DATE(1970,1,1)</f>
        <v>42582.291666666672</v>
      </c>
    </row>
    <row r="2533" spans="1:20" ht="45" x14ac:dyDescent="0.25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 s="6">
        <f>ROUND(E2533/D2533*100, 0)</f>
        <v>1</v>
      </c>
      <c r="P2533" s="8">
        <f>E2533/L2533</f>
        <v>13.111111111111111</v>
      </c>
      <c r="Q2533" t="str">
        <f>LEFT(N2533, SEARCH("/", N2533, 1) - 1)</f>
        <v>theater</v>
      </c>
      <c r="R2533" t="str">
        <f>RIGHT(N2533, LEN(N2533)-SEARCH("/", N2533, 1))</f>
        <v>plays</v>
      </c>
      <c r="S2533" s="11">
        <f>(((J2533/60)/60)/24)+DATE(1970,1,1)</f>
        <v>41977.004976851851</v>
      </c>
      <c r="T2533" s="11">
        <f>(((I2533/60)/60)/24)+DATE(1970,1,1)</f>
        <v>42008.976388888885</v>
      </c>
    </row>
    <row r="2534" spans="1:20" ht="45" x14ac:dyDescent="0.25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 s="6">
        <f>ROUND(E2534/D2534*100, 0)</f>
        <v>37</v>
      </c>
      <c r="P2534" s="8">
        <f>E2534/L2534</f>
        <v>83.138888888888886</v>
      </c>
      <c r="Q2534" t="str">
        <f>LEFT(N2534, SEARCH("/", N2534, 1) - 1)</f>
        <v>theater</v>
      </c>
      <c r="R2534" t="str">
        <f>RIGHT(N2534, LEN(N2534)-SEARCH("/", N2534, 1))</f>
        <v>plays</v>
      </c>
      <c r="S2534" s="11">
        <f>(((J2534/60)/60)/24)+DATE(1970,1,1)</f>
        <v>41939.8122337963</v>
      </c>
      <c r="T2534" s="11">
        <f>(((I2534/60)/60)/24)+DATE(1970,1,1)</f>
        <v>41969.853900462964</v>
      </c>
    </row>
    <row r="2535" spans="1:20" ht="45" x14ac:dyDescent="0.25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 s="6">
        <f>ROUND(E2535/D2535*100, 0)</f>
        <v>0</v>
      </c>
      <c r="P2535" s="8" t="e">
        <f>E2535/L2535</f>
        <v>#DIV/0!</v>
      </c>
      <c r="Q2535" t="str">
        <f>LEFT(N2535, SEARCH("/", N2535, 1) - 1)</f>
        <v>theater</v>
      </c>
      <c r="R2535" t="str">
        <f>RIGHT(N2535, LEN(N2535)-SEARCH("/", N2535, 1))</f>
        <v>plays</v>
      </c>
      <c r="S2535" s="11">
        <f>(((J2535/60)/60)/24)+DATE(1970,1,1)</f>
        <v>42228.151701388888</v>
      </c>
      <c r="T2535" s="11">
        <f>(((I2535/60)/60)/24)+DATE(1970,1,1)</f>
        <v>42253.151701388888</v>
      </c>
    </row>
    <row r="2536" spans="1:20" x14ac:dyDescent="0.25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 s="6">
        <f>ROUND(E2536/D2536*100, 0)</f>
        <v>0</v>
      </c>
      <c r="P2536" s="8">
        <f>E2536/L2536</f>
        <v>10</v>
      </c>
      <c r="Q2536" t="str">
        <f>LEFT(N2536, SEARCH("/", N2536, 1) - 1)</f>
        <v>theater</v>
      </c>
      <c r="R2536" t="str">
        <f>RIGHT(N2536, LEN(N2536)-SEARCH("/", N2536, 1))</f>
        <v>plays</v>
      </c>
      <c r="S2536" s="11">
        <f>(((J2536/60)/60)/24)+DATE(1970,1,1)</f>
        <v>42437.64534722222</v>
      </c>
      <c r="T2536" s="11">
        <f>(((I2536/60)/60)/24)+DATE(1970,1,1)</f>
        <v>42497.603680555556</v>
      </c>
    </row>
    <row r="2537" spans="1:20" ht="45" x14ac:dyDescent="0.25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 s="6">
        <f>ROUND(E2537/D2537*100, 0)</f>
        <v>31</v>
      </c>
      <c r="P2537" s="8">
        <f>E2537/L2537</f>
        <v>1250</v>
      </c>
      <c r="Q2537" t="str">
        <f>LEFT(N2537, SEARCH("/", N2537, 1) - 1)</f>
        <v>theater</v>
      </c>
      <c r="R2537" t="str">
        <f>RIGHT(N2537, LEN(N2537)-SEARCH("/", N2537, 1))</f>
        <v>plays</v>
      </c>
      <c r="S2537" s="11">
        <f>(((J2537/60)/60)/24)+DATE(1970,1,1)</f>
        <v>42144.231527777782</v>
      </c>
      <c r="T2537" s="11">
        <f>(((I2537/60)/60)/24)+DATE(1970,1,1)</f>
        <v>42203.125</v>
      </c>
    </row>
    <row r="2538" spans="1:20" ht="45" x14ac:dyDescent="0.25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6">
        <f>ROUND(E2538/D2538*100, 0)</f>
        <v>171</v>
      </c>
      <c r="P2538" s="8">
        <f>E2538/L2538</f>
        <v>25.42547309833024</v>
      </c>
      <c r="Q2538" t="str">
        <f>LEFT(N2538, SEARCH("/", N2538, 1) - 1)</f>
        <v>games</v>
      </c>
      <c r="R2538" t="str">
        <f>RIGHT(N2538, LEN(N2538)-SEARCH("/", N2538, 1))</f>
        <v>tabletop games</v>
      </c>
      <c r="S2538" s="11">
        <f>(((J2538/60)/60)/24)+DATE(1970,1,1)</f>
        <v>41484.664247685185</v>
      </c>
      <c r="T2538" s="11">
        <f>(((I2538/60)/60)/24)+DATE(1970,1,1)</f>
        <v>41520.166666666664</v>
      </c>
    </row>
    <row r="2539" spans="1:20" ht="60" x14ac:dyDescent="0.25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6">
        <f>ROUND(E2539/D2539*100, 0)</f>
        <v>122</v>
      </c>
      <c r="P2539" s="8">
        <f>E2539/L2539</f>
        <v>84.142857142857139</v>
      </c>
      <c r="Q2539" t="str">
        <f>LEFT(N2539, SEARCH("/", N2539, 1) - 1)</f>
        <v>publishing</v>
      </c>
      <c r="R2539" t="str">
        <f>RIGHT(N2539, LEN(N2539)-SEARCH("/", N2539, 1))</f>
        <v>nonfiction</v>
      </c>
      <c r="S2539" s="11">
        <f>(((J2539/60)/60)/24)+DATE(1970,1,1)</f>
        <v>41807.571840277778</v>
      </c>
      <c r="T2539" s="11">
        <f>(((I2539/60)/60)/24)+DATE(1970,1,1)</f>
        <v>41852.571840277778</v>
      </c>
    </row>
    <row r="2540" spans="1:20" ht="30" x14ac:dyDescent="0.25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6">
        <f>ROUND(E2540/D2540*100, 0)</f>
        <v>110</v>
      </c>
      <c r="P2540" s="8">
        <f>E2540/L2540</f>
        <v>96.526315789473685</v>
      </c>
      <c r="Q2540" t="str">
        <f>LEFT(N2540, SEARCH("/", N2540, 1) - 1)</f>
        <v>theater</v>
      </c>
      <c r="R2540" t="str">
        <f>RIGHT(N2540, LEN(N2540)-SEARCH("/", N2540, 1))</f>
        <v>spaces</v>
      </c>
      <c r="S2540" s="11">
        <f>(((J2540/60)/60)/24)+DATE(1970,1,1)</f>
        <v>42359.868611111116</v>
      </c>
      <c r="T2540" s="11">
        <f>(((I2540/60)/60)/24)+DATE(1970,1,1)</f>
        <v>42389.868611111116</v>
      </c>
    </row>
    <row r="2541" spans="1:20" ht="45" x14ac:dyDescent="0.25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6">
        <f>ROUND(E2541/D2541*100, 0)</f>
        <v>104</v>
      </c>
      <c r="P2541" s="8">
        <f>E2541/L2541</f>
        <v>194.44444444444446</v>
      </c>
      <c r="Q2541" t="str">
        <f>LEFT(N2541, SEARCH("/", N2541, 1) - 1)</f>
        <v>film &amp; video</v>
      </c>
      <c r="R2541" t="str">
        <f>RIGHT(N2541, LEN(N2541)-SEARCH("/", N2541, 1))</f>
        <v>television</v>
      </c>
      <c r="S2541" s="11">
        <f>(((J2541/60)/60)/24)+DATE(1970,1,1)</f>
        <v>42323.964976851858</v>
      </c>
      <c r="T2541" s="11">
        <f>(((I2541/60)/60)/24)+DATE(1970,1,1)</f>
        <v>42353.964976851858</v>
      </c>
    </row>
    <row r="2542" spans="1:20" x14ac:dyDescent="0.25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6">
        <f>ROUND(E2542/D2542*100, 0)</f>
        <v>103</v>
      </c>
      <c r="P2542" s="8">
        <f>E2542/L2542</f>
        <v>173.7</v>
      </c>
      <c r="Q2542" t="str">
        <f>LEFT(N2542, SEARCH("/", N2542, 1) - 1)</f>
        <v>theater</v>
      </c>
      <c r="R2542" t="str">
        <f>RIGHT(N2542, LEN(N2542)-SEARCH("/", N2542, 1))</f>
        <v>plays</v>
      </c>
      <c r="S2542" s="11">
        <f>(((J2542/60)/60)/24)+DATE(1970,1,1)</f>
        <v>42681.35157407407</v>
      </c>
      <c r="T2542" s="11">
        <f>(((I2542/60)/60)/24)+DATE(1970,1,1)</f>
        <v>42711.35157407407</v>
      </c>
    </row>
    <row r="2543" spans="1:20" ht="45" x14ac:dyDescent="0.25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8265</v>
      </c>
      <c r="O2543" s="6">
        <f>ROUND(E2543/D2543*100, 0)</f>
        <v>137</v>
      </c>
      <c r="P2543" s="8">
        <f>E2543/L2543</f>
        <v>63.917582417582416</v>
      </c>
      <c r="Q2543" t="str">
        <f>LEFT(N2543, SEARCH("/", N2543, 1) - 1)</f>
        <v>film &amp; video</v>
      </c>
      <c r="R2543" t="str">
        <f>RIGHT(N2543, LEN(N2543)-SEARCH("/", N2543, 1))</f>
        <v>television</v>
      </c>
      <c r="S2543" s="11">
        <f>(((J2543/60)/60)/24)+DATE(1970,1,1)</f>
        <v>42177.007071759261</v>
      </c>
      <c r="T2543" s="11">
        <f>(((I2543/60)/60)/24)+DATE(1970,1,1)</f>
        <v>42208.125</v>
      </c>
    </row>
    <row r="2544" spans="1:20" ht="45" x14ac:dyDescent="0.25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8269</v>
      </c>
      <c r="O2544" s="6">
        <f>ROUND(E2544/D2544*100, 0)</f>
        <v>102</v>
      </c>
      <c r="P2544" s="8">
        <f>E2544/L2544</f>
        <v>105.3170731707317</v>
      </c>
      <c r="Q2544" t="str">
        <f>LEFT(N2544, SEARCH("/", N2544, 1) - 1)</f>
        <v>film &amp; video</v>
      </c>
      <c r="R2544" t="str">
        <f>RIGHT(N2544, LEN(N2544)-SEARCH("/", N2544, 1))</f>
        <v>documentary</v>
      </c>
      <c r="S2544" s="11">
        <f>(((J2544/60)/60)/24)+DATE(1970,1,1)</f>
        <v>42184.626250000001</v>
      </c>
      <c r="T2544" s="11">
        <f>(((I2544/60)/60)/24)+DATE(1970,1,1)</f>
        <v>42217.626250000001</v>
      </c>
    </row>
    <row r="2545" spans="1:20" ht="45" x14ac:dyDescent="0.25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8269</v>
      </c>
      <c r="O2545" s="6">
        <f>ROUND(E2545/D2545*100, 0)</f>
        <v>103</v>
      </c>
      <c r="P2545" s="8">
        <f>E2545/L2545</f>
        <v>109.1875</v>
      </c>
      <c r="Q2545" t="str">
        <f>LEFT(N2545, SEARCH("/", N2545, 1) - 1)</f>
        <v>film &amp; video</v>
      </c>
      <c r="R2545" t="str">
        <f>RIGHT(N2545, LEN(N2545)-SEARCH("/", N2545, 1))</f>
        <v>documentary</v>
      </c>
      <c r="S2545" s="11">
        <f>(((J2545/60)/60)/24)+DATE(1970,1,1)</f>
        <v>42101.737442129626</v>
      </c>
      <c r="T2545" s="11">
        <f>(((I2545/60)/60)/24)+DATE(1970,1,1)</f>
        <v>42132.916666666672</v>
      </c>
    </row>
    <row r="2546" spans="1:20" ht="30" x14ac:dyDescent="0.25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 s="6">
        <f>ROUND(E2546/D2546*100, 0)</f>
        <v>0</v>
      </c>
      <c r="P2546" s="8">
        <f>E2546/L2546</f>
        <v>12.5</v>
      </c>
      <c r="Q2546" t="str">
        <f>LEFT(N2546, SEARCH("/", N2546, 1) - 1)</f>
        <v>film &amp; video</v>
      </c>
      <c r="R2546" t="str">
        <f>RIGHT(N2546, LEN(N2546)-SEARCH("/", N2546, 1))</f>
        <v>animation</v>
      </c>
      <c r="S2546" s="11">
        <f>(((J2546/60)/60)/24)+DATE(1970,1,1)</f>
        <v>41759.542534722219</v>
      </c>
      <c r="T2546" s="11">
        <f>(((I2546/60)/60)/24)+DATE(1970,1,1)</f>
        <v>41791.166666666664</v>
      </c>
    </row>
    <row r="2547" spans="1:20" ht="30" x14ac:dyDescent="0.25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6">
        <f>ROUND(E2547/D2547*100, 0)</f>
        <v>126</v>
      </c>
      <c r="P2547" s="8">
        <f>E2547/L2547</f>
        <v>187.19298245614036</v>
      </c>
      <c r="Q2547" t="str">
        <f>LEFT(N2547, SEARCH("/", N2547, 1) - 1)</f>
        <v>publishing</v>
      </c>
      <c r="R2547" t="str">
        <f>RIGHT(N2547, LEN(N2547)-SEARCH("/", N2547, 1))</f>
        <v>nonfiction</v>
      </c>
      <c r="S2547" s="11">
        <f>(((J2547/60)/60)/24)+DATE(1970,1,1)</f>
        <v>42102.164583333331</v>
      </c>
      <c r="T2547" s="11">
        <f>(((I2547/60)/60)/24)+DATE(1970,1,1)</f>
        <v>42133.208333333328</v>
      </c>
    </row>
    <row r="2548" spans="1:20" ht="45" x14ac:dyDescent="0.25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 s="6">
        <f>ROUND(E2548/D2548*100, 0)</f>
        <v>4</v>
      </c>
      <c r="P2548" s="8">
        <f>E2548/L2548</f>
        <v>26.923076923076923</v>
      </c>
      <c r="Q2548" t="str">
        <f>LEFT(N2548, SEARCH("/", N2548, 1) - 1)</f>
        <v>publishing</v>
      </c>
      <c r="R2548" t="str">
        <f>RIGHT(N2548, LEN(N2548)-SEARCH("/", N2548, 1))</f>
        <v>art books</v>
      </c>
      <c r="S2548" s="11">
        <f>(((J2548/60)/60)/24)+DATE(1970,1,1)</f>
        <v>41671.936863425923</v>
      </c>
      <c r="T2548" s="11">
        <f>(((I2548/60)/60)/24)+DATE(1970,1,1)</f>
        <v>41687</v>
      </c>
    </row>
    <row r="2549" spans="1:20" ht="45" x14ac:dyDescent="0.25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6">
        <f>ROUND(E2549/D2549*100, 0)</f>
        <v>111</v>
      </c>
      <c r="P2549" s="8">
        <f>E2549/L2549</f>
        <v>104.38888888888889</v>
      </c>
      <c r="Q2549" t="str">
        <f>LEFT(N2549, SEARCH("/", N2549, 1) - 1)</f>
        <v>photography</v>
      </c>
      <c r="R2549" t="str">
        <f>RIGHT(N2549, LEN(N2549)-SEARCH("/", N2549, 1))</f>
        <v>photobooks</v>
      </c>
      <c r="S2549" s="11">
        <f>(((J2549/60)/60)/24)+DATE(1970,1,1)</f>
        <v>42067.876770833333</v>
      </c>
      <c r="T2549" s="11">
        <f>(((I2549/60)/60)/24)+DATE(1970,1,1)</f>
        <v>42097.835104166668</v>
      </c>
    </row>
    <row r="2550" spans="1:20" ht="45" x14ac:dyDescent="0.25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8297</v>
      </c>
      <c r="O2550" s="6">
        <f>ROUND(E2550/D2550*100, 0)</f>
        <v>126</v>
      </c>
      <c r="P2550" s="8">
        <f>E2550/L2550</f>
        <v>21.497991967871485</v>
      </c>
      <c r="Q2550" t="str">
        <f>LEFT(N2550, SEARCH("/", N2550, 1) - 1)</f>
        <v>games</v>
      </c>
      <c r="R2550" t="str">
        <f>RIGHT(N2550, LEN(N2550)-SEARCH("/", N2550, 1))</f>
        <v>tabletop games</v>
      </c>
      <c r="S2550" s="11">
        <f>(((J2550/60)/60)/24)+DATE(1970,1,1)</f>
        <v>41724.881099537037</v>
      </c>
      <c r="T2550" s="11">
        <f>(((I2550/60)/60)/24)+DATE(1970,1,1)</f>
        <v>41754.881099537037</v>
      </c>
    </row>
    <row r="2551" spans="1:20" ht="45" x14ac:dyDescent="0.25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8297</v>
      </c>
      <c r="O2551" s="6">
        <f>ROUND(E2551/D2551*100, 0)</f>
        <v>134</v>
      </c>
      <c r="P2551" s="8">
        <f>E2551/L2551</f>
        <v>23.808729166666669</v>
      </c>
      <c r="Q2551" t="str">
        <f>LEFT(N2551, SEARCH("/", N2551, 1) - 1)</f>
        <v>games</v>
      </c>
      <c r="R2551" t="str">
        <f>RIGHT(N2551, LEN(N2551)-SEARCH("/", N2551, 1))</f>
        <v>tabletop games</v>
      </c>
      <c r="S2551" s="11">
        <f>(((J2551/60)/60)/24)+DATE(1970,1,1)</f>
        <v>41846.34579861111</v>
      </c>
      <c r="T2551" s="11">
        <f>(((I2551/60)/60)/24)+DATE(1970,1,1)</f>
        <v>41867.34579861111</v>
      </c>
    </row>
    <row r="2552" spans="1:20" ht="45" x14ac:dyDescent="0.25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8297</v>
      </c>
      <c r="O2552" s="6">
        <f>ROUND(E2552/D2552*100, 0)</f>
        <v>141</v>
      </c>
      <c r="P2552" s="8">
        <f>E2552/L2552</f>
        <v>57.932367149758456</v>
      </c>
      <c r="Q2552" t="str">
        <f>LEFT(N2552, SEARCH("/", N2552, 1) - 1)</f>
        <v>games</v>
      </c>
      <c r="R2552" t="str">
        <f>RIGHT(N2552, LEN(N2552)-SEARCH("/", N2552, 1))</f>
        <v>tabletop games</v>
      </c>
      <c r="S2552" s="11">
        <f>(((J2552/60)/60)/24)+DATE(1970,1,1)</f>
        <v>40936.678506944445</v>
      </c>
      <c r="T2552" s="11">
        <f>(((I2552/60)/60)/24)+DATE(1970,1,1)</f>
        <v>40966.678506944445</v>
      </c>
    </row>
    <row r="2553" spans="1:20" ht="45" x14ac:dyDescent="0.25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8298</v>
      </c>
      <c r="O2553" s="6">
        <f>ROUND(E2553/D2553*100, 0)</f>
        <v>101</v>
      </c>
      <c r="P2553" s="8">
        <f>E2553/L2553</f>
        <v>125.98529411764706</v>
      </c>
      <c r="Q2553" t="str">
        <f>LEFT(N2553, SEARCH("/", N2553, 1) - 1)</f>
        <v>food</v>
      </c>
      <c r="R2553" t="str">
        <f>RIGHT(N2553, LEN(N2553)-SEARCH("/", N2553, 1))</f>
        <v>small batch</v>
      </c>
      <c r="S2553" s="11">
        <f>(((J2553/60)/60)/24)+DATE(1970,1,1)</f>
        <v>42704.187118055561</v>
      </c>
      <c r="T2553" s="11">
        <f>(((I2553/60)/60)/24)+DATE(1970,1,1)</f>
        <v>42738.178472222222</v>
      </c>
    </row>
    <row r="2554" spans="1:20" ht="45" x14ac:dyDescent="0.25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8284</v>
      </c>
      <c r="O2554" s="6">
        <f>ROUND(E2554/D2554*100, 0)</f>
        <v>1</v>
      </c>
      <c r="P2554" s="8">
        <f>E2554/L2554</f>
        <v>25.5</v>
      </c>
      <c r="Q2554" t="str">
        <f>LEFT(N2554, SEARCH("/", N2554, 1) - 1)</f>
        <v>food</v>
      </c>
      <c r="R2554" t="str">
        <f>RIGHT(N2554, LEN(N2554)-SEARCH("/", N2554, 1))</f>
        <v>food trucks</v>
      </c>
      <c r="S2554" s="11">
        <f>(((J2554/60)/60)/24)+DATE(1970,1,1)</f>
        <v>42110.326423611114</v>
      </c>
      <c r="T2554" s="11">
        <f>(((I2554/60)/60)/24)+DATE(1970,1,1)</f>
        <v>42140.125</v>
      </c>
    </row>
    <row r="2555" spans="1:20" ht="45" x14ac:dyDescent="0.25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 s="6">
        <f>ROUND(E2555/D2555*100, 0)</f>
        <v>103</v>
      </c>
      <c r="P2555" s="8">
        <f>E2555/L2555</f>
        <v>94.408602150537632</v>
      </c>
      <c r="Q2555" t="str">
        <f>LEFT(N2555, SEARCH("/", N2555, 1) - 1)</f>
        <v>theater</v>
      </c>
      <c r="R2555" t="str">
        <f>RIGHT(N2555, LEN(N2555)-SEARCH("/", N2555, 1))</f>
        <v>spaces</v>
      </c>
      <c r="S2555" s="11">
        <f>(((J2555/60)/60)/24)+DATE(1970,1,1)</f>
        <v>42740.837152777778</v>
      </c>
      <c r="T2555" s="11">
        <f>(((I2555/60)/60)/24)+DATE(1970,1,1)</f>
        <v>42762.837152777778</v>
      </c>
    </row>
    <row r="2556" spans="1:20" ht="45" x14ac:dyDescent="0.25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 s="6">
        <f>ROUND(E2556/D2556*100, 0)</f>
        <v>103</v>
      </c>
      <c r="P2556" s="8">
        <f>E2556/L2556</f>
        <v>242.27777777777777</v>
      </c>
      <c r="Q2556" t="str">
        <f>LEFT(N2556, SEARCH("/", N2556, 1) - 1)</f>
        <v>theater</v>
      </c>
      <c r="R2556" t="str">
        <f>RIGHT(N2556, LEN(N2556)-SEARCH("/", N2556, 1))</f>
        <v>spaces</v>
      </c>
      <c r="S2556" s="11">
        <f>(((J2556/60)/60)/24)+DATE(1970,1,1)</f>
        <v>41778.548055555555</v>
      </c>
      <c r="T2556" s="11">
        <f>(((I2556/60)/60)/24)+DATE(1970,1,1)</f>
        <v>41838.548055555555</v>
      </c>
    </row>
    <row r="2557" spans="1:20" ht="60" x14ac:dyDescent="0.25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 s="6">
        <f>ROUND(E2557/D2557*100, 0)</f>
        <v>115</v>
      </c>
      <c r="P2557" s="8">
        <f>E2557/L2557</f>
        <v>58.688622754491021</v>
      </c>
      <c r="Q2557" t="str">
        <f>LEFT(N2557, SEARCH("/", N2557, 1) - 1)</f>
        <v>theater</v>
      </c>
      <c r="R2557" t="str">
        <f>RIGHT(N2557, LEN(N2557)-SEARCH("/", N2557, 1))</f>
        <v>plays</v>
      </c>
      <c r="S2557" s="11">
        <f>(((J2557/60)/60)/24)+DATE(1970,1,1)</f>
        <v>41893.324884259258</v>
      </c>
      <c r="T2557" s="11">
        <f>(((I2557/60)/60)/24)+DATE(1970,1,1)</f>
        <v>41926.290972222225</v>
      </c>
    </row>
    <row r="2558" spans="1:20" x14ac:dyDescent="0.25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 s="6">
        <f>ROUND(E2558/D2558*100, 0)</f>
        <v>2</v>
      </c>
      <c r="P2558" s="8">
        <f>E2558/L2558</f>
        <v>202</v>
      </c>
      <c r="Q2558" t="str">
        <f>LEFT(N2558, SEARCH("/", N2558, 1) - 1)</f>
        <v>theater</v>
      </c>
      <c r="R2558" t="str">
        <f>RIGHT(N2558, LEN(N2558)-SEARCH("/", N2558, 1))</f>
        <v>plays</v>
      </c>
      <c r="S2558" s="11">
        <f>(((J2558/60)/60)/24)+DATE(1970,1,1)</f>
        <v>42621.389340277776</v>
      </c>
      <c r="T2558" s="11">
        <f>(((I2558/60)/60)/24)+DATE(1970,1,1)</f>
        <v>42651.389340277776</v>
      </c>
    </row>
    <row r="2559" spans="1:20" ht="45" x14ac:dyDescent="0.25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6">
        <f>ROUND(E2559/D2559*100, 0)</f>
        <v>129</v>
      </c>
      <c r="P2559" s="8">
        <f>E2559/L2559</f>
        <v>128.95348837209303</v>
      </c>
      <c r="Q2559" t="str">
        <f>LEFT(N2559, SEARCH("/", N2559, 1) - 1)</f>
        <v>film &amp; video</v>
      </c>
      <c r="R2559" t="str">
        <f>RIGHT(N2559, LEN(N2559)-SEARCH("/", N2559, 1))</f>
        <v>television</v>
      </c>
      <c r="S2559" s="11">
        <f>(((J2559/60)/60)/24)+DATE(1970,1,1)</f>
        <v>42496.968935185185</v>
      </c>
      <c r="T2559" s="11">
        <f>(((I2559/60)/60)/24)+DATE(1970,1,1)</f>
        <v>42517.968935185185</v>
      </c>
    </row>
    <row r="2560" spans="1:20" ht="45" x14ac:dyDescent="0.25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 s="6">
        <f>ROUND(E2560/D2560*100, 0)</f>
        <v>104</v>
      </c>
      <c r="P2560" s="8">
        <f>E2560/L2560</f>
        <v>130.15714285714284</v>
      </c>
      <c r="Q2560" t="str">
        <f>LEFT(N2560, SEARCH("/", N2560, 1) - 1)</f>
        <v>photography</v>
      </c>
      <c r="R2560" t="str">
        <f>RIGHT(N2560, LEN(N2560)-SEARCH("/", N2560, 1))</f>
        <v>photobooks</v>
      </c>
      <c r="S2560" s="11">
        <f>(((J2560/60)/60)/24)+DATE(1970,1,1)</f>
        <v>42109.894942129627</v>
      </c>
      <c r="T2560" s="11">
        <f>(((I2560/60)/60)/24)+DATE(1970,1,1)</f>
        <v>42141.75</v>
      </c>
    </row>
    <row r="2561" spans="1:20" ht="45" x14ac:dyDescent="0.25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6">
        <f>ROUND(E2561/D2561*100, 0)</f>
        <v>0</v>
      </c>
      <c r="P2561" s="8" t="e">
        <f>E2561/L2561</f>
        <v>#DIV/0!</v>
      </c>
      <c r="Q2561" t="str">
        <f>LEFT(N2561, SEARCH("/", N2561, 1) - 1)</f>
        <v>photography</v>
      </c>
      <c r="R2561" t="str">
        <f>RIGHT(N2561, LEN(N2561)-SEARCH("/", N2561, 1))</f>
        <v>photobooks</v>
      </c>
      <c r="S2561" s="11">
        <f>(((J2561/60)/60)/24)+DATE(1970,1,1)</f>
        <v>41829.889027777775</v>
      </c>
      <c r="T2561" s="11">
        <f>(((I2561/60)/60)/24)+DATE(1970,1,1)</f>
        <v>41859.889027777775</v>
      </c>
    </row>
    <row r="2562" spans="1:20" ht="45" x14ac:dyDescent="0.25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6">
        <f>ROUND(E2562/D2562*100, 0)</f>
        <v>154</v>
      </c>
      <c r="P2562" s="8">
        <f>E2562/L2562</f>
        <v>70.576753926701571</v>
      </c>
      <c r="Q2562" t="str">
        <f>LEFT(N2562, SEARCH("/", N2562, 1) - 1)</f>
        <v>music</v>
      </c>
      <c r="R2562" t="str">
        <f>RIGHT(N2562, LEN(N2562)-SEARCH("/", N2562, 1))</f>
        <v>rock</v>
      </c>
      <c r="S2562" s="11">
        <f>(((J2562/60)/60)/24)+DATE(1970,1,1)</f>
        <v>41600.538657407407</v>
      </c>
      <c r="T2562" s="11">
        <f>(((I2562/60)/60)/24)+DATE(1970,1,1)</f>
        <v>41645.538657407407</v>
      </c>
    </row>
    <row r="2563" spans="1:20" ht="60" x14ac:dyDescent="0.25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6">
        <f>ROUND(E2563/D2563*100, 0)</f>
        <v>12</v>
      </c>
      <c r="P2563" s="8">
        <f>E2563/L2563</f>
        <v>346.66666666666669</v>
      </c>
      <c r="Q2563" t="str">
        <f>LEFT(N2563, SEARCH("/", N2563, 1) - 1)</f>
        <v>music</v>
      </c>
      <c r="R2563" t="str">
        <f>RIGHT(N2563, LEN(N2563)-SEARCH("/", N2563, 1))</f>
        <v>jazz</v>
      </c>
      <c r="S2563" s="11">
        <f>(((J2563/60)/60)/24)+DATE(1970,1,1)</f>
        <v>41342.845567129632</v>
      </c>
      <c r="T2563" s="11">
        <f>(((I2563/60)/60)/24)+DATE(1970,1,1)</f>
        <v>41372.803900462961</v>
      </c>
    </row>
    <row r="2564" spans="1:20" ht="45" x14ac:dyDescent="0.25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6">
        <f>ROUND(E2564/D2564*100, 0)</f>
        <v>0</v>
      </c>
      <c r="P2564" s="8" t="e">
        <f>E2564/L2564</f>
        <v>#DIV/0!</v>
      </c>
      <c r="Q2564" t="str">
        <f>LEFT(N2564, SEARCH("/", N2564, 1) - 1)</f>
        <v>theater</v>
      </c>
      <c r="R2564" t="str">
        <f>RIGHT(N2564, LEN(N2564)-SEARCH("/", N2564, 1))</f>
        <v>plays</v>
      </c>
      <c r="S2564" s="11">
        <f>(((J2564/60)/60)/24)+DATE(1970,1,1)</f>
        <v>42613.841261574074</v>
      </c>
      <c r="T2564" s="11">
        <f>(((I2564/60)/60)/24)+DATE(1970,1,1)</f>
        <v>42644.166666666672</v>
      </c>
    </row>
    <row r="2565" spans="1:20" ht="45" x14ac:dyDescent="0.25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6">
        <f>ROUND(E2565/D2565*100, 0)</f>
        <v>1</v>
      </c>
      <c r="P2565" s="8">
        <f>E2565/L2565</f>
        <v>20.333333333333332</v>
      </c>
      <c r="Q2565" t="str">
        <f>LEFT(N2565, SEARCH("/", N2565, 1) - 1)</f>
        <v>film &amp; video</v>
      </c>
      <c r="R2565" t="str">
        <f>RIGHT(N2565, LEN(N2565)-SEARCH("/", N2565, 1))</f>
        <v>animation</v>
      </c>
      <c r="S2565" s="11">
        <f>(((J2565/60)/60)/24)+DATE(1970,1,1)</f>
        <v>41547.694456018515</v>
      </c>
      <c r="T2565" s="11">
        <f>(((I2565/60)/60)/24)+DATE(1970,1,1)</f>
        <v>41569.165972222225</v>
      </c>
    </row>
    <row r="2566" spans="1:20" ht="45" x14ac:dyDescent="0.25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6">
        <f>ROUND(E2566/D2566*100, 0)</f>
        <v>0</v>
      </c>
      <c r="P2566" s="8" t="e">
        <f>E2566/L2566</f>
        <v>#DIV/0!</v>
      </c>
      <c r="Q2566" t="str">
        <f>LEFT(N2566, SEARCH("/", N2566, 1) - 1)</f>
        <v>publishing</v>
      </c>
      <c r="R2566" t="str">
        <f>RIGHT(N2566, LEN(N2566)-SEARCH("/", N2566, 1))</f>
        <v>translations</v>
      </c>
      <c r="S2566" s="11">
        <f>(((J2566/60)/60)/24)+DATE(1970,1,1)</f>
        <v>42086.811400462961</v>
      </c>
      <c r="T2566" s="11">
        <f>(((I2566/60)/60)/24)+DATE(1970,1,1)</f>
        <v>42134.811400462961</v>
      </c>
    </row>
    <row r="2567" spans="1:20" ht="45" x14ac:dyDescent="0.25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6">
        <f>ROUND(E2567/D2567*100, 0)</f>
        <v>101</v>
      </c>
      <c r="P2567" s="8">
        <f>E2567/L2567</f>
        <v>347.84615384615387</v>
      </c>
      <c r="Q2567" t="str">
        <f>LEFT(N2567, SEARCH("/", N2567, 1) - 1)</f>
        <v>film &amp; video</v>
      </c>
      <c r="R2567" t="str">
        <f>RIGHT(N2567, LEN(N2567)-SEARCH("/", N2567, 1))</f>
        <v>documentary</v>
      </c>
      <c r="S2567" s="11">
        <f>(((J2567/60)/60)/24)+DATE(1970,1,1)</f>
        <v>40255.744629629626</v>
      </c>
      <c r="T2567" s="11">
        <f>(((I2567/60)/60)/24)+DATE(1970,1,1)</f>
        <v>40300.806944444441</v>
      </c>
    </row>
    <row r="2568" spans="1:20" ht="45" x14ac:dyDescent="0.25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8265</v>
      </c>
      <c r="O2568" s="6">
        <f>ROUND(E2568/D2568*100, 0)</f>
        <v>101</v>
      </c>
      <c r="P2568" s="8">
        <f>E2568/L2568</f>
        <v>159.82456140350877</v>
      </c>
      <c r="Q2568" t="str">
        <f>LEFT(N2568, SEARCH("/", N2568, 1) - 1)</f>
        <v>film &amp; video</v>
      </c>
      <c r="R2568" t="str">
        <f>RIGHT(N2568, LEN(N2568)-SEARCH("/", N2568, 1))</f>
        <v>television</v>
      </c>
      <c r="S2568" s="11">
        <f>(((J2568/60)/60)/24)+DATE(1970,1,1)</f>
        <v>42516.047071759262</v>
      </c>
      <c r="T2568" s="11">
        <f>(((I2568/60)/60)/24)+DATE(1970,1,1)</f>
        <v>42556.047071759262</v>
      </c>
    </row>
    <row r="2569" spans="1:20" ht="45" x14ac:dyDescent="0.25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8272</v>
      </c>
      <c r="O2569" s="6">
        <f>ROUND(E2569/D2569*100, 0)</f>
        <v>0</v>
      </c>
      <c r="P2569" s="8">
        <f>E2569/L2569</f>
        <v>1</v>
      </c>
      <c r="Q2569" t="str">
        <f>LEFT(N2569, SEARCH("/", N2569, 1) - 1)</f>
        <v>technology</v>
      </c>
      <c r="R2569" t="str">
        <f>RIGHT(N2569, LEN(N2569)-SEARCH("/", N2569, 1))</f>
        <v>web</v>
      </c>
      <c r="S2569" s="11">
        <f>(((J2569/60)/60)/24)+DATE(1970,1,1)</f>
        <v>42052.93850694444</v>
      </c>
      <c r="T2569" s="11">
        <f>(((I2569/60)/60)/24)+DATE(1970,1,1)</f>
        <v>42082.896840277783</v>
      </c>
    </row>
    <row r="2570" spans="1:20" ht="45" x14ac:dyDescent="0.25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8272</v>
      </c>
      <c r="O2570" s="6">
        <f>ROUND(E2570/D2570*100, 0)</f>
        <v>0</v>
      </c>
      <c r="P2570" s="8" t="e">
        <f>E2570/L2570</f>
        <v>#DIV/0!</v>
      </c>
      <c r="Q2570" t="str">
        <f>LEFT(N2570, SEARCH("/", N2570, 1) - 1)</f>
        <v>technology</v>
      </c>
      <c r="R2570" t="str">
        <f>RIGHT(N2570, LEN(N2570)-SEARCH("/", N2570, 1))</f>
        <v>web</v>
      </c>
      <c r="S2570" s="11">
        <f>(((J2570/60)/60)/24)+DATE(1970,1,1)</f>
        <v>42283.3909375</v>
      </c>
      <c r="T2570" s="11">
        <f>(((I2570/60)/60)/24)+DATE(1970,1,1)</f>
        <v>42339</v>
      </c>
    </row>
    <row r="2571" spans="1:20" ht="45" x14ac:dyDescent="0.25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8272</v>
      </c>
      <c r="O2571" s="6">
        <f>ROUND(E2571/D2571*100, 0)</f>
        <v>3</v>
      </c>
      <c r="P2571" s="8">
        <f>E2571/L2571</f>
        <v>150.5</v>
      </c>
      <c r="Q2571" t="str">
        <f>LEFT(N2571, SEARCH("/", N2571, 1) - 1)</f>
        <v>technology</v>
      </c>
      <c r="R2571" t="str">
        <f>RIGHT(N2571, LEN(N2571)-SEARCH("/", N2571, 1))</f>
        <v>web</v>
      </c>
      <c r="S2571" s="11">
        <f>(((J2571/60)/60)/24)+DATE(1970,1,1)</f>
        <v>42631.769513888896</v>
      </c>
      <c r="T2571" s="11">
        <f>(((I2571/60)/60)/24)+DATE(1970,1,1)</f>
        <v>42691.811180555553</v>
      </c>
    </row>
    <row r="2572" spans="1:20" ht="45" x14ac:dyDescent="0.25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8273</v>
      </c>
      <c r="O2572" s="6">
        <f>ROUND(E2572/D2572*100, 0)</f>
        <v>17</v>
      </c>
      <c r="P2572" s="8">
        <f>E2572/L2572</f>
        <v>110.28571428571429</v>
      </c>
      <c r="Q2572" t="str">
        <f>LEFT(N2572, SEARCH("/", N2572, 1) - 1)</f>
        <v>technology</v>
      </c>
      <c r="R2572" t="str">
        <f>RIGHT(N2572, LEN(N2572)-SEARCH("/", N2572, 1))</f>
        <v>wearables</v>
      </c>
      <c r="S2572" s="11">
        <f>(((J2572/60)/60)/24)+DATE(1970,1,1)</f>
        <v>42182.008402777778</v>
      </c>
      <c r="T2572" s="11">
        <f>(((I2572/60)/60)/24)+DATE(1970,1,1)</f>
        <v>42227.008402777778</v>
      </c>
    </row>
    <row r="2573" spans="1:20" ht="30" x14ac:dyDescent="0.25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8273</v>
      </c>
      <c r="O2573" s="6">
        <f>ROUND(E2573/D2573*100, 0)</f>
        <v>3</v>
      </c>
      <c r="P2573" s="8">
        <f>E2573/L2573</f>
        <v>40</v>
      </c>
      <c r="Q2573" t="str">
        <f>LEFT(N2573, SEARCH("/", N2573, 1) - 1)</f>
        <v>technology</v>
      </c>
      <c r="R2573" t="str">
        <f>RIGHT(N2573, LEN(N2573)-SEARCH("/", N2573, 1))</f>
        <v>wearables</v>
      </c>
      <c r="S2573" s="11">
        <f>(((J2573/60)/60)/24)+DATE(1970,1,1)</f>
        <v>42303.878414351857</v>
      </c>
      <c r="T2573" s="11">
        <f>(((I2573/60)/60)/24)+DATE(1970,1,1)</f>
        <v>42333.920081018514</v>
      </c>
    </row>
    <row r="2574" spans="1:20" x14ac:dyDescent="0.25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8284</v>
      </c>
      <c r="O2574" s="6">
        <f>ROUND(E2574/D2574*100, 0)</f>
        <v>0</v>
      </c>
      <c r="P2574" s="8" t="e">
        <f>E2574/L2574</f>
        <v>#DIV/0!</v>
      </c>
      <c r="Q2574" t="str">
        <f>LEFT(N2574, SEARCH("/", N2574, 1) - 1)</f>
        <v>food</v>
      </c>
      <c r="R2574" t="str">
        <f>RIGHT(N2574, LEN(N2574)-SEARCH("/", N2574, 1))</f>
        <v>food trucks</v>
      </c>
      <c r="S2574" s="11">
        <f>(((J2574/60)/60)/24)+DATE(1970,1,1)</f>
        <v>41841.682314814818</v>
      </c>
      <c r="T2574" s="11">
        <f>(((I2574/60)/60)/24)+DATE(1970,1,1)</f>
        <v>41871.682314814818</v>
      </c>
    </row>
    <row r="2575" spans="1:20" ht="45" x14ac:dyDescent="0.25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8285</v>
      </c>
      <c r="O2575" s="6">
        <f>ROUND(E2575/D2575*100, 0)</f>
        <v>108</v>
      </c>
      <c r="P2575" s="8">
        <f>E2575/L2575</f>
        <v>112.79069767441861</v>
      </c>
      <c r="Q2575" t="str">
        <f>LEFT(N2575, SEARCH("/", N2575, 1) - 1)</f>
        <v>photography</v>
      </c>
      <c r="R2575" t="str">
        <f>RIGHT(N2575, LEN(N2575)-SEARCH("/", N2575, 1))</f>
        <v>photobooks</v>
      </c>
      <c r="S2575" s="11">
        <f>(((J2575/60)/60)/24)+DATE(1970,1,1)</f>
        <v>42529.979108796295</v>
      </c>
      <c r="T2575" s="11">
        <f>(((I2575/60)/60)/24)+DATE(1970,1,1)</f>
        <v>42550.979108796295</v>
      </c>
    </row>
    <row r="2576" spans="1:20" ht="45" x14ac:dyDescent="0.25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8285</v>
      </c>
      <c r="O2576" s="6">
        <f>ROUND(E2576/D2576*100, 0)</f>
        <v>172</v>
      </c>
      <c r="P2576" s="8">
        <f>E2576/L2576</f>
        <v>174.2134831460674</v>
      </c>
      <c r="Q2576" t="str">
        <f>LEFT(N2576, SEARCH("/", N2576, 1) - 1)</f>
        <v>photography</v>
      </c>
      <c r="R2576" t="str">
        <f>RIGHT(N2576, LEN(N2576)-SEARCH("/", N2576, 1))</f>
        <v>photobooks</v>
      </c>
      <c r="S2576" s="11">
        <f>(((J2576/60)/60)/24)+DATE(1970,1,1)</f>
        <v>42278.662037037036</v>
      </c>
      <c r="T2576" s="11">
        <f>(((I2576/60)/60)/24)+DATE(1970,1,1)</f>
        <v>42309.125</v>
      </c>
    </row>
    <row r="2577" spans="1:20" ht="45" x14ac:dyDescent="0.25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8276</v>
      </c>
      <c r="O2577" s="6">
        <f>ROUND(E2577/D2577*100, 0)</f>
        <v>126</v>
      </c>
      <c r="P2577" s="8">
        <f>E2577/L2577</f>
        <v>61.701086956521742</v>
      </c>
      <c r="Q2577" t="str">
        <f>LEFT(N2577, SEARCH("/", N2577, 1) - 1)</f>
        <v>music</v>
      </c>
      <c r="R2577" t="str">
        <f>RIGHT(N2577, LEN(N2577)-SEARCH("/", N2577, 1))</f>
        <v>rock</v>
      </c>
      <c r="S2577" s="11">
        <f>(((J2577/60)/60)/24)+DATE(1970,1,1)</f>
        <v>41889.004317129627</v>
      </c>
      <c r="T2577" s="11">
        <f>(((I2577/60)/60)/24)+DATE(1970,1,1)</f>
        <v>41919.004317129627</v>
      </c>
    </row>
    <row r="2578" spans="1:20" ht="45" x14ac:dyDescent="0.25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8285</v>
      </c>
      <c r="O2578" s="6">
        <f>ROUND(E2578/D2578*100, 0)</f>
        <v>103</v>
      </c>
      <c r="P2578" s="8">
        <f>E2578/L2578</f>
        <v>64.156896551724131</v>
      </c>
      <c r="Q2578" t="str">
        <f>LEFT(N2578, SEARCH("/", N2578, 1) - 1)</f>
        <v>photography</v>
      </c>
      <c r="R2578" t="str">
        <f>RIGHT(N2578, LEN(N2578)-SEARCH("/", N2578, 1))</f>
        <v>photobooks</v>
      </c>
      <c r="S2578" s="11">
        <f>(((J2578/60)/60)/24)+DATE(1970,1,1)</f>
        <v>41782.741701388892</v>
      </c>
      <c r="T2578" s="11">
        <f>(((I2578/60)/60)/24)+DATE(1970,1,1)</f>
        <v>41810.915972222225</v>
      </c>
    </row>
    <row r="2579" spans="1:20" ht="45" x14ac:dyDescent="0.25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8290</v>
      </c>
      <c r="O2579" s="6">
        <f>ROUND(E2579/D2579*100, 0)</f>
        <v>2</v>
      </c>
      <c r="P2579" s="8">
        <f>E2579/L2579</f>
        <v>74.333333333333329</v>
      </c>
      <c r="Q2579" t="str">
        <f>LEFT(N2579, SEARCH("/", N2579, 1) - 1)</f>
        <v>publishing</v>
      </c>
      <c r="R2579" t="str">
        <f>RIGHT(N2579, LEN(N2579)-SEARCH("/", N2579, 1))</f>
        <v>art books</v>
      </c>
      <c r="S2579" s="11">
        <f>(((J2579/60)/60)/24)+DATE(1970,1,1)</f>
        <v>42786.000023148154</v>
      </c>
      <c r="T2579" s="11">
        <f>(((I2579/60)/60)/24)+DATE(1970,1,1)</f>
        <v>42826.165972222225</v>
      </c>
    </row>
    <row r="2580" spans="1:20" ht="45" x14ac:dyDescent="0.25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8285</v>
      </c>
      <c r="O2580" s="6">
        <f>ROUND(E2580/D2580*100, 0)</f>
        <v>105</v>
      </c>
      <c r="P2580" s="8">
        <f>E2580/L2580</f>
        <v>59.408805031446541</v>
      </c>
      <c r="Q2580" t="str">
        <f>LEFT(N2580, SEARCH("/", N2580, 1) - 1)</f>
        <v>photography</v>
      </c>
      <c r="R2580" t="str">
        <f>RIGHT(N2580, LEN(N2580)-SEARCH("/", N2580, 1))</f>
        <v>photobooks</v>
      </c>
      <c r="S2580" s="11">
        <f>(((J2580/60)/60)/24)+DATE(1970,1,1)</f>
        <v>42292.435532407413</v>
      </c>
      <c r="T2580" s="11">
        <f>(((I2580/60)/60)/24)+DATE(1970,1,1)</f>
        <v>42321.625</v>
      </c>
    </row>
    <row r="2581" spans="1:20" ht="45" x14ac:dyDescent="0.25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8285</v>
      </c>
      <c r="O2581" s="6">
        <f>ROUND(E2581/D2581*100, 0)</f>
        <v>11</v>
      </c>
      <c r="P2581" s="8">
        <f>E2581/L2581</f>
        <v>55.388888888888886</v>
      </c>
      <c r="Q2581" t="str">
        <f>LEFT(N2581, SEARCH("/", N2581, 1) - 1)</f>
        <v>photography</v>
      </c>
      <c r="R2581" t="str">
        <f>RIGHT(N2581, LEN(N2581)-SEARCH("/", N2581, 1))</f>
        <v>photobooks</v>
      </c>
      <c r="S2581" s="11">
        <f>(((J2581/60)/60)/24)+DATE(1970,1,1)</f>
        <v>42011.551180555558</v>
      </c>
      <c r="T2581" s="11">
        <f>(((I2581/60)/60)/24)+DATE(1970,1,1)</f>
        <v>42046.551180555558</v>
      </c>
    </row>
    <row r="2582" spans="1:20" ht="45" x14ac:dyDescent="0.25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8276</v>
      </c>
      <c r="O2582" s="6">
        <f>ROUND(E2582/D2582*100, 0)</f>
        <v>102</v>
      </c>
      <c r="P2582" s="8">
        <f>E2582/L2582</f>
        <v>51.044692737430168</v>
      </c>
      <c r="Q2582" t="str">
        <f>LEFT(N2582, SEARCH("/", N2582, 1) - 1)</f>
        <v>music</v>
      </c>
      <c r="R2582" t="str">
        <f>RIGHT(N2582, LEN(N2582)-SEARCH("/", N2582, 1))</f>
        <v>rock</v>
      </c>
      <c r="S2582" s="11">
        <f>(((J2582/60)/60)/24)+DATE(1970,1,1)</f>
        <v>41800.959490740745</v>
      </c>
      <c r="T2582" s="11">
        <f>(((I2582/60)/60)/24)+DATE(1970,1,1)</f>
        <v>41830.959490740745</v>
      </c>
    </row>
    <row r="2583" spans="1:20" ht="30" x14ac:dyDescent="0.25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8297</v>
      </c>
      <c r="O2583" s="6">
        <f>ROUND(E2583/D2583*100, 0)</f>
        <v>147</v>
      </c>
      <c r="P2583" s="8">
        <f>E2583/L2583</f>
        <v>52.701195219123505</v>
      </c>
      <c r="Q2583" t="str">
        <f>LEFT(N2583, SEARCH("/", N2583, 1) - 1)</f>
        <v>games</v>
      </c>
      <c r="R2583" t="str">
        <f>RIGHT(N2583, LEN(N2583)-SEARCH("/", N2583, 1))</f>
        <v>tabletop games</v>
      </c>
      <c r="S2583" s="11">
        <f>(((J2583/60)/60)/24)+DATE(1970,1,1)</f>
        <v>42262.416643518518</v>
      </c>
      <c r="T2583" s="11">
        <f>(((I2583/60)/60)/24)+DATE(1970,1,1)</f>
        <v>42292.416643518518</v>
      </c>
    </row>
    <row r="2584" spans="1:20" ht="45" x14ac:dyDescent="0.25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8297</v>
      </c>
      <c r="O2584" s="6">
        <f>ROUND(E2584/D2584*100, 0)</f>
        <v>272</v>
      </c>
      <c r="P2584" s="8">
        <f>E2584/L2584</f>
        <v>98.413654618473899</v>
      </c>
      <c r="Q2584" t="str">
        <f>LEFT(N2584, SEARCH("/", N2584, 1) - 1)</f>
        <v>games</v>
      </c>
      <c r="R2584" t="str">
        <f>RIGHT(N2584, LEN(N2584)-SEARCH("/", N2584, 1))</f>
        <v>tabletop games</v>
      </c>
      <c r="S2584" s="11">
        <f>(((J2584/60)/60)/24)+DATE(1970,1,1)</f>
        <v>42573.327986111108</v>
      </c>
      <c r="T2584" s="11">
        <f>(((I2584/60)/60)/24)+DATE(1970,1,1)</f>
        <v>42588.327986111108</v>
      </c>
    </row>
    <row r="2585" spans="1:20" ht="45" x14ac:dyDescent="0.25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8279</v>
      </c>
      <c r="O2585" s="6">
        <f>ROUND(E2585/D2585*100, 0)</f>
        <v>104</v>
      </c>
      <c r="P2585" s="8">
        <f>E2585/L2585</f>
        <v>90.09615384615384</v>
      </c>
      <c r="Q2585" t="str">
        <f>LEFT(N2585, SEARCH("/", N2585, 1) - 1)</f>
        <v>music</v>
      </c>
      <c r="R2585" t="str">
        <f>RIGHT(N2585, LEN(N2585)-SEARCH("/", N2585, 1))</f>
        <v>indie rock</v>
      </c>
      <c r="S2585" s="11">
        <f>(((J2585/60)/60)/24)+DATE(1970,1,1)</f>
        <v>41736.004502314812</v>
      </c>
      <c r="T2585" s="11">
        <f>(((I2585/60)/60)/24)+DATE(1970,1,1)</f>
        <v>41766.004502314812</v>
      </c>
    </row>
    <row r="2586" spans="1:20" ht="45" x14ac:dyDescent="0.25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8303</v>
      </c>
      <c r="O2586" s="6">
        <f>ROUND(E2586/D2586*100, 0)</f>
        <v>0</v>
      </c>
      <c r="P2586" s="8" t="e">
        <f>E2586/L2586</f>
        <v>#DIV/0!</v>
      </c>
      <c r="Q2586" t="str">
        <f>LEFT(N2586, SEARCH("/", N2586, 1) - 1)</f>
        <v>theater</v>
      </c>
      <c r="R2586" t="str">
        <f>RIGHT(N2586, LEN(N2586)-SEARCH("/", N2586, 1))</f>
        <v>spaces</v>
      </c>
      <c r="S2586" s="11">
        <f>(((J2586/60)/60)/24)+DATE(1970,1,1)</f>
        <v>42293.922986111109</v>
      </c>
      <c r="T2586" s="11">
        <f>(((I2586/60)/60)/24)+DATE(1970,1,1)</f>
        <v>42323.96465277778</v>
      </c>
    </row>
    <row r="2587" spans="1:20" ht="30" x14ac:dyDescent="0.25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 s="6">
        <f>ROUND(E2587/D2587*100, 0)</f>
        <v>101</v>
      </c>
      <c r="P2587" s="8">
        <f>E2587/L2587</f>
        <v>126.72222222222223</v>
      </c>
      <c r="Q2587" t="str">
        <f>LEFT(N2587, SEARCH("/", N2587, 1) - 1)</f>
        <v>theater</v>
      </c>
      <c r="R2587" t="str">
        <f>RIGHT(N2587, LEN(N2587)-SEARCH("/", N2587, 1))</f>
        <v>plays</v>
      </c>
      <c r="S2587" s="11">
        <f>(((J2587/60)/60)/24)+DATE(1970,1,1)</f>
        <v>42697.082673611112</v>
      </c>
      <c r="T2587" s="11">
        <f>(((I2587/60)/60)/24)+DATE(1970,1,1)</f>
        <v>42718.665972222225</v>
      </c>
    </row>
    <row r="2588" spans="1:20" ht="45" x14ac:dyDescent="0.25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6">
        <f>ROUND(E2588/D2588*100, 0)</f>
        <v>0</v>
      </c>
      <c r="P2588" s="8" t="e">
        <f>E2588/L2588</f>
        <v>#DIV/0!</v>
      </c>
      <c r="Q2588" t="str">
        <f>LEFT(N2588, SEARCH("/", N2588, 1) - 1)</f>
        <v>theater</v>
      </c>
      <c r="R2588" t="str">
        <f>RIGHT(N2588, LEN(N2588)-SEARCH("/", N2588, 1))</f>
        <v>plays</v>
      </c>
      <c r="S2588" s="11">
        <f>(((J2588/60)/60)/24)+DATE(1970,1,1)</f>
        <v>42419.246168981481</v>
      </c>
      <c r="T2588" s="11">
        <f>(((I2588/60)/60)/24)+DATE(1970,1,1)</f>
        <v>42434.246168981481</v>
      </c>
    </row>
    <row r="2589" spans="1:20" ht="30" x14ac:dyDescent="0.25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6">
        <f>ROUND(E2589/D2589*100, 0)</f>
        <v>1</v>
      </c>
      <c r="P2589" s="8">
        <f>E2589/L2589</f>
        <v>18</v>
      </c>
      <c r="Q2589" t="str">
        <f>LEFT(N2589, SEARCH("/", N2589, 1) - 1)</f>
        <v>food</v>
      </c>
      <c r="R2589" t="str">
        <f>RIGHT(N2589, LEN(N2589)-SEARCH("/", N2589, 1))</f>
        <v>food trucks</v>
      </c>
      <c r="S2589" s="11">
        <f>(((J2589/60)/60)/24)+DATE(1970,1,1)</f>
        <v>41809.754016203704</v>
      </c>
      <c r="T2589" s="11">
        <f>(((I2589/60)/60)/24)+DATE(1970,1,1)</f>
        <v>41854.754016203704</v>
      </c>
    </row>
    <row r="2590" spans="1:20" ht="45" x14ac:dyDescent="0.25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6">
        <f>ROUND(E2590/D2590*100, 0)</f>
        <v>102</v>
      </c>
      <c r="P2590" s="8">
        <f>E2590/L2590</f>
        <v>196.34042553191489</v>
      </c>
      <c r="Q2590" t="str">
        <f>LEFT(N2590, SEARCH("/", N2590, 1) - 1)</f>
        <v>music</v>
      </c>
      <c r="R2590" t="str">
        <f>RIGHT(N2590, LEN(N2590)-SEARCH("/", N2590, 1))</f>
        <v>indie rock</v>
      </c>
      <c r="S2590" s="11">
        <f>(((J2590/60)/60)/24)+DATE(1970,1,1)</f>
        <v>42267.746782407412</v>
      </c>
      <c r="T2590" s="11">
        <f>(((I2590/60)/60)/24)+DATE(1970,1,1)</f>
        <v>42297.746782407412</v>
      </c>
    </row>
    <row r="2591" spans="1:20" ht="45" x14ac:dyDescent="0.25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6">
        <f>ROUND(E2591/D2591*100, 0)</f>
        <v>0</v>
      </c>
      <c r="P2591" s="8" t="e">
        <f>E2591/L2591</f>
        <v>#DIV/0!</v>
      </c>
      <c r="Q2591" t="str">
        <f>LEFT(N2591, SEARCH("/", N2591, 1) - 1)</f>
        <v>food</v>
      </c>
      <c r="R2591" t="str">
        <f>RIGHT(N2591, LEN(N2591)-SEARCH("/", N2591, 1))</f>
        <v>food trucks</v>
      </c>
      <c r="S2591" s="11">
        <f>(((J2591/60)/60)/24)+DATE(1970,1,1)</f>
        <v>42093.181944444441</v>
      </c>
      <c r="T2591" s="11">
        <f>(((I2591/60)/60)/24)+DATE(1970,1,1)</f>
        <v>42123.181944444441</v>
      </c>
    </row>
    <row r="2592" spans="1:20" ht="30" x14ac:dyDescent="0.25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8278</v>
      </c>
      <c r="O2592" s="6">
        <f>ROUND(E2592/D2592*100, 0)</f>
        <v>15</v>
      </c>
      <c r="P2592" s="8">
        <f>E2592/L2592</f>
        <v>46.033333333333331</v>
      </c>
      <c r="Q2592" t="str">
        <f>LEFT(N2592, SEARCH("/", N2592, 1) - 1)</f>
        <v>music</v>
      </c>
      <c r="R2592" t="str">
        <f>RIGHT(N2592, LEN(N2592)-SEARCH("/", N2592, 1))</f>
        <v>jazz</v>
      </c>
      <c r="S2592" s="11">
        <f>(((J2592/60)/60)/24)+DATE(1970,1,1)</f>
        <v>41310.969270833331</v>
      </c>
      <c r="T2592" s="11">
        <f>(((I2592/60)/60)/24)+DATE(1970,1,1)</f>
        <v>41355.927604166667</v>
      </c>
    </row>
    <row r="2593" spans="1:20" ht="30" x14ac:dyDescent="0.25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8276</v>
      </c>
      <c r="O2593" s="6">
        <f>ROUND(E2593/D2593*100, 0)</f>
        <v>100</v>
      </c>
      <c r="P2593" s="8">
        <f>E2593/L2593</f>
        <v>190.9</v>
      </c>
      <c r="Q2593" t="str">
        <f>LEFT(N2593, SEARCH("/", N2593, 1) - 1)</f>
        <v>music</v>
      </c>
      <c r="R2593" t="str">
        <f>RIGHT(N2593, LEN(N2593)-SEARCH("/", N2593, 1))</f>
        <v>rock</v>
      </c>
      <c r="S2593" s="11">
        <f>(((J2593/60)/60)/24)+DATE(1970,1,1)</f>
        <v>41620.87667824074</v>
      </c>
      <c r="T2593" s="11">
        <f>(((I2593/60)/60)/24)+DATE(1970,1,1)</f>
        <v>41650.87667824074</v>
      </c>
    </row>
    <row r="2594" spans="1:20" ht="45" x14ac:dyDescent="0.25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6">
        <f>ROUND(E2594/D2594*100, 0)</f>
        <v>102</v>
      </c>
      <c r="P2594" s="8">
        <f>E2594/L2594</f>
        <v>33.191126279863482</v>
      </c>
      <c r="Q2594" t="str">
        <f>LEFT(N2594, SEARCH("/", N2594, 1) - 1)</f>
        <v>publishing</v>
      </c>
      <c r="R2594" t="str">
        <f>RIGHT(N2594, LEN(N2594)-SEARCH("/", N2594, 1))</f>
        <v>radio &amp; podcasts</v>
      </c>
      <c r="S2594" s="11">
        <f>(((J2594/60)/60)/24)+DATE(1970,1,1)</f>
        <v>40646.014456018522</v>
      </c>
      <c r="T2594" s="11">
        <f>(((I2594/60)/60)/24)+DATE(1970,1,1)</f>
        <v>40706.014456018522</v>
      </c>
    </row>
    <row r="2595" spans="1:20" ht="45" x14ac:dyDescent="0.25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8295</v>
      </c>
      <c r="O2595" s="6">
        <f>ROUND(E2595/D2595*100, 0)</f>
        <v>182</v>
      </c>
      <c r="P2595" s="8">
        <f>E2595/L2595</f>
        <v>143.97499999999999</v>
      </c>
      <c r="Q2595" t="str">
        <f>LEFT(N2595, SEARCH("/", N2595, 1) - 1)</f>
        <v>technology</v>
      </c>
      <c r="R2595" t="str">
        <f>RIGHT(N2595, LEN(N2595)-SEARCH("/", N2595, 1))</f>
        <v>hardware</v>
      </c>
      <c r="S2595" s="11">
        <f>(((J2595/60)/60)/24)+DATE(1970,1,1)</f>
        <v>42654.525775462964</v>
      </c>
      <c r="T2595" s="11">
        <f>(((I2595/60)/60)/24)+DATE(1970,1,1)</f>
        <v>42684.567442129628</v>
      </c>
    </row>
    <row r="2596" spans="1:20" ht="45" x14ac:dyDescent="0.25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6">
        <f>ROUND(E2596/D2596*100, 0)</f>
        <v>100</v>
      </c>
      <c r="P2596" s="8">
        <f>E2596/L2596</f>
        <v>98.30927835051547</v>
      </c>
      <c r="Q2596" t="str">
        <f>LEFT(N2596, SEARCH("/", N2596, 1) - 1)</f>
        <v>theater</v>
      </c>
      <c r="R2596" t="str">
        <f>RIGHT(N2596, LEN(N2596)-SEARCH("/", N2596, 1))</f>
        <v>plays</v>
      </c>
      <c r="S2596" s="11">
        <f>(((J2596/60)/60)/24)+DATE(1970,1,1)</f>
        <v>42254.264687499999</v>
      </c>
      <c r="T2596" s="11">
        <f>(((I2596/60)/60)/24)+DATE(1970,1,1)</f>
        <v>42279.958333333328</v>
      </c>
    </row>
    <row r="2597" spans="1:20" ht="45" x14ac:dyDescent="0.25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8271</v>
      </c>
      <c r="O2597" s="6">
        <f>ROUND(E2597/D2597*100, 0)</f>
        <v>0</v>
      </c>
      <c r="P2597" s="8" t="e">
        <f>E2597/L2597</f>
        <v>#DIV/0!</v>
      </c>
      <c r="Q2597" t="str">
        <f>LEFT(N2597, SEARCH("/", N2597, 1) - 1)</f>
        <v>theater</v>
      </c>
      <c r="R2597" t="str">
        <f>RIGHT(N2597, LEN(N2597)-SEARCH("/", N2597, 1))</f>
        <v>plays</v>
      </c>
      <c r="S2597" s="11">
        <f>(((J2597/60)/60)/24)+DATE(1970,1,1)</f>
        <v>41836.190937499996</v>
      </c>
      <c r="T2597" s="11">
        <f>(((I2597/60)/60)/24)+DATE(1970,1,1)</f>
        <v>41896.190937499996</v>
      </c>
    </row>
    <row r="2598" spans="1:20" ht="45" x14ac:dyDescent="0.25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8271</v>
      </c>
      <c r="O2598" s="6">
        <f>ROUND(E2598/D2598*100, 0)</f>
        <v>119</v>
      </c>
      <c r="P2598" s="8">
        <f>E2598/L2598</f>
        <v>50.157964601769912</v>
      </c>
      <c r="Q2598" t="str">
        <f>LEFT(N2598, SEARCH("/", N2598, 1) - 1)</f>
        <v>theater</v>
      </c>
      <c r="R2598" t="str">
        <f>RIGHT(N2598, LEN(N2598)-SEARCH("/", N2598, 1))</f>
        <v>plays</v>
      </c>
      <c r="S2598" s="11">
        <f>(((J2598/60)/60)/24)+DATE(1970,1,1)</f>
        <v>41778.637245370373</v>
      </c>
      <c r="T2598" s="11">
        <f>(((I2598/60)/60)/24)+DATE(1970,1,1)</f>
        <v>41810.958333333336</v>
      </c>
    </row>
    <row r="2599" spans="1:20" ht="45" x14ac:dyDescent="0.25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 s="6">
        <f>ROUND(E2599/D2599*100, 0)</f>
        <v>100</v>
      </c>
      <c r="P2599" s="8">
        <f>E2599/L2599</f>
        <v>134.1549295774648</v>
      </c>
      <c r="Q2599" t="str">
        <f>LEFT(N2599, SEARCH("/", N2599, 1) - 1)</f>
        <v>theater</v>
      </c>
      <c r="R2599" t="str">
        <f>RIGHT(N2599, LEN(N2599)-SEARCH("/", N2599, 1))</f>
        <v>plays</v>
      </c>
      <c r="S2599" s="11">
        <f>(((J2599/60)/60)/24)+DATE(1970,1,1)</f>
        <v>41776.063136574077</v>
      </c>
      <c r="T2599" s="11">
        <f>(((I2599/60)/60)/24)+DATE(1970,1,1)</f>
        <v>41807.125</v>
      </c>
    </row>
    <row r="2600" spans="1:20" ht="45" x14ac:dyDescent="0.25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 s="6">
        <f>ROUND(E2600/D2600*100, 0)</f>
        <v>1</v>
      </c>
      <c r="P2600" s="8">
        <f>E2600/L2600</f>
        <v>15</v>
      </c>
      <c r="Q2600" t="str">
        <f>LEFT(N2600, SEARCH("/", N2600, 1) - 1)</f>
        <v>theater</v>
      </c>
      <c r="R2600" t="str">
        <f>RIGHT(N2600, LEN(N2600)-SEARCH("/", N2600, 1))</f>
        <v>plays</v>
      </c>
      <c r="S2600" s="11">
        <f>(((J2600/60)/60)/24)+DATE(1970,1,1)</f>
        <v>41787.681527777779</v>
      </c>
      <c r="T2600" s="11">
        <f>(((I2600/60)/60)/24)+DATE(1970,1,1)</f>
        <v>41817.681527777779</v>
      </c>
    </row>
    <row r="2601" spans="1:20" ht="60" x14ac:dyDescent="0.25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6">
        <f>ROUND(E2601/D2601*100, 0)</f>
        <v>3</v>
      </c>
      <c r="P2601" s="8">
        <f>E2601/L2601</f>
        <v>52.8</v>
      </c>
      <c r="Q2601" t="str">
        <f>LEFT(N2601, SEARCH("/", N2601, 1) - 1)</f>
        <v>theater</v>
      </c>
      <c r="R2601" t="str">
        <f>RIGHT(N2601, LEN(N2601)-SEARCH("/", N2601, 1))</f>
        <v>plays</v>
      </c>
      <c r="S2601" s="11">
        <f>(((J2601/60)/60)/24)+DATE(1970,1,1)</f>
        <v>42499.731701388882</v>
      </c>
      <c r="T2601" s="11">
        <f>(((I2601/60)/60)/24)+DATE(1970,1,1)</f>
        <v>42529.731701388882</v>
      </c>
    </row>
    <row r="2602" spans="1:20" x14ac:dyDescent="0.25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6">
        <f>ROUND(E2602/D2602*100, 0)</f>
        <v>0</v>
      </c>
      <c r="P2602" s="8" t="e">
        <f>E2602/L2602</f>
        <v>#DIV/0!</v>
      </c>
      <c r="Q2602" t="str">
        <f>LEFT(N2602, SEARCH("/", N2602, 1) - 1)</f>
        <v>theater</v>
      </c>
      <c r="R2602" t="str">
        <f>RIGHT(N2602, LEN(N2602)-SEARCH("/", N2602, 1))</f>
        <v>plays</v>
      </c>
      <c r="S2602" s="11">
        <f>(((J2602/60)/60)/24)+DATE(1970,1,1)</f>
        <v>42538.742893518516</v>
      </c>
      <c r="T2602" s="11">
        <f>(((I2602/60)/60)/24)+DATE(1970,1,1)</f>
        <v>42568.742893518516</v>
      </c>
    </row>
    <row r="2603" spans="1:20" ht="45" x14ac:dyDescent="0.25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6">
        <f>ROUND(E2603/D2603*100, 0)</f>
        <v>124</v>
      </c>
      <c r="P2603" s="8">
        <f>E2603/L2603</f>
        <v>139.53488372093022</v>
      </c>
      <c r="Q2603" t="str">
        <f>LEFT(N2603, SEARCH("/", N2603, 1) - 1)</f>
        <v>film &amp; video</v>
      </c>
      <c r="R2603" t="str">
        <f>RIGHT(N2603, LEN(N2603)-SEARCH("/", N2603, 1))</f>
        <v>documentary</v>
      </c>
      <c r="S2603" s="11">
        <f>(((J2603/60)/60)/24)+DATE(1970,1,1)</f>
        <v>41837.210543981484</v>
      </c>
      <c r="T2603" s="11">
        <f>(((I2603/60)/60)/24)+DATE(1970,1,1)</f>
        <v>41859</v>
      </c>
    </row>
    <row r="2604" spans="1:20" ht="60" x14ac:dyDescent="0.25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6">
        <f>ROUND(E2604/D2604*100, 0)</f>
        <v>404</v>
      </c>
      <c r="P2604" s="8">
        <f>E2604/L2604</f>
        <v>82.396874999999994</v>
      </c>
      <c r="Q2604" t="str">
        <f>LEFT(N2604, SEARCH("/", N2604, 1) - 1)</f>
        <v>games</v>
      </c>
      <c r="R2604" t="str">
        <f>RIGHT(N2604, LEN(N2604)-SEARCH("/", N2604, 1))</f>
        <v>tabletop games</v>
      </c>
      <c r="S2604" s="11">
        <f>(((J2604/60)/60)/24)+DATE(1970,1,1)</f>
        <v>42234.624895833331</v>
      </c>
      <c r="T2604" s="11">
        <f>(((I2604/60)/60)/24)+DATE(1970,1,1)</f>
        <v>42264.624895833331</v>
      </c>
    </row>
    <row r="2605" spans="1:20" ht="45" x14ac:dyDescent="0.25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6">
        <f>ROUND(E2605/D2605*100, 0)</f>
        <v>41</v>
      </c>
      <c r="P2605" s="8">
        <f>E2605/L2605</f>
        <v>81.319999999999993</v>
      </c>
      <c r="Q2605" t="str">
        <f>LEFT(N2605, SEARCH("/", N2605, 1) - 1)</f>
        <v>theater</v>
      </c>
      <c r="R2605" t="str">
        <f>RIGHT(N2605, LEN(N2605)-SEARCH("/", N2605, 1))</f>
        <v>plays</v>
      </c>
      <c r="S2605" s="11">
        <f>(((J2605/60)/60)/24)+DATE(1970,1,1)</f>
        <v>41766.617291666669</v>
      </c>
      <c r="T2605" s="11">
        <f>(((I2605/60)/60)/24)+DATE(1970,1,1)</f>
        <v>41793.290972222225</v>
      </c>
    </row>
    <row r="2606" spans="1:20" ht="45" x14ac:dyDescent="0.25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6">
        <f>ROUND(E2606/D2606*100, 0)</f>
        <v>132</v>
      </c>
      <c r="P2606" s="8">
        <f>E2606/L2606</f>
        <v>78.578424242424248</v>
      </c>
      <c r="Q2606" t="str">
        <f>LEFT(N2606, SEARCH("/", N2606, 1) - 1)</f>
        <v>film &amp; video</v>
      </c>
      <c r="R2606" t="str">
        <f>RIGHT(N2606, LEN(N2606)-SEARCH("/", N2606, 1))</f>
        <v>documentary</v>
      </c>
      <c r="S2606" s="11">
        <f>(((J2606/60)/60)/24)+DATE(1970,1,1)</f>
        <v>41785.452534722222</v>
      </c>
      <c r="T2606" s="11">
        <f>(((I2606/60)/60)/24)+DATE(1970,1,1)</f>
        <v>41815.452534722222</v>
      </c>
    </row>
    <row r="2607" spans="1:20" ht="45" x14ac:dyDescent="0.25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 s="6">
        <f>ROUND(E2607/D2607*100, 0)</f>
        <v>30</v>
      </c>
      <c r="P2607" s="8">
        <f>E2607/L2607</f>
        <v>134.54545454545453</v>
      </c>
      <c r="Q2607" t="str">
        <f>LEFT(N2607, SEARCH("/", N2607, 1) - 1)</f>
        <v>technology</v>
      </c>
      <c r="R2607" t="str">
        <f>RIGHT(N2607, LEN(N2607)-SEARCH("/", N2607, 1))</f>
        <v>wearables</v>
      </c>
      <c r="S2607" s="11">
        <f>(((J2607/60)/60)/24)+DATE(1970,1,1)</f>
        <v>42325.684189814812</v>
      </c>
      <c r="T2607" s="11">
        <f>(((I2607/60)/60)/24)+DATE(1970,1,1)</f>
        <v>42355.249305555553</v>
      </c>
    </row>
    <row r="2608" spans="1:20" ht="45" x14ac:dyDescent="0.25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 s="6">
        <f>ROUND(E2608/D2608*100, 0)</f>
        <v>1678</v>
      </c>
      <c r="P2608" s="8">
        <f>E2608/L2608</f>
        <v>20.465926829268295</v>
      </c>
      <c r="Q2608" t="str">
        <f>LEFT(N2608, SEARCH("/", N2608, 1) - 1)</f>
        <v>technology</v>
      </c>
      <c r="R2608" t="str">
        <f>RIGHT(N2608, LEN(N2608)-SEARCH("/", N2608, 1))</f>
        <v>hardware</v>
      </c>
      <c r="S2608" s="11">
        <f>(((J2608/60)/60)/24)+DATE(1970,1,1)</f>
        <v>41450.681574074071</v>
      </c>
      <c r="T2608" s="11">
        <f>(((I2608/60)/60)/24)+DATE(1970,1,1)</f>
        <v>41480.681574074071</v>
      </c>
    </row>
    <row r="2609" spans="1:20" ht="45" x14ac:dyDescent="0.25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6">
        <f>ROUND(E2609/D2609*100, 0)</f>
        <v>1</v>
      </c>
      <c r="P2609" s="8">
        <f>E2609/L2609</f>
        <v>17.5</v>
      </c>
      <c r="Q2609" t="str">
        <f>LEFT(N2609, SEARCH("/", N2609, 1) - 1)</f>
        <v>food</v>
      </c>
      <c r="R2609" t="str">
        <f>RIGHT(N2609, LEN(N2609)-SEARCH("/", N2609, 1))</f>
        <v>food trucks</v>
      </c>
      <c r="S2609" s="11">
        <f>(((J2609/60)/60)/24)+DATE(1970,1,1)</f>
        <v>41870.87467592593</v>
      </c>
      <c r="T2609" s="11">
        <f>(((I2609/60)/60)/24)+DATE(1970,1,1)</f>
        <v>41900.87467592593</v>
      </c>
    </row>
    <row r="2610" spans="1:20" ht="30" x14ac:dyDescent="0.25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8265</v>
      </c>
      <c r="O2610" s="6">
        <f>ROUND(E2610/D2610*100, 0)</f>
        <v>104</v>
      </c>
      <c r="P2610" s="8">
        <f>E2610/L2610</f>
        <v>69.266666666666666</v>
      </c>
      <c r="Q2610" t="str">
        <f>LEFT(N2610, SEARCH("/", N2610, 1) - 1)</f>
        <v>film &amp; video</v>
      </c>
      <c r="R2610" t="str">
        <f>RIGHT(N2610, LEN(N2610)-SEARCH("/", N2610, 1))</f>
        <v>television</v>
      </c>
      <c r="S2610" s="11">
        <f>(((J2610/60)/60)/24)+DATE(1970,1,1)</f>
        <v>41828.515127314815</v>
      </c>
      <c r="T2610" s="11">
        <f>(((I2610/60)/60)/24)+DATE(1970,1,1)</f>
        <v>41858.515127314815</v>
      </c>
    </row>
    <row r="2611" spans="1:20" ht="45" x14ac:dyDescent="0.25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8265</v>
      </c>
      <c r="O2611" s="6">
        <f>ROUND(E2611/D2611*100, 0)</f>
        <v>309</v>
      </c>
      <c r="P2611" s="8">
        <f>E2611/L2611</f>
        <v>117.36121673003802</v>
      </c>
      <c r="Q2611" t="str">
        <f>LEFT(N2611, SEARCH("/", N2611, 1) - 1)</f>
        <v>film &amp; video</v>
      </c>
      <c r="R2611" t="str">
        <f>RIGHT(N2611, LEN(N2611)-SEARCH("/", N2611, 1))</f>
        <v>television</v>
      </c>
      <c r="S2611" s="11">
        <f>(((J2611/60)/60)/24)+DATE(1970,1,1)</f>
        <v>41802.790347222224</v>
      </c>
      <c r="T2611" s="11">
        <f>(((I2611/60)/60)/24)+DATE(1970,1,1)</f>
        <v>41833</v>
      </c>
    </row>
    <row r="2612" spans="1:20" ht="45" x14ac:dyDescent="0.25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8265</v>
      </c>
      <c r="O2612" s="6">
        <f>ROUND(E2612/D2612*100, 0)</f>
        <v>116</v>
      </c>
      <c r="P2612" s="8">
        <f>E2612/L2612</f>
        <v>223.48076923076923</v>
      </c>
      <c r="Q2612" t="str">
        <f>LEFT(N2612, SEARCH("/", N2612, 1) - 1)</f>
        <v>film &amp; video</v>
      </c>
      <c r="R2612" t="str">
        <f>RIGHT(N2612, LEN(N2612)-SEARCH("/", N2612, 1))</f>
        <v>television</v>
      </c>
      <c r="S2612" s="11">
        <f>(((J2612/60)/60)/24)+DATE(1970,1,1)</f>
        <v>41807.701921296299</v>
      </c>
      <c r="T2612" s="11">
        <f>(((I2612/60)/60)/24)+DATE(1970,1,1)</f>
        <v>41837.701921296299</v>
      </c>
    </row>
    <row r="2613" spans="1:20" ht="45" x14ac:dyDescent="0.25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8265</v>
      </c>
      <c r="O2613" s="6">
        <f>ROUND(E2613/D2613*100, 0)</f>
        <v>101</v>
      </c>
      <c r="P2613" s="8">
        <f>E2613/L2613</f>
        <v>194.23076923076923</v>
      </c>
      <c r="Q2613" t="str">
        <f>LEFT(N2613, SEARCH("/", N2613, 1) - 1)</f>
        <v>film &amp; video</v>
      </c>
      <c r="R2613" t="str">
        <f>RIGHT(N2613, LEN(N2613)-SEARCH("/", N2613, 1))</f>
        <v>television</v>
      </c>
      <c r="S2613" s="11">
        <f>(((J2613/60)/60)/24)+DATE(1970,1,1)</f>
        <v>42333.713206018518</v>
      </c>
      <c r="T2613" s="11">
        <f>(((I2613/60)/60)/24)+DATE(1970,1,1)</f>
        <v>42363.713206018518</v>
      </c>
    </row>
    <row r="2614" spans="1:20" ht="45" x14ac:dyDescent="0.25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8265</v>
      </c>
      <c r="O2614" s="6">
        <f>ROUND(E2614/D2614*100, 0)</f>
        <v>103</v>
      </c>
      <c r="P2614" s="8">
        <f>E2614/L2614</f>
        <v>137.21333333333334</v>
      </c>
      <c r="Q2614" t="str">
        <f>LEFT(N2614, SEARCH("/", N2614, 1) - 1)</f>
        <v>film &amp; video</v>
      </c>
      <c r="R2614" t="str">
        <f>RIGHT(N2614, LEN(N2614)-SEARCH("/", N2614, 1))</f>
        <v>television</v>
      </c>
      <c r="S2614" s="11">
        <f>(((J2614/60)/60)/24)+DATE(1970,1,1)</f>
        <v>41932.745046296295</v>
      </c>
      <c r="T2614" s="11">
        <f>(((I2614/60)/60)/24)+DATE(1970,1,1)</f>
        <v>41962.786712962959</v>
      </c>
    </row>
    <row r="2615" spans="1:20" ht="45" x14ac:dyDescent="0.25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 s="6">
        <f>ROUND(E2615/D2615*100, 0)</f>
        <v>111</v>
      </c>
      <c r="P2615" s="8">
        <f>E2615/L2615</f>
        <v>62.327134831460668</v>
      </c>
      <c r="Q2615" t="str">
        <f>LEFT(N2615, SEARCH("/", N2615, 1) - 1)</f>
        <v>film &amp; video</v>
      </c>
      <c r="R2615" t="str">
        <f>RIGHT(N2615, LEN(N2615)-SEARCH("/", N2615, 1))</f>
        <v>shorts</v>
      </c>
      <c r="S2615" s="11">
        <f>(((J2615/60)/60)/24)+DATE(1970,1,1)</f>
        <v>40786.187789351854</v>
      </c>
      <c r="T2615" s="11">
        <f>(((I2615/60)/60)/24)+DATE(1970,1,1)</f>
        <v>40818.290972222225</v>
      </c>
    </row>
    <row r="2616" spans="1:20" ht="45" x14ac:dyDescent="0.25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8267</v>
      </c>
      <c r="O2616" s="6">
        <f>ROUND(E2616/D2616*100, 0)</f>
        <v>1</v>
      </c>
      <c r="P2616" s="8">
        <f>E2616/L2616</f>
        <v>15.333333333333334</v>
      </c>
      <c r="Q2616" t="str">
        <f>LEFT(N2616, SEARCH("/", N2616, 1) - 1)</f>
        <v>film &amp; video</v>
      </c>
      <c r="R2616" t="str">
        <f>RIGHT(N2616, LEN(N2616)-SEARCH("/", N2616, 1))</f>
        <v>science fiction</v>
      </c>
      <c r="S2616" s="11">
        <f>(((J2616/60)/60)/24)+DATE(1970,1,1)</f>
        <v>41968.172106481477</v>
      </c>
      <c r="T2616" s="11">
        <f>(((I2616/60)/60)/24)+DATE(1970,1,1)</f>
        <v>41998.333333333328</v>
      </c>
    </row>
    <row r="2617" spans="1:20" ht="45" x14ac:dyDescent="0.25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8268</v>
      </c>
      <c r="O2617" s="6">
        <f>ROUND(E2617/D2617*100, 0)</f>
        <v>3</v>
      </c>
      <c r="P2617" s="8">
        <f>E2617/L2617</f>
        <v>32.5</v>
      </c>
      <c r="Q2617" t="str">
        <f>LEFT(N2617, SEARCH("/", N2617, 1) - 1)</f>
        <v>film &amp; video</v>
      </c>
      <c r="R2617" t="str">
        <f>RIGHT(N2617, LEN(N2617)-SEARCH("/", N2617, 1))</f>
        <v>drama</v>
      </c>
      <c r="S2617" s="11">
        <f>(((J2617/60)/60)/24)+DATE(1970,1,1)</f>
        <v>42216.977812500001</v>
      </c>
      <c r="T2617" s="11">
        <f>(((I2617/60)/60)/24)+DATE(1970,1,1)</f>
        <v>42246.227777777778</v>
      </c>
    </row>
    <row r="2618" spans="1:20" ht="45" x14ac:dyDescent="0.25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8268</v>
      </c>
      <c r="O2618" s="6">
        <f>ROUND(E2618/D2618*100, 0)</f>
        <v>0</v>
      </c>
      <c r="P2618" s="8" t="e">
        <f>E2618/L2618</f>
        <v>#DIV/0!</v>
      </c>
      <c r="Q2618" t="str">
        <f>LEFT(N2618, SEARCH("/", N2618, 1) - 1)</f>
        <v>film &amp; video</v>
      </c>
      <c r="R2618" t="str">
        <f>RIGHT(N2618, LEN(N2618)-SEARCH("/", N2618, 1))</f>
        <v>drama</v>
      </c>
      <c r="S2618" s="11">
        <f>(((J2618/60)/60)/24)+DATE(1970,1,1)</f>
        <v>42584.123865740738</v>
      </c>
      <c r="T2618" s="11">
        <f>(((I2618/60)/60)/24)+DATE(1970,1,1)</f>
        <v>42614.123865740738</v>
      </c>
    </row>
    <row r="2619" spans="1:20" ht="45" x14ac:dyDescent="0.25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8268</v>
      </c>
      <c r="O2619" s="6">
        <f>ROUND(E2619/D2619*100, 0)</f>
        <v>0</v>
      </c>
      <c r="P2619" s="8" t="e">
        <f>E2619/L2619</f>
        <v>#DIV/0!</v>
      </c>
      <c r="Q2619" t="str">
        <f>LEFT(N2619, SEARCH("/", N2619, 1) - 1)</f>
        <v>film &amp; video</v>
      </c>
      <c r="R2619" t="str">
        <f>RIGHT(N2619, LEN(N2619)-SEARCH("/", N2619, 1))</f>
        <v>drama</v>
      </c>
      <c r="S2619" s="11">
        <f>(((J2619/60)/60)/24)+DATE(1970,1,1)</f>
        <v>42164.908530092594</v>
      </c>
      <c r="T2619" s="11">
        <f>(((I2619/60)/60)/24)+DATE(1970,1,1)</f>
        <v>42194.908530092594</v>
      </c>
    </row>
    <row r="2620" spans="1:20" ht="60" x14ac:dyDescent="0.25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8269</v>
      </c>
      <c r="O2620" s="6">
        <f>ROUND(E2620/D2620*100, 0)</f>
        <v>113</v>
      </c>
      <c r="P2620" s="8">
        <f>E2620/L2620</f>
        <v>48.051063829787232</v>
      </c>
      <c r="Q2620" t="str">
        <f>LEFT(N2620, SEARCH("/", N2620, 1) - 1)</f>
        <v>film &amp; video</v>
      </c>
      <c r="R2620" t="str">
        <f>RIGHT(N2620, LEN(N2620)-SEARCH("/", N2620, 1))</f>
        <v>documentary</v>
      </c>
      <c r="S2620" s="11">
        <f>(((J2620/60)/60)/24)+DATE(1970,1,1)</f>
        <v>40332.923842592594</v>
      </c>
      <c r="T2620" s="11">
        <f>(((I2620/60)/60)/24)+DATE(1970,1,1)</f>
        <v>40412.736111111109</v>
      </c>
    </row>
    <row r="2621" spans="1:20" ht="45" x14ac:dyDescent="0.25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8269</v>
      </c>
      <c r="O2621" s="6">
        <f>ROUND(E2621/D2621*100, 0)</f>
        <v>106</v>
      </c>
      <c r="P2621" s="8">
        <f>E2621/L2621</f>
        <v>120.90909090909091</v>
      </c>
      <c r="Q2621" t="str">
        <f>LEFT(N2621, SEARCH("/", N2621, 1) - 1)</f>
        <v>film &amp; video</v>
      </c>
      <c r="R2621" t="str">
        <f>RIGHT(N2621, LEN(N2621)-SEARCH("/", N2621, 1))</f>
        <v>documentary</v>
      </c>
      <c r="S2621" s="11">
        <f>(((J2621/60)/60)/24)+DATE(1970,1,1)</f>
        <v>40330.755543981482</v>
      </c>
      <c r="T2621" s="11">
        <f>(((I2621/60)/60)/24)+DATE(1970,1,1)</f>
        <v>40376.415972222225</v>
      </c>
    </row>
    <row r="2622" spans="1:20" ht="45" x14ac:dyDescent="0.25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8269</v>
      </c>
      <c r="O2622" s="6">
        <f>ROUND(E2622/D2622*100, 0)</f>
        <v>179</v>
      </c>
      <c r="P2622" s="8">
        <f>E2622/L2622</f>
        <v>73.341188524590166</v>
      </c>
      <c r="Q2622" t="str">
        <f>LEFT(N2622, SEARCH("/", N2622, 1) - 1)</f>
        <v>film &amp; video</v>
      </c>
      <c r="R2622" t="str">
        <f>RIGHT(N2622, LEN(N2622)-SEARCH("/", N2622, 1))</f>
        <v>documentary</v>
      </c>
      <c r="S2622" s="11">
        <f>(((J2622/60)/60)/24)+DATE(1970,1,1)</f>
        <v>40469.225231481483</v>
      </c>
      <c r="T2622" s="11">
        <f>(((I2622/60)/60)/24)+DATE(1970,1,1)</f>
        <v>40499.266898148147</v>
      </c>
    </row>
    <row r="2623" spans="1:20" ht="60" x14ac:dyDescent="0.25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8269</v>
      </c>
      <c r="O2623" s="6">
        <f>ROUND(E2623/D2623*100, 0)</f>
        <v>100</v>
      </c>
      <c r="P2623" s="8">
        <f>E2623/L2623</f>
        <v>93.018518518518519</v>
      </c>
      <c r="Q2623" t="str">
        <f>LEFT(N2623, SEARCH("/", N2623, 1) - 1)</f>
        <v>film &amp; video</v>
      </c>
      <c r="R2623" t="str">
        <f>RIGHT(N2623, LEN(N2623)-SEARCH("/", N2623, 1))</f>
        <v>documentary</v>
      </c>
      <c r="S2623" s="11">
        <f>(((J2623/60)/60)/24)+DATE(1970,1,1)</f>
        <v>40933.856921296298</v>
      </c>
      <c r="T2623" s="11">
        <f>(((I2623/60)/60)/24)+DATE(1970,1,1)</f>
        <v>40963.856921296298</v>
      </c>
    </row>
    <row r="2624" spans="1:20" ht="45" x14ac:dyDescent="0.25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8269</v>
      </c>
      <c r="O2624" s="6">
        <f>ROUND(E2624/D2624*100, 0)</f>
        <v>106</v>
      </c>
      <c r="P2624" s="8">
        <f>E2624/L2624</f>
        <v>63.17365269461078</v>
      </c>
      <c r="Q2624" t="str">
        <f>LEFT(N2624, SEARCH("/", N2624, 1) - 1)</f>
        <v>film &amp; video</v>
      </c>
      <c r="R2624" t="str">
        <f>RIGHT(N2624, LEN(N2624)-SEARCH("/", N2624, 1))</f>
        <v>documentary</v>
      </c>
      <c r="S2624" s="11">
        <f>(((J2624/60)/60)/24)+DATE(1970,1,1)</f>
        <v>42291.46674768519</v>
      </c>
      <c r="T2624" s="11">
        <f>(((I2624/60)/60)/24)+DATE(1970,1,1)</f>
        <v>42315.166666666672</v>
      </c>
    </row>
    <row r="2625" spans="1:20" ht="45" x14ac:dyDescent="0.25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8269</v>
      </c>
      <c r="O2625" s="6">
        <f>ROUND(E2625/D2625*100, 0)</f>
        <v>101</v>
      </c>
      <c r="P2625" s="8">
        <f>E2625/L2625</f>
        <v>146.65217391304347</v>
      </c>
      <c r="Q2625" t="str">
        <f>LEFT(N2625, SEARCH("/", N2625, 1) - 1)</f>
        <v>film &amp; video</v>
      </c>
      <c r="R2625" t="str">
        <f>RIGHT(N2625, LEN(N2625)-SEARCH("/", N2625, 1))</f>
        <v>documentary</v>
      </c>
      <c r="S2625" s="11">
        <f>(((J2625/60)/60)/24)+DATE(1970,1,1)</f>
        <v>42101.682372685187</v>
      </c>
      <c r="T2625" s="11">
        <f>(((I2625/60)/60)/24)+DATE(1970,1,1)</f>
        <v>42139.791666666672</v>
      </c>
    </row>
    <row r="2626" spans="1:20" ht="45" x14ac:dyDescent="0.25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6">
        <f>ROUND(E2626/D2626*100, 0)</f>
        <v>170</v>
      </c>
      <c r="P2626" s="8">
        <f>E2626/L2626</f>
        <v>90.579148936170213</v>
      </c>
      <c r="Q2626" t="str">
        <f>LEFT(N2626, SEARCH("/", N2626, 1) - 1)</f>
        <v>film &amp; video</v>
      </c>
      <c r="R2626" t="str">
        <f>RIGHT(N2626, LEN(N2626)-SEARCH("/", N2626, 1))</f>
        <v>documentary</v>
      </c>
      <c r="S2626" s="11">
        <f>(((J2626/60)/60)/24)+DATE(1970,1,1)</f>
        <v>42261.500243055561</v>
      </c>
      <c r="T2626" s="11">
        <f>(((I2626/60)/60)/24)+DATE(1970,1,1)</f>
        <v>42291.500243055561</v>
      </c>
    </row>
    <row r="2627" spans="1:20" ht="45" x14ac:dyDescent="0.25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8269</v>
      </c>
      <c r="O2627" s="6">
        <f>ROUND(E2627/D2627*100, 0)</f>
        <v>103</v>
      </c>
      <c r="P2627" s="8">
        <f>E2627/L2627</f>
        <v>86.554621848739501</v>
      </c>
      <c r="Q2627" t="str">
        <f>LEFT(N2627, SEARCH("/", N2627, 1) - 1)</f>
        <v>film &amp; video</v>
      </c>
      <c r="R2627" t="str">
        <f>RIGHT(N2627, LEN(N2627)-SEARCH("/", N2627, 1))</f>
        <v>documentary</v>
      </c>
      <c r="S2627" s="11">
        <f>(((J2627/60)/60)/24)+DATE(1970,1,1)</f>
        <v>42207.58699074074</v>
      </c>
      <c r="T2627" s="11">
        <f>(((I2627/60)/60)/24)+DATE(1970,1,1)</f>
        <v>42237.58699074074</v>
      </c>
    </row>
    <row r="2628" spans="1:20" ht="45" x14ac:dyDescent="0.25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8269</v>
      </c>
      <c r="O2628" s="6">
        <f>ROUND(E2628/D2628*100, 0)</f>
        <v>117</v>
      </c>
      <c r="P2628" s="8">
        <f>E2628/L2628</f>
        <v>40.755244755244753</v>
      </c>
      <c r="Q2628" t="str">
        <f>LEFT(N2628, SEARCH("/", N2628, 1) - 1)</f>
        <v>film &amp; video</v>
      </c>
      <c r="R2628" t="str">
        <f>RIGHT(N2628, LEN(N2628)-SEARCH("/", N2628, 1))</f>
        <v>documentary</v>
      </c>
      <c r="S2628" s="11">
        <f>(((J2628/60)/60)/24)+DATE(1970,1,1)</f>
        <v>41890.167453703703</v>
      </c>
      <c r="T2628" s="11">
        <f>(((I2628/60)/60)/24)+DATE(1970,1,1)</f>
        <v>41920.167453703703</v>
      </c>
    </row>
    <row r="2629" spans="1:20" ht="45" x14ac:dyDescent="0.25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8269</v>
      </c>
      <c r="O2629" s="6">
        <f>ROUND(E2629/D2629*100, 0)</f>
        <v>103</v>
      </c>
      <c r="P2629" s="8">
        <f>E2629/L2629</f>
        <v>86.84882352941176</v>
      </c>
      <c r="Q2629" t="str">
        <f>LEFT(N2629, SEARCH("/", N2629, 1) - 1)</f>
        <v>film &amp; video</v>
      </c>
      <c r="R2629" t="str">
        <f>RIGHT(N2629, LEN(N2629)-SEARCH("/", N2629, 1))</f>
        <v>documentary</v>
      </c>
      <c r="S2629" s="11">
        <f>(((J2629/60)/60)/24)+DATE(1970,1,1)</f>
        <v>41355.577291666668</v>
      </c>
      <c r="T2629" s="11">
        <f>(((I2629/60)/60)/24)+DATE(1970,1,1)</f>
        <v>41395.207638888889</v>
      </c>
    </row>
    <row r="2630" spans="1:20" ht="45" x14ac:dyDescent="0.25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8269</v>
      </c>
      <c r="O2630" s="6">
        <f>ROUND(E2630/D2630*100, 0)</f>
        <v>108</v>
      </c>
      <c r="P2630" s="8">
        <f>E2630/L2630</f>
        <v>58.719836956521746</v>
      </c>
      <c r="Q2630" t="str">
        <f>LEFT(N2630, SEARCH("/", N2630, 1) - 1)</f>
        <v>film &amp; video</v>
      </c>
      <c r="R2630" t="str">
        <f>RIGHT(N2630, LEN(N2630)-SEARCH("/", N2630, 1))</f>
        <v>documentary</v>
      </c>
      <c r="S2630" s="11">
        <f>(((J2630/60)/60)/24)+DATE(1970,1,1)</f>
        <v>40990.909259259257</v>
      </c>
      <c r="T2630" s="11">
        <f>(((I2630/60)/60)/24)+DATE(1970,1,1)</f>
        <v>41026.897222222222</v>
      </c>
    </row>
    <row r="2631" spans="1:20" ht="45" x14ac:dyDescent="0.25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8269</v>
      </c>
      <c r="O2631" s="6">
        <f>ROUND(E2631/D2631*100, 0)</f>
        <v>112</v>
      </c>
      <c r="P2631" s="8">
        <f>E2631/L2631</f>
        <v>181.13306451612902</v>
      </c>
      <c r="Q2631" t="str">
        <f>LEFT(N2631, SEARCH("/", N2631, 1) - 1)</f>
        <v>film &amp; video</v>
      </c>
      <c r="R2631" t="str">
        <f>RIGHT(N2631, LEN(N2631)-SEARCH("/", N2631, 1))</f>
        <v>documentary</v>
      </c>
      <c r="S2631" s="11">
        <f>(((J2631/60)/60)/24)+DATE(1970,1,1)</f>
        <v>41745.635960648149</v>
      </c>
      <c r="T2631" s="11">
        <f>(((I2631/60)/60)/24)+DATE(1970,1,1)</f>
        <v>41776.145833333336</v>
      </c>
    </row>
    <row r="2632" spans="1:20" ht="45" x14ac:dyDescent="0.25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8270</v>
      </c>
      <c r="O2632" s="6">
        <f>ROUND(E2632/D2632*100, 0)</f>
        <v>1</v>
      </c>
      <c r="P2632" s="8">
        <f>E2632/L2632</f>
        <v>16.625</v>
      </c>
      <c r="Q2632" t="str">
        <f>LEFT(N2632, SEARCH("/", N2632, 1) - 1)</f>
        <v>film &amp; video</v>
      </c>
      <c r="R2632" t="str">
        <f>RIGHT(N2632, LEN(N2632)-SEARCH("/", N2632, 1))</f>
        <v>animation</v>
      </c>
      <c r="S2632" s="11">
        <f>(((J2632/60)/60)/24)+DATE(1970,1,1)</f>
        <v>42400.711967592593</v>
      </c>
      <c r="T2632" s="11">
        <f>(((I2632/60)/60)/24)+DATE(1970,1,1)</f>
        <v>42430.711967592593</v>
      </c>
    </row>
    <row r="2633" spans="1:20" ht="45" x14ac:dyDescent="0.25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8270</v>
      </c>
      <c r="O2633" s="6">
        <f>ROUND(E2633/D2633*100, 0)</f>
        <v>0</v>
      </c>
      <c r="P2633" s="8">
        <f>E2633/L2633</f>
        <v>5</v>
      </c>
      <c r="Q2633" t="str">
        <f>LEFT(N2633, SEARCH("/", N2633, 1) - 1)</f>
        <v>film &amp; video</v>
      </c>
      <c r="R2633" t="str">
        <f>RIGHT(N2633, LEN(N2633)-SEARCH("/", N2633, 1))</f>
        <v>animation</v>
      </c>
      <c r="S2633" s="11">
        <f>(((J2633/60)/60)/24)+DATE(1970,1,1)</f>
        <v>41650.015057870369</v>
      </c>
      <c r="T2633" s="11">
        <f>(((I2633/60)/60)/24)+DATE(1970,1,1)</f>
        <v>41680.015057870369</v>
      </c>
    </row>
    <row r="2634" spans="1:20" ht="45" x14ac:dyDescent="0.25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8270</v>
      </c>
      <c r="O2634" s="6">
        <f>ROUND(E2634/D2634*100, 0)</f>
        <v>1</v>
      </c>
      <c r="P2634" s="8">
        <f>E2634/L2634</f>
        <v>16.399999999999999</v>
      </c>
      <c r="Q2634" t="str">
        <f>LEFT(N2634, SEARCH("/", N2634, 1) - 1)</f>
        <v>film &amp; video</v>
      </c>
      <c r="R2634" t="str">
        <f>RIGHT(N2634, LEN(N2634)-SEARCH("/", N2634, 1))</f>
        <v>animation</v>
      </c>
      <c r="S2634" s="11">
        <f>(((J2634/60)/60)/24)+DATE(1970,1,1)</f>
        <v>41938.717256944445</v>
      </c>
      <c r="T2634" s="11">
        <f>(((I2634/60)/60)/24)+DATE(1970,1,1)</f>
        <v>41969.551388888889</v>
      </c>
    </row>
    <row r="2635" spans="1:20" ht="45" x14ac:dyDescent="0.25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8270</v>
      </c>
      <c r="O2635" s="6">
        <f>ROUND(E2635/D2635*100, 0)</f>
        <v>8</v>
      </c>
      <c r="P2635" s="8">
        <f>E2635/L2635</f>
        <v>16.755102040816325</v>
      </c>
      <c r="Q2635" t="str">
        <f>LEFT(N2635, SEARCH("/", N2635, 1) - 1)</f>
        <v>film &amp; video</v>
      </c>
      <c r="R2635" t="str">
        <f>RIGHT(N2635, LEN(N2635)-SEARCH("/", N2635, 1))</f>
        <v>animation</v>
      </c>
      <c r="S2635" s="11">
        <f>(((J2635/60)/60)/24)+DATE(1970,1,1)</f>
        <v>41378.69976851852</v>
      </c>
      <c r="T2635" s="11">
        <f>(((I2635/60)/60)/24)+DATE(1970,1,1)</f>
        <v>41408.69976851852</v>
      </c>
    </row>
    <row r="2636" spans="1:20" ht="45" x14ac:dyDescent="0.25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8270</v>
      </c>
      <c r="O2636" s="6">
        <f>ROUND(E2636/D2636*100, 0)</f>
        <v>1</v>
      </c>
      <c r="P2636" s="8">
        <f>E2636/L2636</f>
        <v>15.2</v>
      </c>
      <c r="Q2636" t="str">
        <f>LEFT(N2636, SEARCH("/", N2636, 1) - 1)</f>
        <v>film &amp; video</v>
      </c>
      <c r="R2636" t="str">
        <f>RIGHT(N2636, LEN(N2636)-SEARCH("/", N2636, 1))</f>
        <v>animation</v>
      </c>
      <c r="S2636" s="11">
        <f>(((J2636/60)/60)/24)+DATE(1970,1,1)</f>
        <v>41129.942870370374</v>
      </c>
      <c r="T2636" s="11">
        <f>(((I2636/60)/60)/24)+DATE(1970,1,1)</f>
        <v>41159.942870370374</v>
      </c>
    </row>
    <row r="2637" spans="1:20" ht="45" x14ac:dyDescent="0.25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8270</v>
      </c>
      <c r="O2637" s="6">
        <f>ROUND(E2637/D2637*100, 0)</f>
        <v>0</v>
      </c>
      <c r="P2637" s="8" t="e">
        <f>E2637/L2637</f>
        <v>#DIV/0!</v>
      </c>
      <c r="Q2637" t="str">
        <f>LEFT(N2637, SEARCH("/", N2637, 1) - 1)</f>
        <v>film &amp; video</v>
      </c>
      <c r="R2637" t="str">
        <f>RIGHT(N2637, LEN(N2637)-SEARCH("/", N2637, 1))</f>
        <v>animation</v>
      </c>
      <c r="S2637" s="11">
        <f>(((J2637/60)/60)/24)+DATE(1970,1,1)</f>
        <v>42065.910983796297</v>
      </c>
      <c r="T2637" s="11">
        <f>(((I2637/60)/60)/24)+DATE(1970,1,1)</f>
        <v>42095.869317129633</v>
      </c>
    </row>
    <row r="2638" spans="1:20" ht="45" x14ac:dyDescent="0.25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8270</v>
      </c>
      <c r="O2638" s="6">
        <f>ROUND(E2638/D2638*100, 0)</f>
        <v>0</v>
      </c>
      <c r="P2638" s="8">
        <f>E2638/L2638</f>
        <v>10</v>
      </c>
      <c r="Q2638" t="str">
        <f>LEFT(N2638, SEARCH("/", N2638, 1) - 1)</f>
        <v>film &amp; video</v>
      </c>
      <c r="R2638" t="str">
        <f>RIGHT(N2638, LEN(N2638)-SEARCH("/", N2638, 1))</f>
        <v>animation</v>
      </c>
      <c r="S2638" s="11">
        <f>(((J2638/60)/60)/24)+DATE(1970,1,1)</f>
        <v>42447.896875000006</v>
      </c>
      <c r="T2638" s="11">
        <f>(((I2638/60)/60)/24)+DATE(1970,1,1)</f>
        <v>42474.606944444444</v>
      </c>
    </row>
    <row r="2639" spans="1:20" ht="45" x14ac:dyDescent="0.25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8270</v>
      </c>
      <c r="O2639" s="6">
        <f>ROUND(E2639/D2639*100, 0)</f>
        <v>0</v>
      </c>
      <c r="P2639" s="8" t="e">
        <f>E2639/L2639</f>
        <v>#DIV/0!</v>
      </c>
      <c r="Q2639" t="str">
        <f>LEFT(N2639, SEARCH("/", N2639, 1) - 1)</f>
        <v>film &amp; video</v>
      </c>
      <c r="R2639" t="str">
        <f>RIGHT(N2639, LEN(N2639)-SEARCH("/", N2639, 1))</f>
        <v>animation</v>
      </c>
      <c r="S2639" s="11">
        <f>(((J2639/60)/60)/24)+DATE(1970,1,1)</f>
        <v>42366.982627314821</v>
      </c>
      <c r="T2639" s="11">
        <f>(((I2639/60)/60)/24)+DATE(1970,1,1)</f>
        <v>42396.982627314821</v>
      </c>
    </row>
    <row r="2640" spans="1:20" ht="45" x14ac:dyDescent="0.25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8270</v>
      </c>
      <c r="O2640" s="6">
        <f>ROUND(E2640/D2640*100, 0)</f>
        <v>0</v>
      </c>
      <c r="P2640" s="8" t="e">
        <f>E2640/L2640</f>
        <v>#DIV/0!</v>
      </c>
      <c r="Q2640" t="str">
        <f>LEFT(N2640, SEARCH("/", N2640, 1) - 1)</f>
        <v>film &amp; video</v>
      </c>
      <c r="R2640" t="str">
        <f>RIGHT(N2640, LEN(N2640)-SEARCH("/", N2640, 1))</f>
        <v>animation</v>
      </c>
      <c r="S2640" s="11">
        <f>(((J2640/60)/60)/24)+DATE(1970,1,1)</f>
        <v>40703.234386574077</v>
      </c>
      <c r="T2640" s="11">
        <f>(((I2640/60)/60)/24)+DATE(1970,1,1)</f>
        <v>40733.234386574077</v>
      </c>
    </row>
    <row r="2641" spans="1:20" ht="60" x14ac:dyDescent="0.25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8271</v>
      </c>
      <c r="O2641" s="6">
        <f>ROUND(E2641/D2641*100, 0)</f>
        <v>101</v>
      </c>
      <c r="P2641" s="8">
        <f>E2641/L2641</f>
        <v>63.829113924050631</v>
      </c>
      <c r="Q2641" t="str">
        <f>LEFT(N2641, SEARCH("/", N2641, 1) - 1)</f>
        <v>theater</v>
      </c>
      <c r="R2641" t="str">
        <f>RIGHT(N2641, LEN(N2641)-SEARCH("/", N2641, 1))</f>
        <v>plays</v>
      </c>
      <c r="S2641" s="11">
        <f>(((J2641/60)/60)/24)+DATE(1970,1,1)</f>
        <v>42753.205625000002</v>
      </c>
      <c r="T2641" s="11">
        <f>(((I2641/60)/60)/24)+DATE(1970,1,1)</f>
        <v>42783.670138888891</v>
      </c>
    </row>
    <row r="2642" spans="1:20" ht="45" x14ac:dyDescent="0.25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8271</v>
      </c>
      <c r="O2642" s="6">
        <f>ROUND(E2642/D2642*100, 0)</f>
        <v>123</v>
      </c>
      <c r="P2642" s="8">
        <f>E2642/L2642</f>
        <v>71.242774566473983</v>
      </c>
      <c r="Q2642" t="str">
        <f>LEFT(N2642, SEARCH("/", N2642, 1) - 1)</f>
        <v>theater</v>
      </c>
      <c r="R2642" t="str">
        <f>RIGHT(N2642, LEN(N2642)-SEARCH("/", N2642, 1))</f>
        <v>plays</v>
      </c>
      <c r="S2642" s="11">
        <f>(((J2642/60)/60)/24)+DATE(1970,1,1)</f>
        <v>42473.007037037038</v>
      </c>
      <c r="T2642" s="11">
        <f>(((I2642/60)/60)/24)+DATE(1970,1,1)</f>
        <v>42503.007037037038</v>
      </c>
    </row>
    <row r="2643" spans="1:20" ht="45" x14ac:dyDescent="0.25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8272</v>
      </c>
      <c r="O2643" s="6">
        <f>ROUND(E2643/D2643*100, 0)</f>
        <v>0</v>
      </c>
      <c r="P2643" s="8">
        <f>E2643/L2643</f>
        <v>9</v>
      </c>
      <c r="Q2643" t="str">
        <f>LEFT(N2643, SEARCH("/", N2643, 1) - 1)</f>
        <v>technology</v>
      </c>
      <c r="R2643" t="str">
        <f>RIGHT(N2643, LEN(N2643)-SEARCH("/", N2643, 1))</f>
        <v>web</v>
      </c>
      <c r="S2643" s="11">
        <f>(((J2643/60)/60)/24)+DATE(1970,1,1)</f>
        <v>42276.903333333335</v>
      </c>
      <c r="T2643" s="11">
        <f>(((I2643/60)/60)/24)+DATE(1970,1,1)</f>
        <v>42306.903333333335</v>
      </c>
    </row>
    <row r="2644" spans="1:20" ht="45" x14ac:dyDescent="0.25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8272</v>
      </c>
      <c r="O2644" s="6">
        <f>ROUND(E2644/D2644*100, 0)</f>
        <v>0</v>
      </c>
      <c r="P2644" s="8" t="e">
        <f>E2644/L2644</f>
        <v>#DIV/0!</v>
      </c>
      <c r="Q2644" t="str">
        <f>LEFT(N2644, SEARCH("/", N2644, 1) - 1)</f>
        <v>technology</v>
      </c>
      <c r="R2644" t="str">
        <f>RIGHT(N2644, LEN(N2644)-SEARCH("/", N2644, 1))</f>
        <v>web</v>
      </c>
      <c r="S2644" s="11">
        <f>(((J2644/60)/60)/24)+DATE(1970,1,1)</f>
        <v>41975.842523148152</v>
      </c>
      <c r="T2644" s="11">
        <f>(((I2644/60)/60)/24)+DATE(1970,1,1)</f>
        <v>42005.842523148152</v>
      </c>
    </row>
    <row r="2645" spans="1:20" ht="45" x14ac:dyDescent="0.25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8272</v>
      </c>
      <c r="O2645" s="6">
        <f>ROUND(E2645/D2645*100, 0)</f>
        <v>1</v>
      </c>
      <c r="P2645" s="8">
        <f>E2645/L2645</f>
        <v>14</v>
      </c>
      <c r="Q2645" t="str">
        <f>LEFT(N2645, SEARCH("/", N2645, 1) - 1)</f>
        <v>technology</v>
      </c>
      <c r="R2645" t="str">
        <f>RIGHT(N2645, LEN(N2645)-SEARCH("/", N2645, 1))</f>
        <v>web</v>
      </c>
      <c r="S2645" s="11">
        <f>(((J2645/60)/60)/24)+DATE(1970,1,1)</f>
        <v>42020.854247685187</v>
      </c>
      <c r="T2645" s="11">
        <f>(((I2645/60)/60)/24)+DATE(1970,1,1)</f>
        <v>42050.854247685187</v>
      </c>
    </row>
    <row r="2646" spans="1:20" ht="45" x14ac:dyDescent="0.25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8272</v>
      </c>
      <c r="O2646" s="6">
        <f>ROUND(E2646/D2646*100, 0)</f>
        <v>1</v>
      </c>
      <c r="P2646" s="8">
        <f>E2646/L2646</f>
        <v>23.333333333333332</v>
      </c>
      <c r="Q2646" t="str">
        <f>LEFT(N2646, SEARCH("/", N2646, 1) - 1)</f>
        <v>technology</v>
      </c>
      <c r="R2646" t="str">
        <f>RIGHT(N2646, LEN(N2646)-SEARCH("/", N2646, 1))</f>
        <v>web</v>
      </c>
      <c r="S2646" s="11">
        <f>(((J2646/60)/60)/24)+DATE(1970,1,1)</f>
        <v>41969.858090277776</v>
      </c>
      <c r="T2646" s="11">
        <f>(((I2646/60)/60)/24)+DATE(1970,1,1)</f>
        <v>41999.858090277776</v>
      </c>
    </row>
    <row r="2647" spans="1:20" ht="30" x14ac:dyDescent="0.25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8272</v>
      </c>
      <c r="O2647" s="6">
        <f>ROUND(E2647/D2647*100, 0)</f>
        <v>0</v>
      </c>
      <c r="P2647" s="8" t="e">
        <f>E2647/L2647</f>
        <v>#DIV/0!</v>
      </c>
      <c r="Q2647" t="str">
        <f>LEFT(N2647, SEARCH("/", N2647, 1) - 1)</f>
        <v>technology</v>
      </c>
      <c r="R2647" t="str">
        <f>RIGHT(N2647, LEN(N2647)-SEARCH("/", N2647, 1))</f>
        <v>web</v>
      </c>
      <c r="S2647" s="11">
        <f>(((J2647/60)/60)/24)+DATE(1970,1,1)</f>
        <v>42585.031782407401</v>
      </c>
      <c r="T2647" s="11">
        <f>(((I2647/60)/60)/24)+DATE(1970,1,1)</f>
        <v>42615.031782407401</v>
      </c>
    </row>
    <row r="2648" spans="1:20" ht="45" x14ac:dyDescent="0.25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8272</v>
      </c>
      <c r="O2648" s="6">
        <f>ROUND(E2648/D2648*100, 0)</f>
        <v>0</v>
      </c>
      <c r="P2648" s="8" t="e">
        <f>E2648/L2648</f>
        <v>#DIV/0!</v>
      </c>
      <c r="Q2648" t="str">
        <f>LEFT(N2648, SEARCH("/", N2648, 1) - 1)</f>
        <v>technology</v>
      </c>
      <c r="R2648" t="str">
        <f>RIGHT(N2648, LEN(N2648)-SEARCH("/", N2648, 1))</f>
        <v>web</v>
      </c>
      <c r="S2648" s="11">
        <f>(((J2648/60)/60)/24)+DATE(1970,1,1)</f>
        <v>42515.061805555553</v>
      </c>
      <c r="T2648" s="11">
        <f>(((I2648/60)/60)/24)+DATE(1970,1,1)</f>
        <v>42545.061805555553</v>
      </c>
    </row>
    <row r="2649" spans="1:20" ht="45" x14ac:dyDescent="0.25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8272</v>
      </c>
      <c r="O2649" s="6">
        <f>ROUND(E2649/D2649*100, 0)</f>
        <v>12</v>
      </c>
      <c r="P2649" s="8">
        <f>E2649/L2649</f>
        <v>49.8</v>
      </c>
      <c r="Q2649" t="str">
        <f>LEFT(N2649, SEARCH("/", N2649, 1) - 1)</f>
        <v>technology</v>
      </c>
      <c r="R2649" t="str">
        <f>RIGHT(N2649, LEN(N2649)-SEARCH("/", N2649, 1))</f>
        <v>web</v>
      </c>
      <c r="S2649" s="11">
        <f>(((J2649/60)/60)/24)+DATE(1970,1,1)</f>
        <v>42507.29932870371</v>
      </c>
      <c r="T2649" s="11">
        <f>(((I2649/60)/60)/24)+DATE(1970,1,1)</f>
        <v>42538.958333333328</v>
      </c>
    </row>
    <row r="2650" spans="1:20" ht="45" x14ac:dyDescent="0.25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8273</v>
      </c>
      <c r="O2650" s="6">
        <f>ROUND(E2650/D2650*100, 0)</f>
        <v>1</v>
      </c>
      <c r="P2650" s="8">
        <f>E2650/L2650</f>
        <v>10.555555555555555</v>
      </c>
      <c r="Q2650" t="str">
        <f>LEFT(N2650, SEARCH("/", N2650, 1) - 1)</f>
        <v>technology</v>
      </c>
      <c r="R2650" t="str">
        <f>RIGHT(N2650, LEN(N2650)-SEARCH("/", N2650, 1))</f>
        <v>wearables</v>
      </c>
      <c r="S2650" s="11">
        <f>(((J2650/60)/60)/24)+DATE(1970,1,1)</f>
        <v>42636.645358796297</v>
      </c>
      <c r="T2650" s="11">
        <f>(((I2650/60)/60)/24)+DATE(1970,1,1)</f>
        <v>42666.645358796297</v>
      </c>
    </row>
    <row r="2651" spans="1:20" ht="45" x14ac:dyDescent="0.25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8273</v>
      </c>
      <c r="O2651" s="6">
        <f>ROUND(E2651/D2651*100, 0)</f>
        <v>19</v>
      </c>
      <c r="P2651" s="8">
        <f>E2651/L2651</f>
        <v>155.33333333333334</v>
      </c>
      <c r="Q2651" t="str">
        <f>LEFT(N2651, SEARCH("/", N2651, 1) - 1)</f>
        <v>technology</v>
      </c>
      <c r="R2651" t="str">
        <f>RIGHT(N2651, LEN(N2651)-SEARCH("/", N2651, 1))</f>
        <v>wearables</v>
      </c>
      <c r="S2651" s="11">
        <f>(((J2651/60)/60)/24)+DATE(1970,1,1)</f>
        <v>42688.711354166662</v>
      </c>
      <c r="T2651" s="11">
        <f>(((I2651/60)/60)/24)+DATE(1970,1,1)</f>
        <v>42748.711354166662</v>
      </c>
    </row>
    <row r="2652" spans="1:20" ht="45" x14ac:dyDescent="0.25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8274</v>
      </c>
      <c r="O2652" s="6">
        <f>ROUND(E2652/D2652*100, 0)</f>
        <v>106</v>
      </c>
      <c r="P2652" s="8">
        <f>E2652/L2652</f>
        <v>95.963636363636368</v>
      </c>
      <c r="Q2652" t="str">
        <f>LEFT(N2652, SEARCH("/", N2652, 1) - 1)</f>
        <v>publishing</v>
      </c>
      <c r="R2652" t="str">
        <f>RIGHT(N2652, LEN(N2652)-SEARCH("/", N2652, 1))</f>
        <v>nonfiction</v>
      </c>
      <c r="S2652" s="11">
        <f>(((J2652/60)/60)/24)+DATE(1970,1,1)</f>
        <v>42733.94131944445</v>
      </c>
      <c r="T2652" s="11">
        <f>(((I2652/60)/60)/24)+DATE(1970,1,1)</f>
        <v>42763.94131944445</v>
      </c>
    </row>
    <row r="2653" spans="1:20" ht="45" x14ac:dyDescent="0.25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8274</v>
      </c>
      <c r="O2653" s="6">
        <f>ROUND(E2653/D2653*100, 0)</f>
        <v>128</v>
      </c>
      <c r="P2653" s="8">
        <f>E2653/L2653</f>
        <v>492.30769230769232</v>
      </c>
      <c r="Q2653" t="str">
        <f>LEFT(N2653, SEARCH("/", N2653, 1) - 1)</f>
        <v>publishing</v>
      </c>
      <c r="R2653" t="str">
        <f>RIGHT(N2653, LEN(N2653)-SEARCH("/", N2653, 1))</f>
        <v>nonfiction</v>
      </c>
      <c r="S2653" s="11">
        <f>(((J2653/60)/60)/24)+DATE(1970,1,1)</f>
        <v>42019.590173611112</v>
      </c>
      <c r="T2653" s="11">
        <f>(((I2653/60)/60)/24)+DATE(1970,1,1)</f>
        <v>42049.590173611112</v>
      </c>
    </row>
    <row r="2654" spans="1:20" ht="45" x14ac:dyDescent="0.25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8275</v>
      </c>
      <c r="O2654" s="6">
        <f>ROUND(E2654/D2654*100, 0)</f>
        <v>2</v>
      </c>
      <c r="P2654" s="8">
        <f>E2654/L2654</f>
        <v>34</v>
      </c>
      <c r="Q2654" t="str">
        <f>LEFT(N2654, SEARCH("/", N2654, 1) - 1)</f>
        <v>publishing</v>
      </c>
      <c r="R2654" t="str">
        <f>RIGHT(N2654, LEN(N2654)-SEARCH("/", N2654, 1))</f>
        <v>fiction</v>
      </c>
      <c r="S2654" s="11">
        <f>(((J2654/60)/60)/24)+DATE(1970,1,1)</f>
        <v>40863.060127314813</v>
      </c>
      <c r="T2654" s="11">
        <f>(((I2654/60)/60)/24)+DATE(1970,1,1)</f>
        <v>40893.060127314813</v>
      </c>
    </row>
    <row r="2655" spans="1:20" ht="45" x14ac:dyDescent="0.25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8276</v>
      </c>
      <c r="O2655" s="6">
        <f>ROUND(E2655/D2655*100, 0)</f>
        <v>144</v>
      </c>
      <c r="P2655" s="8">
        <f>E2655/L2655</f>
        <v>92.547820512820508</v>
      </c>
      <c r="Q2655" t="str">
        <f>LEFT(N2655, SEARCH("/", N2655, 1) - 1)</f>
        <v>music</v>
      </c>
      <c r="R2655" t="str">
        <f>RIGHT(N2655, LEN(N2655)-SEARCH("/", N2655, 1))</f>
        <v>rock</v>
      </c>
      <c r="S2655" s="11">
        <f>(((J2655/60)/60)/24)+DATE(1970,1,1)</f>
        <v>41276.047905092593</v>
      </c>
      <c r="T2655" s="11">
        <f>(((I2655/60)/60)/24)+DATE(1970,1,1)</f>
        <v>41306.047905092593</v>
      </c>
    </row>
    <row r="2656" spans="1:20" ht="60" x14ac:dyDescent="0.25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8276</v>
      </c>
      <c r="O2656" s="6">
        <f>ROUND(E2656/D2656*100, 0)</f>
        <v>101</v>
      </c>
      <c r="P2656" s="8">
        <f>E2656/L2656</f>
        <v>112.61111111111111</v>
      </c>
      <c r="Q2656" t="str">
        <f>LEFT(N2656, SEARCH("/", N2656, 1) - 1)</f>
        <v>music</v>
      </c>
      <c r="R2656" t="str">
        <f>RIGHT(N2656, LEN(N2656)-SEARCH("/", N2656, 1))</f>
        <v>rock</v>
      </c>
      <c r="S2656" s="11">
        <f>(((J2656/60)/60)/24)+DATE(1970,1,1)</f>
        <v>41502.882928240739</v>
      </c>
      <c r="T2656" s="11">
        <f>(((I2656/60)/60)/24)+DATE(1970,1,1)</f>
        <v>41532.881944444445</v>
      </c>
    </row>
    <row r="2657" spans="1:20" ht="45" x14ac:dyDescent="0.25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8277</v>
      </c>
      <c r="O2657" s="6">
        <f>ROUND(E2657/D2657*100, 0)</f>
        <v>120</v>
      </c>
      <c r="P2657" s="8">
        <f>E2657/L2657</f>
        <v>63.37715789473684</v>
      </c>
      <c r="Q2657" t="str">
        <f>LEFT(N2657, SEARCH("/", N2657, 1) - 1)</f>
        <v>music</v>
      </c>
      <c r="R2657" t="str">
        <f>RIGHT(N2657, LEN(N2657)-SEARCH("/", N2657, 1))</f>
        <v>metal</v>
      </c>
      <c r="S2657" s="11">
        <f>(((J2657/60)/60)/24)+DATE(1970,1,1)</f>
        <v>42607.226701388892</v>
      </c>
      <c r="T2657" s="11">
        <f>(((I2657/60)/60)/24)+DATE(1970,1,1)</f>
        <v>42637.226701388892</v>
      </c>
    </row>
    <row r="2658" spans="1:20" ht="45" x14ac:dyDescent="0.25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8273</v>
      </c>
      <c r="O2658" s="6">
        <f>ROUND(E2658/D2658*100, 0)</f>
        <v>15</v>
      </c>
      <c r="P2658" s="8">
        <f>E2658/L2658</f>
        <v>47.935483870967744</v>
      </c>
      <c r="Q2658" t="str">
        <f>LEFT(N2658, SEARCH("/", N2658, 1) - 1)</f>
        <v>technology</v>
      </c>
      <c r="R2658" t="str">
        <f>RIGHT(N2658, LEN(N2658)-SEARCH("/", N2658, 1))</f>
        <v>wearables</v>
      </c>
      <c r="S2658" s="11">
        <f>(((J2658/60)/60)/24)+DATE(1970,1,1)</f>
        <v>41928.904189814813</v>
      </c>
      <c r="T2658" s="11">
        <f>(((I2658/60)/60)/24)+DATE(1970,1,1)</f>
        <v>41973.945856481485</v>
      </c>
    </row>
    <row r="2659" spans="1:20" ht="75" x14ac:dyDescent="0.25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8273</v>
      </c>
      <c r="O2659" s="6">
        <f>ROUND(E2659/D2659*100, 0)</f>
        <v>1</v>
      </c>
      <c r="P2659" s="8">
        <f>E2659/L2659</f>
        <v>35.333333333333336</v>
      </c>
      <c r="Q2659" t="str">
        <f>LEFT(N2659, SEARCH("/", N2659, 1) - 1)</f>
        <v>technology</v>
      </c>
      <c r="R2659" t="str">
        <f>RIGHT(N2659, LEN(N2659)-SEARCH("/", N2659, 1))</f>
        <v>wearables</v>
      </c>
      <c r="S2659" s="11">
        <f>(((J2659/60)/60)/24)+DATE(1970,1,1)</f>
        <v>42061.11583333333</v>
      </c>
      <c r="T2659" s="11">
        <f>(((I2659/60)/60)/24)+DATE(1970,1,1)</f>
        <v>42091.074166666673</v>
      </c>
    </row>
    <row r="2660" spans="1:20" x14ac:dyDescent="0.25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8273</v>
      </c>
      <c r="O2660" s="6">
        <f>ROUND(E2660/D2660*100, 0)</f>
        <v>17</v>
      </c>
      <c r="P2660" s="8">
        <f>E2660/L2660</f>
        <v>52.40625</v>
      </c>
      <c r="Q2660" t="str">
        <f>LEFT(N2660, SEARCH("/", N2660, 1) - 1)</f>
        <v>technology</v>
      </c>
      <c r="R2660" t="str">
        <f>RIGHT(N2660, LEN(N2660)-SEARCH("/", N2660, 1))</f>
        <v>wearables</v>
      </c>
      <c r="S2660" s="11">
        <f>(((J2660/60)/60)/24)+DATE(1970,1,1)</f>
        <v>42611.933969907404</v>
      </c>
      <c r="T2660" s="11">
        <f>(((I2660/60)/60)/24)+DATE(1970,1,1)</f>
        <v>42641.933969907404</v>
      </c>
    </row>
    <row r="2661" spans="1:20" ht="45" x14ac:dyDescent="0.25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8273</v>
      </c>
      <c r="O2661" s="6">
        <f>ROUND(E2661/D2661*100, 0)</f>
        <v>7</v>
      </c>
      <c r="P2661" s="8">
        <f>E2661/L2661</f>
        <v>80.666666666666671</v>
      </c>
      <c r="Q2661" t="str">
        <f>LEFT(N2661, SEARCH("/", N2661, 1) - 1)</f>
        <v>technology</v>
      </c>
      <c r="R2661" t="str">
        <f>RIGHT(N2661, LEN(N2661)-SEARCH("/", N2661, 1))</f>
        <v>wearables</v>
      </c>
      <c r="S2661" s="11">
        <f>(((J2661/60)/60)/24)+DATE(1970,1,1)</f>
        <v>41947.940740740742</v>
      </c>
      <c r="T2661" s="11">
        <f>(((I2661/60)/60)/24)+DATE(1970,1,1)</f>
        <v>41972.666666666672</v>
      </c>
    </row>
    <row r="2662" spans="1:20" ht="30" x14ac:dyDescent="0.25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8273</v>
      </c>
      <c r="O2662" s="6">
        <f>ROUND(E2662/D2662*100, 0)</f>
        <v>31</v>
      </c>
      <c r="P2662" s="8">
        <f>E2662/L2662</f>
        <v>191.25</v>
      </c>
      <c r="Q2662" t="str">
        <f>LEFT(N2662, SEARCH("/", N2662, 1) - 1)</f>
        <v>technology</v>
      </c>
      <c r="R2662" t="str">
        <f>RIGHT(N2662, LEN(N2662)-SEARCH("/", N2662, 1))</f>
        <v>wearables</v>
      </c>
      <c r="S2662" s="11">
        <f>(((J2662/60)/60)/24)+DATE(1970,1,1)</f>
        <v>41955.002488425926</v>
      </c>
      <c r="T2662" s="11">
        <f>(((I2662/60)/60)/24)+DATE(1970,1,1)</f>
        <v>42005.002488425926</v>
      </c>
    </row>
    <row r="2663" spans="1:20" ht="45" x14ac:dyDescent="0.25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8280</v>
      </c>
      <c r="O2663" s="6">
        <f>ROUND(E2663/D2663*100, 0)</f>
        <v>117</v>
      </c>
      <c r="P2663" s="8">
        <f>E2663/L2663</f>
        <v>45.988235294117644</v>
      </c>
      <c r="Q2663" t="str">
        <f>LEFT(N2663, SEARCH("/", N2663, 1) - 1)</f>
        <v>music</v>
      </c>
      <c r="R2663" t="str">
        <f>RIGHT(N2663, LEN(N2663)-SEARCH("/", N2663, 1))</f>
        <v>electronic music</v>
      </c>
      <c r="S2663" s="11">
        <f>(((J2663/60)/60)/24)+DATE(1970,1,1)</f>
        <v>42755.627372685187</v>
      </c>
      <c r="T2663" s="11">
        <f>(((I2663/60)/60)/24)+DATE(1970,1,1)</f>
        <v>42800.833333333328</v>
      </c>
    </row>
    <row r="2664" spans="1:20" ht="30" x14ac:dyDescent="0.25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8280</v>
      </c>
      <c r="O2664" s="6">
        <f>ROUND(E2664/D2664*100, 0)</f>
        <v>112</v>
      </c>
      <c r="P2664" s="8">
        <f>E2664/L2664</f>
        <v>79.262411347517727</v>
      </c>
      <c r="Q2664" t="str">
        <f>LEFT(N2664, SEARCH("/", N2664, 1) - 1)</f>
        <v>music</v>
      </c>
      <c r="R2664" t="str">
        <f>RIGHT(N2664, LEN(N2664)-SEARCH("/", N2664, 1))</f>
        <v>electronic music</v>
      </c>
      <c r="S2664" s="11">
        <f>(((J2664/60)/60)/24)+DATE(1970,1,1)</f>
        <v>42044.711886574078</v>
      </c>
      <c r="T2664" s="11">
        <f>(((I2664/60)/60)/24)+DATE(1970,1,1)</f>
        <v>42098.915972222225</v>
      </c>
    </row>
    <row r="2665" spans="1:20" ht="60" x14ac:dyDescent="0.25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8280</v>
      </c>
      <c r="O2665" s="6">
        <f>ROUND(E2665/D2665*100, 0)</f>
        <v>107</v>
      </c>
      <c r="P2665" s="8">
        <f>E2665/L2665</f>
        <v>108.48484848484848</v>
      </c>
      <c r="Q2665" t="str">
        <f>LEFT(N2665, SEARCH("/", N2665, 1) - 1)</f>
        <v>music</v>
      </c>
      <c r="R2665" t="str">
        <f>RIGHT(N2665, LEN(N2665)-SEARCH("/", N2665, 1))</f>
        <v>electronic music</v>
      </c>
      <c r="S2665" s="11">
        <f>(((J2665/60)/60)/24)+DATE(1970,1,1)</f>
        <v>42324.764004629629</v>
      </c>
      <c r="T2665" s="11">
        <f>(((I2665/60)/60)/24)+DATE(1970,1,1)</f>
        <v>42354.764004629629</v>
      </c>
    </row>
    <row r="2666" spans="1:20" ht="45" x14ac:dyDescent="0.25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8281</v>
      </c>
      <c r="O2666" s="6">
        <f>ROUND(E2666/D2666*100, 0)</f>
        <v>3</v>
      </c>
      <c r="P2666" s="8">
        <f>E2666/L2666</f>
        <v>33.25</v>
      </c>
      <c r="Q2666" t="str">
        <f>LEFT(N2666, SEARCH("/", N2666, 1) - 1)</f>
        <v>journalism</v>
      </c>
      <c r="R2666" t="str">
        <f>RIGHT(N2666, LEN(N2666)-SEARCH("/", N2666, 1))</f>
        <v>audio</v>
      </c>
      <c r="S2666" s="11">
        <f>(((J2666/60)/60)/24)+DATE(1970,1,1)</f>
        <v>41844.874421296299</v>
      </c>
      <c r="T2666" s="11">
        <f>(((I2666/60)/60)/24)+DATE(1970,1,1)</f>
        <v>41874.874421296299</v>
      </c>
    </row>
    <row r="2667" spans="1:20" ht="45" x14ac:dyDescent="0.25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8281</v>
      </c>
      <c r="O2667" s="6">
        <f>ROUND(E2667/D2667*100, 0)</f>
        <v>0</v>
      </c>
      <c r="P2667" s="8" t="e">
        <f>E2667/L2667</f>
        <v>#DIV/0!</v>
      </c>
      <c r="Q2667" t="str">
        <f>LEFT(N2667, SEARCH("/", N2667, 1) - 1)</f>
        <v>journalism</v>
      </c>
      <c r="R2667" t="str">
        <f>RIGHT(N2667, LEN(N2667)-SEARCH("/", N2667, 1))</f>
        <v>audio</v>
      </c>
      <c r="S2667" s="11">
        <f>(((J2667/60)/60)/24)+DATE(1970,1,1)</f>
        <v>42058.719641203701</v>
      </c>
      <c r="T2667" s="11">
        <f>(((I2667/60)/60)/24)+DATE(1970,1,1)</f>
        <v>42118.677974537044</v>
      </c>
    </row>
    <row r="2668" spans="1:20" ht="45" x14ac:dyDescent="0.25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8281</v>
      </c>
      <c r="O2668" s="6">
        <f>ROUND(E2668/D2668*100, 0)</f>
        <v>0</v>
      </c>
      <c r="P2668" s="8" t="e">
        <f>E2668/L2668</f>
        <v>#DIV/0!</v>
      </c>
      <c r="Q2668" t="str">
        <f>LEFT(N2668, SEARCH("/", N2668, 1) - 1)</f>
        <v>journalism</v>
      </c>
      <c r="R2668" t="str">
        <f>RIGHT(N2668, LEN(N2668)-SEARCH("/", N2668, 1))</f>
        <v>audio</v>
      </c>
      <c r="S2668" s="11">
        <f>(((J2668/60)/60)/24)+DATE(1970,1,1)</f>
        <v>42678.871331018512</v>
      </c>
      <c r="T2668" s="11">
        <f>(((I2668/60)/60)/24)+DATE(1970,1,1)</f>
        <v>42708.912997685184</v>
      </c>
    </row>
    <row r="2669" spans="1:20" ht="45" x14ac:dyDescent="0.25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8282</v>
      </c>
      <c r="O2669" s="6">
        <f>ROUND(E2669/D2669*100, 0)</f>
        <v>1</v>
      </c>
      <c r="P2669" s="8">
        <f>E2669/L2669</f>
        <v>35</v>
      </c>
      <c r="Q2669" t="str">
        <f>LEFT(N2669, SEARCH("/", N2669, 1) - 1)</f>
        <v>games</v>
      </c>
      <c r="R2669" t="str">
        <f>RIGHT(N2669, LEN(N2669)-SEARCH("/", N2669, 1))</f>
        <v>video games</v>
      </c>
      <c r="S2669" s="11">
        <f>(((J2669/60)/60)/24)+DATE(1970,1,1)</f>
        <v>41163.011828703704</v>
      </c>
      <c r="T2669" s="11">
        <f>(((I2669/60)/60)/24)+DATE(1970,1,1)</f>
        <v>41183.011828703704</v>
      </c>
    </row>
    <row r="2670" spans="1:20" ht="30" x14ac:dyDescent="0.25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8282</v>
      </c>
      <c r="O2670" s="6">
        <f>ROUND(E2670/D2670*100, 0)</f>
        <v>1</v>
      </c>
      <c r="P2670" s="8">
        <f>E2670/L2670</f>
        <v>18.666666666666668</v>
      </c>
      <c r="Q2670" t="str">
        <f>LEFT(N2670, SEARCH("/", N2670, 1) - 1)</f>
        <v>games</v>
      </c>
      <c r="R2670" t="str">
        <f>RIGHT(N2670, LEN(N2670)-SEARCH("/", N2670, 1))</f>
        <v>video games</v>
      </c>
      <c r="S2670" s="11">
        <f>(((J2670/60)/60)/24)+DATE(1970,1,1)</f>
        <v>41101.906111111115</v>
      </c>
      <c r="T2670" s="11">
        <f>(((I2670/60)/60)/24)+DATE(1970,1,1)</f>
        <v>41131.906111111115</v>
      </c>
    </row>
    <row r="2671" spans="1:20" ht="60" x14ac:dyDescent="0.25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8282</v>
      </c>
      <c r="O2671" s="6">
        <f>ROUND(E2671/D2671*100, 0)</f>
        <v>0</v>
      </c>
      <c r="P2671" s="8" t="e">
        <f>E2671/L2671</f>
        <v>#DIV/0!</v>
      </c>
      <c r="Q2671" t="str">
        <f>LEFT(N2671, SEARCH("/", N2671, 1) - 1)</f>
        <v>games</v>
      </c>
      <c r="R2671" t="str">
        <f>RIGHT(N2671, LEN(N2671)-SEARCH("/", N2671, 1))</f>
        <v>video games</v>
      </c>
      <c r="S2671" s="11">
        <f>(((J2671/60)/60)/24)+DATE(1970,1,1)</f>
        <v>41813.861388888887</v>
      </c>
      <c r="T2671" s="11">
        <f>(((I2671/60)/60)/24)+DATE(1970,1,1)</f>
        <v>41843.861388888887</v>
      </c>
    </row>
    <row r="2672" spans="1:20" ht="45" x14ac:dyDescent="0.25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8282</v>
      </c>
      <c r="O2672" s="6">
        <f>ROUND(E2672/D2672*100, 0)</f>
        <v>0</v>
      </c>
      <c r="P2672" s="8">
        <f>E2672/L2672</f>
        <v>15</v>
      </c>
      <c r="Q2672" t="str">
        <f>LEFT(N2672, SEARCH("/", N2672, 1) - 1)</f>
        <v>games</v>
      </c>
      <c r="R2672" t="str">
        <f>RIGHT(N2672, LEN(N2672)-SEARCH("/", N2672, 1))</f>
        <v>video games</v>
      </c>
      <c r="S2672" s="11">
        <f>(((J2672/60)/60)/24)+DATE(1970,1,1)</f>
        <v>42662.752199074079</v>
      </c>
      <c r="T2672" s="11">
        <f>(((I2672/60)/60)/24)+DATE(1970,1,1)</f>
        <v>42692.793865740736</v>
      </c>
    </row>
    <row r="2673" spans="1:20" ht="45" x14ac:dyDescent="0.25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8283</v>
      </c>
      <c r="O2673" s="6">
        <f>ROUND(E2673/D2673*100, 0)</f>
        <v>14</v>
      </c>
      <c r="P2673" s="8">
        <f>E2673/L2673</f>
        <v>110.61538461538461</v>
      </c>
      <c r="Q2673" t="str">
        <f>LEFT(N2673, SEARCH("/", N2673, 1) - 1)</f>
        <v>games</v>
      </c>
      <c r="R2673" t="str">
        <f>RIGHT(N2673, LEN(N2673)-SEARCH("/", N2673, 1))</f>
        <v>mobile games</v>
      </c>
      <c r="S2673" s="11">
        <f>(((J2673/60)/60)/24)+DATE(1970,1,1)</f>
        <v>42706.115405092598</v>
      </c>
      <c r="T2673" s="11">
        <f>(((I2673/60)/60)/24)+DATE(1970,1,1)</f>
        <v>42736.115405092598</v>
      </c>
    </row>
    <row r="2674" spans="1:20" ht="45" x14ac:dyDescent="0.25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 s="6">
        <f>ROUND(E2674/D2674*100, 0)</f>
        <v>2</v>
      </c>
      <c r="P2674" s="8">
        <f>E2674/L2674</f>
        <v>50.333333333333336</v>
      </c>
      <c r="Q2674" t="str">
        <f>LEFT(N2674, SEARCH("/", N2674, 1) - 1)</f>
        <v>food</v>
      </c>
      <c r="R2674" t="str">
        <f>RIGHT(N2674, LEN(N2674)-SEARCH("/", N2674, 1))</f>
        <v>food trucks</v>
      </c>
      <c r="S2674" s="11">
        <f>(((J2674/60)/60)/24)+DATE(1970,1,1)</f>
        <v>41918.628240740742</v>
      </c>
      <c r="T2674" s="11">
        <f>(((I2674/60)/60)/24)+DATE(1970,1,1)</f>
        <v>41978.669907407413</v>
      </c>
    </row>
    <row r="2675" spans="1:20" ht="60" x14ac:dyDescent="0.25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8284</v>
      </c>
      <c r="O2675" s="6">
        <f>ROUND(E2675/D2675*100, 0)</f>
        <v>0</v>
      </c>
      <c r="P2675" s="8" t="e">
        <f>E2675/L2675</f>
        <v>#DIV/0!</v>
      </c>
      <c r="Q2675" t="str">
        <f>LEFT(N2675, SEARCH("/", N2675, 1) - 1)</f>
        <v>food</v>
      </c>
      <c r="R2675" t="str">
        <f>RIGHT(N2675, LEN(N2675)-SEARCH("/", N2675, 1))</f>
        <v>food trucks</v>
      </c>
      <c r="S2675" s="11">
        <f>(((J2675/60)/60)/24)+DATE(1970,1,1)</f>
        <v>42509.724328703705</v>
      </c>
      <c r="T2675" s="11">
        <f>(((I2675/60)/60)/24)+DATE(1970,1,1)</f>
        <v>42539.724328703705</v>
      </c>
    </row>
    <row r="2676" spans="1:20" ht="45" x14ac:dyDescent="0.25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8284</v>
      </c>
      <c r="O2676" s="6">
        <f>ROUND(E2676/D2676*100, 0)</f>
        <v>21</v>
      </c>
      <c r="P2676" s="8">
        <f>E2676/L2676</f>
        <v>82.82</v>
      </c>
      <c r="Q2676" t="str">
        <f>LEFT(N2676, SEARCH("/", N2676, 1) - 1)</f>
        <v>food</v>
      </c>
      <c r="R2676" t="str">
        <f>RIGHT(N2676, LEN(N2676)-SEARCH("/", N2676, 1))</f>
        <v>food trucks</v>
      </c>
      <c r="S2676" s="11">
        <f>(((J2676/60)/60)/24)+DATE(1970,1,1)</f>
        <v>41792.214467592588</v>
      </c>
      <c r="T2676" s="11">
        <f>(((I2676/60)/60)/24)+DATE(1970,1,1)</f>
        <v>41826.214467592588</v>
      </c>
    </row>
    <row r="2677" spans="1:20" ht="45" x14ac:dyDescent="0.25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8284</v>
      </c>
      <c r="O2677" s="6">
        <f>ROUND(E2677/D2677*100, 0)</f>
        <v>0</v>
      </c>
      <c r="P2677" s="8">
        <f>E2677/L2677</f>
        <v>5.666666666666667</v>
      </c>
      <c r="Q2677" t="str">
        <f>LEFT(N2677, SEARCH("/", N2677, 1) - 1)</f>
        <v>food</v>
      </c>
      <c r="R2677" t="str">
        <f>RIGHT(N2677, LEN(N2677)-SEARCH("/", N2677, 1))</f>
        <v>food trucks</v>
      </c>
      <c r="S2677" s="11">
        <f>(((J2677/60)/60)/24)+DATE(1970,1,1)</f>
        <v>42027.353738425925</v>
      </c>
      <c r="T2677" s="11">
        <f>(((I2677/60)/60)/24)+DATE(1970,1,1)</f>
        <v>42057.353738425925</v>
      </c>
    </row>
    <row r="2678" spans="1:20" ht="60" x14ac:dyDescent="0.25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8285</v>
      </c>
      <c r="O2678" s="6">
        <f>ROUND(E2678/D2678*100, 0)</f>
        <v>135</v>
      </c>
      <c r="P2678" s="8">
        <f>E2678/L2678</f>
        <v>79.411764705882348</v>
      </c>
      <c r="Q2678" t="str">
        <f>LEFT(N2678, SEARCH("/", N2678, 1) - 1)</f>
        <v>photography</v>
      </c>
      <c r="R2678" t="str">
        <f>RIGHT(N2678, LEN(N2678)-SEARCH("/", N2678, 1))</f>
        <v>photobooks</v>
      </c>
      <c r="S2678" s="11">
        <f>(((J2678/60)/60)/24)+DATE(1970,1,1)</f>
        <v>42298.34783564815</v>
      </c>
      <c r="T2678" s="11">
        <f>(((I2678/60)/60)/24)+DATE(1970,1,1)</f>
        <v>42358.375</v>
      </c>
    </row>
    <row r="2679" spans="1:20" ht="45" x14ac:dyDescent="0.25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8285</v>
      </c>
      <c r="O2679" s="6">
        <f>ROUND(E2679/D2679*100, 0)</f>
        <v>155</v>
      </c>
      <c r="P2679" s="8">
        <f>E2679/L2679</f>
        <v>207.06666666666666</v>
      </c>
      <c r="Q2679" t="str">
        <f>LEFT(N2679, SEARCH("/", N2679, 1) - 1)</f>
        <v>photography</v>
      </c>
      <c r="R2679" t="str">
        <f>RIGHT(N2679, LEN(N2679)-SEARCH("/", N2679, 1))</f>
        <v>photobooks</v>
      </c>
      <c r="S2679" s="11">
        <f>(((J2679/60)/60)/24)+DATE(1970,1,1)</f>
        <v>42423.709074074075</v>
      </c>
      <c r="T2679" s="11">
        <f>(((I2679/60)/60)/24)+DATE(1970,1,1)</f>
        <v>42453.667407407411</v>
      </c>
    </row>
    <row r="2680" spans="1:20" ht="30" x14ac:dyDescent="0.25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8276</v>
      </c>
      <c r="O2680" s="6">
        <f>ROUND(E2680/D2680*100, 0)</f>
        <v>115</v>
      </c>
      <c r="P2680" s="8">
        <f>E2680/L2680</f>
        <v>67.881656804733723</v>
      </c>
      <c r="Q2680" t="str">
        <f>LEFT(N2680, SEARCH("/", N2680, 1) - 1)</f>
        <v>music</v>
      </c>
      <c r="R2680" t="str">
        <f>RIGHT(N2680, LEN(N2680)-SEARCH("/", N2680, 1))</f>
        <v>rock</v>
      </c>
      <c r="S2680" s="11">
        <f>(((J2680/60)/60)/24)+DATE(1970,1,1)</f>
        <v>40933.856967592597</v>
      </c>
      <c r="T2680" s="11">
        <f>(((I2680/60)/60)/24)+DATE(1970,1,1)</f>
        <v>40993.815300925926</v>
      </c>
    </row>
    <row r="2681" spans="1:20" ht="30" x14ac:dyDescent="0.25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8273</v>
      </c>
      <c r="O2681" s="6">
        <f>ROUND(E2681/D2681*100, 0)</f>
        <v>11</v>
      </c>
      <c r="P2681" s="8">
        <f>E2681/L2681</f>
        <v>29.894736842105264</v>
      </c>
      <c r="Q2681" t="str">
        <f>LEFT(N2681, SEARCH("/", N2681, 1) - 1)</f>
        <v>technology</v>
      </c>
      <c r="R2681" t="str">
        <f>RIGHT(N2681, LEN(N2681)-SEARCH("/", N2681, 1))</f>
        <v>wearables</v>
      </c>
      <c r="S2681" s="11">
        <f>(((J2681/60)/60)/24)+DATE(1970,1,1)</f>
        <v>42611.613564814819</v>
      </c>
      <c r="T2681" s="11">
        <f>(((I2681/60)/60)/24)+DATE(1970,1,1)</f>
        <v>42651.613564814819</v>
      </c>
    </row>
    <row r="2682" spans="1:20" ht="45" x14ac:dyDescent="0.25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8274</v>
      </c>
      <c r="O2682" s="6">
        <f>ROUND(E2682/D2682*100, 0)</f>
        <v>136</v>
      </c>
      <c r="P2682" s="8">
        <f>E2682/L2682</f>
        <v>59.973568281938327</v>
      </c>
      <c r="Q2682" t="str">
        <f>LEFT(N2682, SEARCH("/", N2682, 1) - 1)</f>
        <v>publishing</v>
      </c>
      <c r="R2682" t="str">
        <f>RIGHT(N2682, LEN(N2682)-SEARCH("/", N2682, 1))</f>
        <v>nonfiction</v>
      </c>
      <c r="S2682" s="11">
        <f>(((J2682/60)/60)/24)+DATE(1970,1,1)</f>
        <v>42200.578310185185</v>
      </c>
      <c r="T2682" s="11">
        <f>(((I2682/60)/60)/24)+DATE(1970,1,1)</f>
        <v>42252.165972222225</v>
      </c>
    </row>
    <row r="2683" spans="1:20" ht="30" x14ac:dyDescent="0.25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8276</v>
      </c>
      <c r="O2683" s="6">
        <f>ROUND(E2683/D2683*100, 0)</f>
        <v>105</v>
      </c>
      <c r="P2683" s="8">
        <f>E2683/L2683</f>
        <v>201.94230769230768</v>
      </c>
      <c r="Q2683" t="str">
        <f>LEFT(N2683, SEARCH("/", N2683, 1) - 1)</f>
        <v>music</v>
      </c>
      <c r="R2683" t="str">
        <f>RIGHT(N2683, LEN(N2683)-SEARCH("/", N2683, 1))</f>
        <v>rock</v>
      </c>
      <c r="S2683" s="11">
        <f>(((J2683/60)/60)/24)+DATE(1970,1,1)</f>
        <v>42704.95177083333</v>
      </c>
      <c r="T2683" s="11">
        <f>(((I2683/60)/60)/24)+DATE(1970,1,1)</f>
        <v>42734.95177083333</v>
      </c>
    </row>
    <row r="2684" spans="1:20" ht="30" x14ac:dyDescent="0.25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8276</v>
      </c>
      <c r="O2684" s="6">
        <f>ROUND(E2684/D2684*100, 0)</f>
        <v>112</v>
      </c>
      <c r="P2684" s="8">
        <f>E2684/L2684</f>
        <v>73.907284768211923</v>
      </c>
      <c r="Q2684" t="str">
        <f>LEFT(N2684, SEARCH("/", N2684, 1) - 1)</f>
        <v>music</v>
      </c>
      <c r="R2684" t="str">
        <f>RIGHT(N2684, LEN(N2684)-SEARCH("/", N2684, 1))</f>
        <v>rock</v>
      </c>
      <c r="S2684" s="11">
        <f>(((J2684/60)/60)/24)+DATE(1970,1,1)</f>
        <v>42130.491620370376</v>
      </c>
      <c r="T2684" s="11">
        <f>(((I2684/60)/60)/24)+DATE(1970,1,1)</f>
        <v>42160.491620370376</v>
      </c>
    </row>
    <row r="2685" spans="1:20" x14ac:dyDescent="0.25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8276</v>
      </c>
      <c r="O2685" s="6">
        <f>ROUND(E2685/D2685*100, 0)</f>
        <v>102</v>
      </c>
      <c r="P2685" s="8">
        <f>E2685/L2685</f>
        <v>196.82692307692307</v>
      </c>
      <c r="Q2685" t="str">
        <f>LEFT(N2685, SEARCH("/", N2685, 1) - 1)</f>
        <v>music</v>
      </c>
      <c r="R2685" t="str">
        <f>RIGHT(N2685, LEN(N2685)-SEARCH("/", N2685, 1))</f>
        <v>rock</v>
      </c>
      <c r="S2685" s="11">
        <f>(((J2685/60)/60)/24)+DATE(1970,1,1)</f>
        <v>42553.681979166664</v>
      </c>
      <c r="T2685" s="11">
        <f>(((I2685/60)/60)/24)+DATE(1970,1,1)</f>
        <v>42583.681979166664</v>
      </c>
    </row>
    <row r="2686" spans="1:20" ht="45" x14ac:dyDescent="0.25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8276</v>
      </c>
      <c r="O2686" s="6">
        <f>ROUND(E2686/D2686*100, 0)</f>
        <v>114</v>
      </c>
      <c r="P2686" s="8">
        <f>E2686/L2686</f>
        <v>72.056962025316452</v>
      </c>
      <c r="Q2686" t="str">
        <f>LEFT(N2686, SEARCH("/", N2686, 1) - 1)</f>
        <v>music</v>
      </c>
      <c r="R2686" t="str">
        <f>RIGHT(N2686, LEN(N2686)-SEARCH("/", N2686, 1))</f>
        <v>rock</v>
      </c>
      <c r="S2686" s="11">
        <f>(((J2686/60)/60)/24)+DATE(1970,1,1)</f>
        <v>42640.917939814812</v>
      </c>
      <c r="T2686" s="11">
        <f>(((I2686/60)/60)/24)+DATE(1970,1,1)</f>
        <v>42670.888194444444</v>
      </c>
    </row>
    <row r="2687" spans="1:20" ht="45" x14ac:dyDescent="0.25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8287</v>
      </c>
      <c r="O2687" s="6">
        <f>ROUND(E2687/D2687*100, 0)</f>
        <v>0</v>
      </c>
      <c r="P2687" s="8" t="e">
        <f>E2687/L2687</f>
        <v>#DIV/0!</v>
      </c>
      <c r="Q2687" t="str">
        <f>LEFT(N2687, SEARCH("/", N2687, 1) - 1)</f>
        <v>publishing</v>
      </c>
      <c r="R2687" t="str">
        <f>RIGHT(N2687, LEN(N2687)-SEARCH("/", N2687, 1))</f>
        <v>translations</v>
      </c>
      <c r="S2687" s="11">
        <f>(((J2687/60)/60)/24)+DATE(1970,1,1)</f>
        <v>42074.060671296291</v>
      </c>
      <c r="T2687" s="11">
        <f>(((I2687/60)/60)/24)+DATE(1970,1,1)</f>
        <v>42104.060671296291</v>
      </c>
    </row>
    <row r="2688" spans="1:20" ht="45" x14ac:dyDescent="0.25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8287</v>
      </c>
      <c r="O2688" s="6">
        <f>ROUND(E2688/D2688*100, 0)</f>
        <v>1</v>
      </c>
      <c r="P2688" s="8">
        <f>E2688/L2688</f>
        <v>38.5</v>
      </c>
      <c r="Q2688" t="str">
        <f>LEFT(N2688, SEARCH("/", N2688, 1) - 1)</f>
        <v>publishing</v>
      </c>
      <c r="R2688" t="str">
        <f>RIGHT(N2688, LEN(N2688)-SEARCH("/", N2688, 1))</f>
        <v>translations</v>
      </c>
      <c r="S2688" s="11">
        <f>(((J2688/60)/60)/24)+DATE(1970,1,1)</f>
        <v>42391.35019675926</v>
      </c>
      <c r="T2688" s="11">
        <f>(((I2688/60)/60)/24)+DATE(1970,1,1)</f>
        <v>42421.35019675926</v>
      </c>
    </row>
    <row r="2689" spans="1:20" ht="45" x14ac:dyDescent="0.25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8275</v>
      </c>
      <c r="O2689" s="6">
        <f>ROUND(E2689/D2689*100, 0)</f>
        <v>0</v>
      </c>
      <c r="P2689" s="8" t="e">
        <f>E2689/L2689</f>
        <v>#DIV/0!</v>
      </c>
      <c r="Q2689" t="str">
        <f>LEFT(N2689, SEARCH("/", N2689, 1) - 1)</f>
        <v>publishing</v>
      </c>
      <c r="R2689" t="str">
        <f>RIGHT(N2689, LEN(N2689)-SEARCH("/", N2689, 1))</f>
        <v>fiction</v>
      </c>
      <c r="S2689" s="11">
        <f>(((J2689/60)/60)/24)+DATE(1970,1,1)</f>
        <v>42554.917488425926</v>
      </c>
      <c r="T2689" s="11">
        <f>(((I2689/60)/60)/24)+DATE(1970,1,1)</f>
        <v>42584.917488425926</v>
      </c>
    </row>
    <row r="2690" spans="1:20" ht="45" x14ac:dyDescent="0.25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8290</v>
      </c>
      <c r="O2690" s="6">
        <f>ROUND(E2690/D2690*100, 0)</f>
        <v>1</v>
      </c>
      <c r="P2690" s="8">
        <f>E2690/L2690</f>
        <v>67</v>
      </c>
      <c r="Q2690" t="str">
        <f>LEFT(N2690, SEARCH("/", N2690, 1) - 1)</f>
        <v>publishing</v>
      </c>
      <c r="R2690" t="str">
        <f>RIGHT(N2690, LEN(N2690)-SEARCH("/", N2690, 1))</f>
        <v>art books</v>
      </c>
      <c r="S2690" s="11">
        <f>(((J2690/60)/60)/24)+DATE(1970,1,1)</f>
        <v>41555.041701388887</v>
      </c>
      <c r="T2690" s="11">
        <f>(((I2690/60)/60)/24)+DATE(1970,1,1)</f>
        <v>41585.083368055559</v>
      </c>
    </row>
    <row r="2691" spans="1:20" ht="45" x14ac:dyDescent="0.25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8290</v>
      </c>
      <c r="O2691" s="6">
        <f>ROUND(E2691/D2691*100, 0)</f>
        <v>0</v>
      </c>
      <c r="P2691" s="8">
        <f>E2691/L2691</f>
        <v>10</v>
      </c>
      <c r="Q2691" t="str">
        <f>LEFT(N2691, SEARCH("/", N2691, 1) - 1)</f>
        <v>publishing</v>
      </c>
      <c r="R2691" t="str">
        <f>RIGHT(N2691, LEN(N2691)-SEARCH("/", N2691, 1))</f>
        <v>art books</v>
      </c>
      <c r="S2691" s="11">
        <f>(((J2691/60)/60)/24)+DATE(1970,1,1)</f>
        <v>42121.367002314815</v>
      </c>
      <c r="T2691" s="11">
        <f>(((I2691/60)/60)/24)+DATE(1970,1,1)</f>
        <v>42152.836805555555</v>
      </c>
    </row>
    <row r="2692" spans="1:20" ht="45" x14ac:dyDescent="0.25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8290</v>
      </c>
      <c r="O2692" s="6">
        <f>ROUND(E2692/D2692*100, 0)</f>
        <v>5</v>
      </c>
      <c r="P2692" s="8">
        <f>E2692/L2692</f>
        <v>84.333333333333329</v>
      </c>
      <c r="Q2692" t="str">
        <f>LEFT(N2692, SEARCH("/", N2692, 1) - 1)</f>
        <v>publishing</v>
      </c>
      <c r="R2692" t="str">
        <f>RIGHT(N2692, LEN(N2692)-SEARCH("/", N2692, 1))</f>
        <v>art books</v>
      </c>
      <c r="S2692" s="11">
        <f>(((J2692/60)/60)/24)+DATE(1970,1,1)</f>
        <v>42017.927418981482</v>
      </c>
      <c r="T2692" s="11">
        <f>(((I2692/60)/60)/24)+DATE(1970,1,1)</f>
        <v>42052.927418981482</v>
      </c>
    </row>
    <row r="2693" spans="1:20" ht="45" x14ac:dyDescent="0.25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8290</v>
      </c>
      <c r="O2693" s="6">
        <f>ROUND(E2693/D2693*100, 0)</f>
        <v>23</v>
      </c>
      <c r="P2693" s="8">
        <f>E2693/L2693</f>
        <v>65.457142857142856</v>
      </c>
      <c r="Q2693" t="str">
        <f>LEFT(N2693, SEARCH("/", N2693, 1) - 1)</f>
        <v>publishing</v>
      </c>
      <c r="R2693" t="str">
        <f>RIGHT(N2693, LEN(N2693)-SEARCH("/", N2693, 1))</f>
        <v>art books</v>
      </c>
      <c r="S2693" s="11">
        <f>(((J2693/60)/60)/24)+DATE(1970,1,1)</f>
        <v>41799.524259259262</v>
      </c>
      <c r="T2693" s="11">
        <f>(((I2693/60)/60)/24)+DATE(1970,1,1)</f>
        <v>41829.524259259262</v>
      </c>
    </row>
    <row r="2694" spans="1:20" ht="45" x14ac:dyDescent="0.25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8290</v>
      </c>
      <c r="O2694" s="6">
        <f>ROUND(E2694/D2694*100, 0)</f>
        <v>1</v>
      </c>
      <c r="P2694" s="8">
        <f>E2694/L2694</f>
        <v>27.5</v>
      </c>
      <c r="Q2694" t="str">
        <f>LEFT(N2694, SEARCH("/", N2694, 1) - 1)</f>
        <v>publishing</v>
      </c>
      <c r="R2694" t="str">
        <f>RIGHT(N2694, LEN(N2694)-SEARCH("/", N2694, 1))</f>
        <v>art books</v>
      </c>
      <c r="S2694" s="11">
        <f>(((J2694/60)/60)/24)+DATE(1970,1,1)</f>
        <v>41054.847777777781</v>
      </c>
      <c r="T2694" s="11">
        <f>(((I2694/60)/60)/24)+DATE(1970,1,1)</f>
        <v>41114.847777777781</v>
      </c>
    </row>
    <row r="2695" spans="1:20" ht="45" x14ac:dyDescent="0.25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8276</v>
      </c>
      <c r="O2695" s="6">
        <f>ROUND(E2695/D2695*100, 0)</f>
        <v>145</v>
      </c>
      <c r="P2695" s="8">
        <f>E2695/L2695</f>
        <v>70.785365853658533</v>
      </c>
      <c r="Q2695" t="str">
        <f>LEFT(N2695, SEARCH("/", N2695, 1) - 1)</f>
        <v>music</v>
      </c>
      <c r="R2695" t="str">
        <f>RIGHT(N2695, LEN(N2695)-SEARCH("/", N2695, 1))</f>
        <v>rock</v>
      </c>
      <c r="S2695" s="11">
        <f>(((J2695/60)/60)/24)+DATE(1970,1,1)</f>
        <v>41053.80846064815</v>
      </c>
      <c r="T2695" s="11">
        <f>(((I2695/60)/60)/24)+DATE(1970,1,1)</f>
        <v>41074.80846064815</v>
      </c>
    </row>
    <row r="2696" spans="1:20" ht="45" x14ac:dyDescent="0.25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8276</v>
      </c>
      <c r="O2696" s="6">
        <f>ROUND(E2696/D2696*100, 0)</f>
        <v>104</v>
      </c>
      <c r="P2696" s="8">
        <f>E2696/L2696</f>
        <v>66.369426751592357</v>
      </c>
      <c r="Q2696" t="str">
        <f>LEFT(N2696, SEARCH("/", N2696, 1) - 1)</f>
        <v>music</v>
      </c>
      <c r="R2696" t="str">
        <f>RIGHT(N2696, LEN(N2696)-SEARCH("/", N2696, 1))</f>
        <v>rock</v>
      </c>
      <c r="S2696" s="11">
        <f>(((J2696/60)/60)/24)+DATE(1970,1,1)</f>
        <v>41194.715520833335</v>
      </c>
      <c r="T2696" s="11">
        <f>(((I2696/60)/60)/24)+DATE(1970,1,1)</f>
        <v>41235.916666666664</v>
      </c>
    </row>
    <row r="2697" spans="1:20" ht="45" x14ac:dyDescent="0.25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8276</v>
      </c>
      <c r="O2697" s="6">
        <f>ROUND(E2697/D2697*100, 0)</f>
        <v>156</v>
      </c>
      <c r="P2697" s="8">
        <f>E2697/L2697</f>
        <v>117.22556390977444</v>
      </c>
      <c r="Q2697" t="str">
        <f>LEFT(N2697, SEARCH("/", N2697, 1) - 1)</f>
        <v>music</v>
      </c>
      <c r="R2697" t="str">
        <f>RIGHT(N2697, LEN(N2697)-SEARCH("/", N2697, 1))</f>
        <v>rock</v>
      </c>
      <c r="S2697" s="11">
        <f>(((J2697/60)/60)/24)+DATE(1970,1,1)</f>
        <v>41164.859502314815</v>
      </c>
      <c r="T2697" s="11">
        <f>(((I2697/60)/60)/24)+DATE(1970,1,1)</f>
        <v>41194.859502314815</v>
      </c>
    </row>
    <row r="2698" spans="1:20" ht="45" x14ac:dyDescent="0.25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8276</v>
      </c>
      <c r="O2698" s="6">
        <f>ROUND(E2698/D2698*100, 0)</f>
        <v>100</v>
      </c>
      <c r="P2698" s="8">
        <f>E2698/L2698</f>
        <v>172.41379310344828</v>
      </c>
      <c r="Q2698" t="str">
        <f>LEFT(N2698, SEARCH("/", N2698, 1) - 1)</f>
        <v>music</v>
      </c>
      <c r="R2698" t="str">
        <f>RIGHT(N2698, LEN(N2698)-SEARCH("/", N2698, 1))</f>
        <v>rock</v>
      </c>
      <c r="S2698" s="11">
        <f>(((J2698/60)/60)/24)+DATE(1970,1,1)</f>
        <v>40896.883750000001</v>
      </c>
      <c r="T2698" s="11">
        <f>(((I2698/60)/60)/24)+DATE(1970,1,1)</f>
        <v>40924.208333333336</v>
      </c>
    </row>
    <row r="2699" spans="1:20" ht="45" x14ac:dyDescent="0.25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8292</v>
      </c>
      <c r="O2699" s="6">
        <f>ROUND(E2699/D2699*100, 0)</f>
        <v>110</v>
      </c>
      <c r="P2699" s="8">
        <f>E2699/L2699</f>
        <v>85.546875</v>
      </c>
      <c r="Q2699" t="str">
        <f>LEFT(N2699, SEARCH("/", N2699, 1) - 1)</f>
        <v>music</v>
      </c>
      <c r="R2699" t="str">
        <f>RIGHT(N2699, LEN(N2699)-SEARCH("/", N2699, 1))</f>
        <v>pop</v>
      </c>
      <c r="S2699" s="11">
        <f>(((J2699/60)/60)/24)+DATE(1970,1,1)</f>
        <v>41175.05972222222</v>
      </c>
      <c r="T2699" s="11">
        <f>(((I2699/60)/60)/24)+DATE(1970,1,1)</f>
        <v>41235.101388888892</v>
      </c>
    </row>
    <row r="2700" spans="1:20" ht="45" x14ac:dyDescent="0.25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8293</v>
      </c>
      <c r="O2700" s="6">
        <f>ROUND(E2700/D2700*100, 0)</f>
        <v>31</v>
      </c>
      <c r="P2700" s="8">
        <f>E2700/L2700</f>
        <v>80.128205128205124</v>
      </c>
      <c r="Q2700" t="str">
        <f>LEFT(N2700, SEARCH("/", N2700, 1) - 1)</f>
        <v>music</v>
      </c>
      <c r="R2700" t="str">
        <f>RIGHT(N2700, LEN(N2700)-SEARCH("/", N2700, 1))</f>
        <v>faith</v>
      </c>
      <c r="S2700" s="11">
        <f>(((J2700/60)/60)/24)+DATE(1970,1,1)</f>
        <v>42802.046817129631</v>
      </c>
      <c r="T2700" s="11">
        <f>(((I2700/60)/60)/24)+DATE(1970,1,1)</f>
        <v>42835.84375</v>
      </c>
    </row>
    <row r="2701" spans="1:20" ht="45" x14ac:dyDescent="0.25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8293</v>
      </c>
      <c r="O2701" s="6">
        <f>ROUND(E2701/D2701*100, 0)</f>
        <v>0</v>
      </c>
      <c r="P2701" s="8">
        <f>E2701/L2701</f>
        <v>5</v>
      </c>
      <c r="Q2701" t="str">
        <f>LEFT(N2701, SEARCH("/", N2701, 1) - 1)</f>
        <v>music</v>
      </c>
      <c r="R2701" t="str">
        <f>RIGHT(N2701, LEN(N2701)-SEARCH("/", N2701, 1))</f>
        <v>faith</v>
      </c>
      <c r="S2701" s="11">
        <f>(((J2701/60)/60)/24)+DATE(1970,1,1)</f>
        <v>42791.669837962967</v>
      </c>
      <c r="T2701" s="11">
        <f>(((I2701/60)/60)/24)+DATE(1970,1,1)</f>
        <v>42821.191666666666</v>
      </c>
    </row>
    <row r="2702" spans="1:20" ht="45" x14ac:dyDescent="0.25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8293</v>
      </c>
      <c r="O2702" s="6">
        <f>ROUND(E2702/D2702*100, 0)</f>
        <v>11</v>
      </c>
      <c r="P2702" s="8">
        <f>E2702/L2702</f>
        <v>525</v>
      </c>
      <c r="Q2702" t="str">
        <f>LEFT(N2702, SEARCH("/", N2702, 1) - 1)</f>
        <v>music</v>
      </c>
      <c r="R2702" t="str">
        <f>RIGHT(N2702, LEN(N2702)-SEARCH("/", N2702, 1))</f>
        <v>faith</v>
      </c>
      <c r="S2702" s="11">
        <f>(((J2702/60)/60)/24)+DATE(1970,1,1)</f>
        <v>41852.646226851852</v>
      </c>
      <c r="T2702" s="11">
        <f>(((I2702/60)/60)/24)+DATE(1970,1,1)</f>
        <v>41883.646226851852</v>
      </c>
    </row>
    <row r="2703" spans="1:20" ht="45" x14ac:dyDescent="0.25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8293</v>
      </c>
      <c r="O2703" s="6">
        <f>ROUND(E2703/D2703*100, 0)</f>
        <v>7</v>
      </c>
      <c r="P2703" s="8">
        <f>E2703/L2703</f>
        <v>216.66666666666666</v>
      </c>
      <c r="Q2703" t="str">
        <f>LEFT(N2703, SEARCH("/", N2703, 1) - 1)</f>
        <v>music</v>
      </c>
      <c r="R2703" t="str">
        <f>RIGHT(N2703, LEN(N2703)-SEARCH("/", N2703, 1))</f>
        <v>faith</v>
      </c>
      <c r="S2703" s="11">
        <f>(((J2703/60)/60)/24)+DATE(1970,1,1)</f>
        <v>42129.82540509259</v>
      </c>
      <c r="T2703" s="11">
        <f>(((I2703/60)/60)/24)+DATE(1970,1,1)</f>
        <v>42186.25</v>
      </c>
    </row>
    <row r="2704" spans="1:20" ht="45" x14ac:dyDescent="0.25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8293</v>
      </c>
      <c r="O2704" s="6">
        <f>ROUND(E2704/D2704*100, 0)</f>
        <v>0</v>
      </c>
      <c r="P2704" s="8" t="e">
        <f>E2704/L2704</f>
        <v>#DIV/0!</v>
      </c>
      <c r="Q2704" t="str">
        <f>LEFT(N2704, SEARCH("/", N2704, 1) - 1)</f>
        <v>music</v>
      </c>
      <c r="R2704" t="str">
        <f>RIGHT(N2704, LEN(N2704)-SEARCH("/", N2704, 1))</f>
        <v>faith</v>
      </c>
      <c r="S2704" s="11">
        <f>(((J2704/60)/60)/24)+DATE(1970,1,1)</f>
        <v>42471.052152777775</v>
      </c>
      <c r="T2704" s="11">
        <f>(((I2704/60)/60)/24)+DATE(1970,1,1)</f>
        <v>42531.052152777775</v>
      </c>
    </row>
    <row r="2705" spans="1:20" ht="45" x14ac:dyDescent="0.25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8293</v>
      </c>
      <c r="O2705" s="6">
        <f>ROUND(E2705/D2705*100, 0)</f>
        <v>0</v>
      </c>
      <c r="P2705" s="8" t="e">
        <f>E2705/L2705</f>
        <v>#DIV/0!</v>
      </c>
      <c r="Q2705" t="str">
        <f>LEFT(N2705, SEARCH("/", N2705, 1) - 1)</f>
        <v>music</v>
      </c>
      <c r="R2705" t="str">
        <f>RIGHT(N2705, LEN(N2705)-SEARCH("/", N2705, 1))</f>
        <v>faith</v>
      </c>
      <c r="S2705" s="11">
        <f>(((J2705/60)/60)/24)+DATE(1970,1,1)</f>
        <v>42614.675625000003</v>
      </c>
      <c r="T2705" s="11">
        <f>(((I2705/60)/60)/24)+DATE(1970,1,1)</f>
        <v>42626.895833333328</v>
      </c>
    </row>
    <row r="2706" spans="1:20" ht="30" x14ac:dyDescent="0.25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8285</v>
      </c>
      <c r="O2706" s="6">
        <f>ROUND(E2706/D2706*100, 0)</f>
        <v>103</v>
      </c>
      <c r="P2706" s="8">
        <f>E2706/L2706</f>
        <v>168.68852459016392</v>
      </c>
      <c r="Q2706" t="str">
        <f>LEFT(N2706, SEARCH("/", N2706, 1) - 1)</f>
        <v>photography</v>
      </c>
      <c r="R2706" t="str">
        <f>RIGHT(N2706, LEN(N2706)-SEARCH("/", N2706, 1))</f>
        <v>photobooks</v>
      </c>
      <c r="S2706" s="11">
        <f>(((J2706/60)/60)/24)+DATE(1970,1,1)</f>
        <v>42052.7815162037</v>
      </c>
      <c r="T2706" s="11">
        <f>(((I2706/60)/60)/24)+DATE(1970,1,1)</f>
        <v>42082.739849537036</v>
      </c>
    </row>
    <row r="2707" spans="1:20" ht="45" x14ac:dyDescent="0.25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8285</v>
      </c>
      <c r="O2707" s="6">
        <f>ROUND(E2707/D2707*100, 0)</f>
        <v>15</v>
      </c>
      <c r="P2707" s="8">
        <f>E2707/L2707</f>
        <v>63.875</v>
      </c>
      <c r="Q2707" t="str">
        <f>LEFT(N2707, SEARCH("/", N2707, 1) - 1)</f>
        <v>photography</v>
      </c>
      <c r="R2707" t="str">
        <f>RIGHT(N2707, LEN(N2707)-SEARCH("/", N2707, 1))</f>
        <v>photobooks</v>
      </c>
      <c r="S2707" s="11">
        <f>(((J2707/60)/60)/24)+DATE(1970,1,1)</f>
        <v>42068.65552083333</v>
      </c>
      <c r="T2707" s="11">
        <f>(((I2707/60)/60)/24)+DATE(1970,1,1)</f>
        <v>42098.613854166666</v>
      </c>
    </row>
    <row r="2708" spans="1:20" ht="45" x14ac:dyDescent="0.25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8285</v>
      </c>
      <c r="O2708" s="6">
        <f>ROUND(E2708/D2708*100, 0)</f>
        <v>68</v>
      </c>
      <c r="P2708" s="8">
        <f>E2708/L2708</f>
        <v>48.25</v>
      </c>
      <c r="Q2708" t="str">
        <f>LEFT(N2708, SEARCH("/", N2708, 1) - 1)</f>
        <v>photography</v>
      </c>
      <c r="R2708" t="str">
        <f>RIGHT(N2708, LEN(N2708)-SEARCH("/", N2708, 1))</f>
        <v>photobooks</v>
      </c>
      <c r="S2708" s="11">
        <f>(((J2708/60)/60)/24)+DATE(1970,1,1)</f>
        <v>42689.56931712963</v>
      </c>
      <c r="T2708" s="11">
        <f>(((I2708/60)/60)/24)+DATE(1970,1,1)</f>
        <v>42719.56931712963</v>
      </c>
    </row>
    <row r="2709" spans="1:20" ht="30" x14ac:dyDescent="0.25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8276</v>
      </c>
      <c r="O2709" s="6">
        <f>ROUND(E2709/D2709*100, 0)</f>
        <v>118</v>
      </c>
      <c r="P2709" s="8">
        <f>E2709/L2709</f>
        <v>131.16666666666666</v>
      </c>
      <c r="Q2709" t="str">
        <f>LEFT(N2709, SEARCH("/", N2709, 1) - 1)</f>
        <v>music</v>
      </c>
      <c r="R2709" t="str">
        <f>RIGHT(N2709, LEN(N2709)-SEARCH("/", N2709, 1))</f>
        <v>rock</v>
      </c>
      <c r="S2709" s="11">
        <f>(((J2709/60)/60)/24)+DATE(1970,1,1)</f>
        <v>41988.964062500003</v>
      </c>
      <c r="T2709" s="11">
        <f>(((I2709/60)/60)/24)+DATE(1970,1,1)</f>
        <v>42028.964062500003</v>
      </c>
    </row>
    <row r="2710" spans="1:20" ht="45" x14ac:dyDescent="0.25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8276</v>
      </c>
      <c r="O2710" s="6">
        <f>ROUND(E2710/D2710*100, 0)</f>
        <v>124</v>
      </c>
      <c r="P2710" s="8">
        <f>E2710/L2710</f>
        <v>92.541865671641801</v>
      </c>
      <c r="Q2710" t="str">
        <f>LEFT(N2710, SEARCH("/", N2710, 1) - 1)</f>
        <v>music</v>
      </c>
      <c r="R2710" t="str">
        <f>RIGHT(N2710, LEN(N2710)-SEARCH("/", N2710, 1))</f>
        <v>rock</v>
      </c>
      <c r="S2710" s="11">
        <f>(((J2710/60)/60)/24)+DATE(1970,1,1)</f>
        <v>40564.994837962964</v>
      </c>
      <c r="T2710" s="11">
        <f>(((I2710/60)/60)/24)+DATE(1970,1,1)</f>
        <v>40594.994837962964</v>
      </c>
    </row>
    <row r="2711" spans="1:20" ht="45" x14ac:dyDescent="0.25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8283</v>
      </c>
      <c r="O2711" s="6">
        <f>ROUND(E2711/D2711*100, 0)</f>
        <v>0</v>
      </c>
      <c r="P2711" s="8" t="e">
        <f>E2711/L2711</f>
        <v>#DIV/0!</v>
      </c>
      <c r="Q2711" t="str">
        <f>LEFT(N2711, SEARCH("/", N2711, 1) - 1)</f>
        <v>games</v>
      </c>
      <c r="R2711" t="str">
        <f>RIGHT(N2711, LEN(N2711)-SEARCH("/", N2711, 1))</f>
        <v>mobile games</v>
      </c>
      <c r="S2711" s="11">
        <f>(((J2711/60)/60)/24)+DATE(1970,1,1)</f>
        <v>42709.002881944441</v>
      </c>
      <c r="T2711" s="11">
        <f>(((I2711/60)/60)/24)+DATE(1970,1,1)</f>
        <v>42739.002881944441</v>
      </c>
    </row>
    <row r="2712" spans="1:20" ht="30" x14ac:dyDescent="0.25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8283</v>
      </c>
      <c r="O2712" s="6">
        <f>ROUND(E2712/D2712*100, 0)</f>
        <v>1</v>
      </c>
      <c r="P2712" s="8">
        <f>E2712/L2712</f>
        <v>17</v>
      </c>
      <c r="Q2712" t="str">
        <f>LEFT(N2712, SEARCH("/", N2712, 1) - 1)</f>
        <v>games</v>
      </c>
      <c r="R2712" t="str">
        <f>RIGHT(N2712, LEN(N2712)-SEARCH("/", N2712, 1))</f>
        <v>mobile games</v>
      </c>
      <c r="S2712" s="11">
        <f>(((J2712/60)/60)/24)+DATE(1970,1,1)</f>
        <v>42528.899398148147</v>
      </c>
      <c r="T2712" s="11">
        <f>(((I2712/60)/60)/24)+DATE(1970,1,1)</f>
        <v>42588.899398148147</v>
      </c>
    </row>
    <row r="2713" spans="1:20" ht="60" x14ac:dyDescent="0.25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8279</v>
      </c>
      <c r="O2713" s="6">
        <f>ROUND(E2713/D2713*100, 0)</f>
        <v>106</v>
      </c>
      <c r="P2713" s="8">
        <f>E2713/L2713</f>
        <v>87.958333333333329</v>
      </c>
      <c r="Q2713" t="str">
        <f>LEFT(N2713, SEARCH("/", N2713, 1) - 1)</f>
        <v>music</v>
      </c>
      <c r="R2713" t="str">
        <f>RIGHT(N2713, LEN(N2713)-SEARCH("/", N2713, 1))</f>
        <v>indie rock</v>
      </c>
      <c r="S2713" s="11">
        <f>(((J2713/60)/60)/24)+DATE(1970,1,1)</f>
        <v>40335.798078703701</v>
      </c>
      <c r="T2713" s="11">
        <f>(((I2713/60)/60)/24)+DATE(1970,1,1)</f>
        <v>40381.25</v>
      </c>
    </row>
    <row r="2714" spans="1:20" ht="45" x14ac:dyDescent="0.25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8294</v>
      </c>
      <c r="O2714" s="6">
        <f>ROUND(E2714/D2714*100, 0)</f>
        <v>43</v>
      </c>
      <c r="P2714" s="8">
        <f>E2714/L2714</f>
        <v>40.980952380952381</v>
      </c>
      <c r="Q2714" t="str">
        <f>LEFT(N2714, SEARCH("/", N2714, 1) - 1)</f>
        <v>technology</v>
      </c>
      <c r="R2714" t="str">
        <f>RIGHT(N2714, LEN(N2714)-SEARCH("/", N2714, 1))</f>
        <v>gadgets</v>
      </c>
      <c r="S2714" s="11">
        <f>(((J2714/60)/60)/24)+DATE(1970,1,1)</f>
        <v>42270.875706018516</v>
      </c>
      <c r="T2714" s="11">
        <f>(((I2714/60)/60)/24)+DATE(1970,1,1)</f>
        <v>42298.958333333328</v>
      </c>
    </row>
    <row r="2715" spans="1:20" ht="45" x14ac:dyDescent="0.25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8279</v>
      </c>
      <c r="O2715" s="6">
        <f>ROUND(E2715/D2715*100, 0)</f>
        <v>111</v>
      </c>
      <c r="P2715" s="8">
        <f>E2715/L2715</f>
        <v>115.3125</v>
      </c>
      <c r="Q2715" t="str">
        <f>LEFT(N2715, SEARCH("/", N2715, 1) - 1)</f>
        <v>music</v>
      </c>
      <c r="R2715" t="str">
        <f>RIGHT(N2715, LEN(N2715)-SEARCH("/", N2715, 1))</f>
        <v>indie rock</v>
      </c>
      <c r="S2715" s="11">
        <f>(((J2715/60)/60)/24)+DATE(1970,1,1)</f>
        <v>41313.985046296293</v>
      </c>
      <c r="T2715" s="11">
        <f>(((I2715/60)/60)/24)+DATE(1970,1,1)</f>
        <v>41343.943379629629</v>
      </c>
    </row>
    <row r="2716" spans="1:20" ht="45" x14ac:dyDescent="0.25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8295</v>
      </c>
      <c r="O2716" s="6">
        <f>ROUND(E2716/D2716*100, 0)</f>
        <v>1705</v>
      </c>
      <c r="P2716" s="8">
        <f>E2716/L2716</f>
        <v>68.815577078288939</v>
      </c>
      <c r="Q2716" t="str">
        <f>LEFT(N2716, SEARCH("/", N2716, 1) - 1)</f>
        <v>technology</v>
      </c>
      <c r="R2716" t="str">
        <f>RIGHT(N2716, LEN(N2716)-SEARCH("/", N2716, 1))</f>
        <v>hardware</v>
      </c>
      <c r="S2716" s="11">
        <f>(((J2716/60)/60)/24)+DATE(1970,1,1)</f>
        <v>42548.269861111112</v>
      </c>
      <c r="T2716" s="11">
        <f>(((I2716/60)/60)/24)+DATE(1970,1,1)</f>
        <v>42593.269861111112</v>
      </c>
    </row>
    <row r="2717" spans="1:20" ht="45" x14ac:dyDescent="0.25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8295</v>
      </c>
      <c r="O2717" s="6">
        <f>ROUND(E2717/D2717*100, 0)</f>
        <v>157</v>
      </c>
      <c r="P2717" s="8">
        <f>E2717/L2717</f>
        <v>36.965660377358489</v>
      </c>
      <c r="Q2717" t="str">
        <f>LEFT(N2717, SEARCH("/", N2717, 1) - 1)</f>
        <v>technology</v>
      </c>
      <c r="R2717" t="str">
        <f>RIGHT(N2717, LEN(N2717)-SEARCH("/", N2717, 1))</f>
        <v>hardware</v>
      </c>
      <c r="S2717" s="11">
        <f>(((J2717/60)/60)/24)+DATE(1970,1,1)</f>
        <v>41871.845601851855</v>
      </c>
      <c r="T2717" s="11">
        <f>(((I2717/60)/60)/24)+DATE(1970,1,1)</f>
        <v>41913</v>
      </c>
    </row>
    <row r="2718" spans="1:20" ht="45" x14ac:dyDescent="0.25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8295</v>
      </c>
      <c r="O2718" s="6">
        <f>ROUND(E2718/D2718*100, 0)</f>
        <v>1105</v>
      </c>
      <c r="P2718" s="8">
        <f>E2718/L2718</f>
        <v>67.690214329454989</v>
      </c>
      <c r="Q2718" t="str">
        <f>LEFT(N2718, SEARCH("/", N2718, 1) - 1)</f>
        <v>technology</v>
      </c>
      <c r="R2718" t="str">
        <f>RIGHT(N2718, LEN(N2718)-SEARCH("/", N2718, 1))</f>
        <v>hardware</v>
      </c>
      <c r="S2718" s="11">
        <f>(((J2718/60)/60)/24)+DATE(1970,1,1)</f>
        <v>41148.194641203707</v>
      </c>
      <c r="T2718" s="11">
        <f>(((I2718/60)/60)/24)+DATE(1970,1,1)</f>
        <v>41188.165972222225</v>
      </c>
    </row>
    <row r="2719" spans="1:20" ht="45" x14ac:dyDescent="0.25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8295</v>
      </c>
      <c r="O2719" s="6">
        <f>ROUND(E2719/D2719*100, 0)</f>
        <v>193</v>
      </c>
      <c r="P2719" s="8">
        <f>E2719/L2719</f>
        <v>63.04738562091503</v>
      </c>
      <c r="Q2719" t="str">
        <f>LEFT(N2719, SEARCH("/", N2719, 1) - 1)</f>
        <v>technology</v>
      </c>
      <c r="R2719" t="str">
        <f>RIGHT(N2719, LEN(N2719)-SEARCH("/", N2719, 1))</f>
        <v>hardware</v>
      </c>
      <c r="S2719" s="11">
        <f>(((J2719/60)/60)/24)+DATE(1970,1,1)</f>
        <v>41742.780509259261</v>
      </c>
      <c r="T2719" s="11">
        <f>(((I2719/60)/60)/24)+DATE(1970,1,1)</f>
        <v>41772.780509259261</v>
      </c>
    </row>
    <row r="2720" spans="1:20" ht="60" x14ac:dyDescent="0.25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8295</v>
      </c>
      <c r="O2720" s="6">
        <f>ROUND(E2720/D2720*100, 0)</f>
        <v>116</v>
      </c>
      <c r="P2720" s="8">
        <f>E2720/L2720</f>
        <v>84.459270072992695</v>
      </c>
      <c r="Q2720" t="str">
        <f>LEFT(N2720, SEARCH("/", N2720, 1) - 1)</f>
        <v>technology</v>
      </c>
      <c r="R2720" t="str">
        <f>RIGHT(N2720, LEN(N2720)-SEARCH("/", N2720, 1))</f>
        <v>hardware</v>
      </c>
      <c r="S2720" s="11">
        <f>(((J2720/60)/60)/24)+DATE(1970,1,1)</f>
        <v>40347.837800925925</v>
      </c>
      <c r="T2720" s="11">
        <f>(((I2720/60)/60)/24)+DATE(1970,1,1)</f>
        <v>40414.166666666664</v>
      </c>
    </row>
    <row r="2721" spans="1:20" ht="30" x14ac:dyDescent="0.25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8295</v>
      </c>
      <c r="O2721" s="6">
        <f>ROUND(E2721/D2721*100, 0)</f>
        <v>922</v>
      </c>
      <c r="P2721" s="8">
        <f>E2721/L2721</f>
        <v>192.38876826722338</v>
      </c>
      <c r="Q2721" t="str">
        <f>LEFT(N2721, SEARCH("/", N2721, 1) - 1)</f>
        <v>technology</v>
      </c>
      <c r="R2721" t="str">
        <f>RIGHT(N2721, LEN(N2721)-SEARCH("/", N2721, 1))</f>
        <v>hardware</v>
      </c>
      <c r="S2721" s="11">
        <f>(((J2721/60)/60)/24)+DATE(1970,1,1)</f>
        <v>41312.88077546296</v>
      </c>
      <c r="T2721" s="11">
        <f>(((I2721/60)/60)/24)+DATE(1970,1,1)</f>
        <v>41342.88077546296</v>
      </c>
    </row>
    <row r="2722" spans="1:20" ht="45" x14ac:dyDescent="0.25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8295</v>
      </c>
      <c r="O2722" s="6">
        <f>ROUND(E2722/D2722*100, 0)</f>
        <v>300</v>
      </c>
      <c r="P2722" s="8">
        <f>E2722/L2722</f>
        <v>70.041118881118877</v>
      </c>
      <c r="Q2722" t="str">
        <f>LEFT(N2722, SEARCH("/", N2722, 1) - 1)</f>
        <v>technology</v>
      </c>
      <c r="R2722" t="str">
        <f>RIGHT(N2722, LEN(N2722)-SEARCH("/", N2722, 1))</f>
        <v>hardware</v>
      </c>
      <c r="S2722" s="11">
        <f>(((J2722/60)/60)/24)+DATE(1970,1,1)</f>
        <v>41578.210104166668</v>
      </c>
      <c r="T2722" s="11">
        <f>(((I2722/60)/60)/24)+DATE(1970,1,1)</f>
        <v>41638.251770833333</v>
      </c>
    </row>
    <row r="2723" spans="1:20" ht="45" x14ac:dyDescent="0.25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8295</v>
      </c>
      <c r="O2723" s="6">
        <f>ROUND(E2723/D2723*100, 0)</f>
        <v>124</v>
      </c>
      <c r="P2723" s="8">
        <f>E2723/L2723</f>
        <v>88.23571428571428</v>
      </c>
      <c r="Q2723" t="str">
        <f>LEFT(N2723, SEARCH("/", N2723, 1) - 1)</f>
        <v>technology</v>
      </c>
      <c r="R2723" t="str">
        <f>RIGHT(N2723, LEN(N2723)-SEARCH("/", N2723, 1))</f>
        <v>hardware</v>
      </c>
      <c r="S2723" s="11">
        <f>(((J2723/60)/60)/24)+DATE(1970,1,1)</f>
        <v>42331.708032407405</v>
      </c>
      <c r="T2723" s="11">
        <f>(((I2723/60)/60)/24)+DATE(1970,1,1)</f>
        <v>42391.708032407405</v>
      </c>
    </row>
    <row r="2724" spans="1:20" ht="45" x14ac:dyDescent="0.25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8295</v>
      </c>
      <c r="O2724" s="6">
        <f>ROUND(E2724/D2724*100, 0)</f>
        <v>121</v>
      </c>
      <c r="P2724" s="8">
        <f>E2724/L2724</f>
        <v>55.806451612903224</v>
      </c>
      <c r="Q2724" t="str">
        <f>LEFT(N2724, SEARCH("/", N2724, 1) - 1)</f>
        <v>technology</v>
      </c>
      <c r="R2724" t="str">
        <f>RIGHT(N2724, LEN(N2724)-SEARCH("/", N2724, 1))</f>
        <v>hardware</v>
      </c>
      <c r="S2724" s="11">
        <f>(((J2724/60)/60)/24)+DATE(1970,1,1)</f>
        <v>41387.171805555554</v>
      </c>
      <c r="T2724" s="11">
        <f>(((I2724/60)/60)/24)+DATE(1970,1,1)</f>
        <v>41417.171805555554</v>
      </c>
    </row>
    <row r="2725" spans="1:20" ht="45" x14ac:dyDescent="0.25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8295</v>
      </c>
      <c r="O2725" s="6">
        <f>ROUND(E2725/D2725*100, 0)</f>
        <v>473</v>
      </c>
      <c r="P2725" s="8">
        <f>E2725/L2725</f>
        <v>278.39411764705881</v>
      </c>
      <c r="Q2725" t="str">
        <f>LEFT(N2725, SEARCH("/", N2725, 1) - 1)</f>
        <v>technology</v>
      </c>
      <c r="R2725" t="str">
        <f>RIGHT(N2725, LEN(N2725)-SEARCH("/", N2725, 1))</f>
        <v>hardware</v>
      </c>
      <c r="S2725" s="11">
        <f>(((J2725/60)/60)/24)+DATE(1970,1,1)</f>
        <v>42115.071504629625</v>
      </c>
      <c r="T2725" s="11">
        <f>(((I2725/60)/60)/24)+DATE(1970,1,1)</f>
        <v>42155.071504629625</v>
      </c>
    </row>
    <row r="2726" spans="1:20" ht="45" x14ac:dyDescent="0.25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8295</v>
      </c>
      <c r="O2726" s="6">
        <f>ROUND(E2726/D2726*100, 0)</f>
        <v>288</v>
      </c>
      <c r="P2726" s="8">
        <f>E2726/L2726</f>
        <v>47.474464579901152</v>
      </c>
      <c r="Q2726" t="str">
        <f>LEFT(N2726, SEARCH("/", N2726, 1) - 1)</f>
        <v>technology</v>
      </c>
      <c r="R2726" t="str">
        <f>RIGHT(N2726, LEN(N2726)-SEARCH("/", N2726, 1))</f>
        <v>hardware</v>
      </c>
      <c r="S2726" s="11">
        <f>(((J2726/60)/60)/24)+DATE(1970,1,1)</f>
        <v>42150.71056712963</v>
      </c>
      <c r="T2726" s="11">
        <f>(((I2726/60)/60)/24)+DATE(1970,1,1)</f>
        <v>42180.791666666672</v>
      </c>
    </row>
    <row r="2727" spans="1:20" ht="45" x14ac:dyDescent="0.25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8282</v>
      </c>
      <c r="O2727" s="6">
        <f>ROUND(E2727/D2727*100, 0)</f>
        <v>1</v>
      </c>
      <c r="P2727" s="8">
        <f>E2727/L2727</f>
        <v>5.3125</v>
      </c>
      <c r="Q2727" t="str">
        <f>LEFT(N2727, SEARCH("/", N2727, 1) - 1)</f>
        <v>games</v>
      </c>
      <c r="R2727" t="str">
        <f>RIGHT(N2727, LEN(N2727)-SEARCH("/", N2727, 1))</f>
        <v>video games</v>
      </c>
      <c r="S2727" s="11">
        <f>(((J2727/60)/60)/24)+DATE(1970,1,1)</f>
        <v>41018.711863425924</v>
      </c>
      <c r="T2727" s="11">
        <f>(((I2727/60)/60)/24)+DATE(1970,1,1)</f>
        <v>41048.711863425924</v>
      </c>
    </row>
    <row r="2728" spans="1:20" ht="45" x14ac:dyDescent="0.25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8297</v>
      </c>
      <c r="O2728" s="6">
        <f>ROUND(E2728/D2728*100, 0)</f>
        <v>285</v>
      </c>
      <c r="P2728" s="8">
        <f>E2728/L2728</f>
        <v>107.04511278195488</v>
      </c>
      <c r="Q2728" t="str">
        <f>LEFT(N2728, SEARCH("/", N2728, 1) - 1)</f>
        <v>games</v>
      </c>
      <c r="R2728" t="str">
        <f>RIGHT(N2728, LEN(N2728)-SEARCH("/", N2728, 1))</f>
        <v>tabletop games</v>
      </c>
      <c r="S2728" s="11">
        <f>(((J2728/60)/60)/24)+DATE(1970,1,1)</f>
        <v>42380.690289351856</v>
      </c>
      <c r="T2728" s="11">
        <f>(((I2728/60)/60)/24)+DATE(1970,1,1)</f>
        <v>42394.666666666672</v>
      </c>
    </row>
    <row r="2729" spans="1:20" ht="45" x14ac:dyDescent="0.25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8297</v>
      </c>
      <c r="O2729" s="6">
        <f>ROUND(E2729/D2729*100, 0)</f>
        <v>537</v>
      </c>
      <c r="P2729" s="8">
        <f>E2729/L2729</f>
        <v>61.203872437357631</v>
      </c>
      <c r="Q2729" t="str">
        <f>LEFT(N2729, SEARCH("/", N2729, 1) - 1)</f>
        <v>games</v>
      </c>
      <c r="R2729" t="str">
        <f>RIGHT(N2729, LEN(N2729)-SEARCH("/", N2729, 1))</f>
        <v>tabletop games</v>
      </c>
      <c r="S2729" s="11">
        <f>(((J2729/60)/60)/24)+DATE(1970,1,1)</f>
        <v>42425.757986111115</v>
      </c>
      <c r="T2729" s="11">
        <f>(((I2729/60)/60)/24)+DATE(1970,1,1)</f>
        <v>42455.716319444444</v>
      </c>
    </row>
    <row r="2730" spans="1:20" ht="45" x14ac:dyDescent="0.25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8297</v>
      </c>
      <c r="O2730" s="6">
        <f>ROUND(E2730/D2730*100, 0)</f>
        <v>243</v>
      </c>
      <c r="P2730" s="8">
        <f>E2730/L2730</f>
        <v>82.145270270270274</v>
      </c>
      <c r="Q2730" t="str">
        <f>LEFT(N2730, SEARCH("/", N2730, 1) - 1)</f>
        <v>games</v>
      </c>
      <c r="R2730" t="str">
        <f>RIGHT(N2730, LEN(N2730)-SEARCH("/", N2730, 1))</f>
        <v>tabletop games</v>
      </c>
      <c r="S2730" s="11">
        <f>(((J2730/60)/60)/24)+DATE(1970,1,1)</f>
        <v>42644.667534722219</v>
      </c>
      <c r="T2730" s="11">
        <f>(((I2730/60)/60)/24)+DATE(1970,1,1)</f>
        <v>42672.791666666672</v>
      </c>
    </row>
    <row r="2731" spans="1:20" ht="30" x14ac:dyDescent="0.25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8297</v>
      </c>
      <c r="O2731" s="6">
        <f>ROUND(E2731/D2731*100, 0)</f>
        <v>1360</v>
      </c>
      <c r="P2731" s="8">
        <f>E2731/L2731</f>
        <v>53.865251485148519</v>
      </c>
      <c r="Q2731" t="str">
        <f>LEFT(N2731, SEARCH("/", N2731, 1) - 1)</f>
        <v>games</v>
      </c>
      <c r="R2731" t="str">
        <f>RIGHT(N2731, LEN(N2731)-SEARCH("/", N2731, 1))</f>
        <v>tabletop games</v>
      </c>
      <c r="S2731" s="11">
        <f>(((J2731/60)/60)/24)+DATE(1970,1,1)</f>
        <v>41569.575613425928</v>
      </c>
      <c r="T2731" s="11">
        <f>(((I2731/60)/60)/24)+DATE(1970,1,1)</f>
        <v>41605.126388888886</v>
      </c>
    </row>
    <row r="2732" spans="1:20" ht="60" x14ac:dyDescent="0.25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8298</v>
      </c>
      <c r="O2732" s="6">
        <f>ROUND(E2732/D2732*100, 0)</f>
        <v>254</v>
      </c>
      <c r="P2732" s="8">
        <f>E2732/L2732</f>
        <v>47.383612662942269</v>
      </c>
      <c r="Q2732" t="str">
        <f>LEFT(N2732, SEARCH("/", N2732, 1) - 1)</f>
        <v>food</v>
      </c>
      <c r="R2732" t="str">
        <f>RIGHT(N2732, LEN(N2732)-SEARCH("/", N2732, 1))</f>
        <v>small batch</v>
      </c>
      <c r="S2732" s="11">
        <f>(((J2732/60)/60)/24)+DATE(1970,1,1)</f>
        <v>42139.781678240746</v>
      </c>
      <c r="T2732" s="11">
        <f>(((I2732/60)/60)/24)+DATE(1970,1,1)</f>
        <v>42169.781678240746</v>
      </c>
    </row>
    <row r="2733" spans="1:20" ht="45" x14ac:dyDescent="0.25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8272</v>
      </c>
      <c r="O2733" s="6">
        <f>ROUND(E2733/D2733*100, 0)</f>
        <v>3</v>
      </c>
      <c r="P2733" s="8">
        <f>E2733/L2733</f>
        <v>300</v>
      </c>
      <c r="Q2733" t="str">
        <f>LEFT(N2733, SEARCH("/", N2733, 1) - 1)</f>
        <v>technology</v>
      </c>
      <c r="R2733" t="str">
        <f>RIGHT(N2733, LEN(N2733)-SEARCH("/", N2733, 1))</f>
        <v>web</v>
      </c>
      <c r="S2733" s="11">
        <f>(((J2733/60)/60)/24)+DATE(1970,1,1)</f>
        <v>42327.825289351851</v>
      </c>
      <c r="T2733" s="11">
        <f>(((I2733/60)/60)/24)+DATE(1970,1,1)</f>
        <v>42377.82430555555</v>
      </c>
    </row>
    <row r="2734" spans="1:20" ht="30" x14ac:dyDescent="0.25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8272</v>
      </c>
      <c r="O2734" s="6">
        <f>ROUND(E2734/D2734*100, 0)</f>
        <v>0</v>
      </c>
      <c r="P2734" s="8" t="e">
        <f>E2734/L2734</f>
        <v>#DIV/0!</v>
      </c>
      <c r="Q2734" t="str">
        <f>LEFT(N2734, SEARCH("/", N2734, 1) - 1)</f>
        <v>technology</v>
      </c>
      <c r="R2734" t="str">
        <f>RIGHT(N2734, LEN(N2734)-SEARCH("/", N2734, 1))</f>
        <v>web</v>
      </c>
      <c r="S2734" s="11">
        <f>(((J2734/60)/60)/24)+DATE(1970,1,1)</f>
        <v>42130.78361111111</v>
      </c>
      <c r="T2734" s="11">
        <f>(((I2734/60)/60)/24)+DATE(1970,1,1)</f>
        <v>42160.78361111111</v>
      </c>
    </row>
    <row r="2735" spans="1:20" ht="45" x14ac:dyDescent="0.25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8272</v>
      </c>
      <c r="O2735" s="6">
        <f>ROUND(E2735/D2735*100, 0)</f>
        <v>0</v>
      </c>
      <c r="P2735" s="8" t="e">
        <f>E2735/L2735</f>
        <v>#DIV/0!</v>
      </c>
      <c r="Q2735" t="str">
        <f>LEFT(N2735, SEARCH("/", N2735, 1) - 1)</f>
        <v>technology</v>
      </c>
      <c r="R2735" t="str">
        <f>RIGHT(N2735, LEN(N2735)-SEARCH("/", N2735, 1))</f>
        <v>web</v>
      </c>
      <c r="S2735" s="11">
        <f>(((J2735/60)/60)/24)+DATE(1970,1,1)</f>
        <v>42592.836076388892</v>
      </c>
      <c r="T2735" s="11">
        <f>(((I2735/60)/60)/24)+DATE(1970,1,1)</f>
        <v>42622.836076388892</v>
      </c>
    </row>
    <row r="2736" spans="1:20" ht="45" x14ac:dyDescent="0.25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8272</v>
      </c>
      <c r="O2736" s="6">
        <f>ROUND(E2736/D2736*100, 0)</f>
        <v>4</v>
      </c>
      <c r="P2736" s="8">
        <f>E2736/L2736</f>
        <v>145</v>
      </c>
      <c r="Q2736" t="str">
        <f>LEFT(N2736, SEARCH("/", N2736, 1) - 1)</f>
        <v>technology</v>
      </c>
      <c r="R2736" t="str">
        <f>RIGHT(N2736, LEN(N2736)-SEARCH("/", N2736, 1))</f>
        <v>web</v>
      </c>
      <c r="S2736" s="11">
        <f>(((J2736/60)/60)/24)+DATE(1970,1,1)</f>
        <v>42027.056793981479</v>
      </c>
      <c r="T2736" s="11">
        <f>(((I2736/60)/60)/24)+DATE(1970,1,1)</f>
        <v>42057.056793981479</v>
      </c>
    </row>
    <row r="2737" spans="1:20" ht="45" x14ac:dyDescent="0.25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8284</v>
      </c>
      <c r="O2737" s="6">
        <f>ROUND(E2737/D2737*100, 0)</f>
        <v>0</v>
      </c>
      <c r="P2737" s="8" t="e">
        <f>E2737/L2737</f>
        <v>#DIV/0!</v>
      </c>
      <c r="Q2737" t="str">
        <f>LEFT(N2737, SEARCH("/", N2737, 1) - 1)</f>
        <v>food</v>
      </c>
      <c r="R2737" t="str">
        <f>RIGHT(N2737, LEN(N2737)-SEARCH("/", N2737, 1))</f>
        <v>food trucks</v>
      </c>
      <c r="S2737" s="11">
        <f>(((J2737/60)/60)/24)+DATE(1970,1,1)</f>
        <v>42397.89980324074</v>
      </c>
      <c r="T2737" s="11">
        <f>(((I2737/60)/60)/24)+DATE(1970,1,1)</f>
        <v>42427.89980324074</v>
      </c>
    </row>
    <row r="2738" spans="1:20" ht="45" x14ac:dyDescent="0.25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8284</v>
      </c>
      <c r="O2738" s="6">
        <f>ROUND(E2738/D2738*100, 0)</f>
        <v>0</v>
      </c>
      <c r="P2738" s="8" t="e">
        <f>E2738/L2738</f>
        <v>#DIV/0!</v>
      </c>
      <c r="Q2738" t="str">
        <f>LEFT(N2738, SEARCH("/", N2738, 1) - 1)</f>
        <v>food</v>
      </c>
      <c r="R2738" t="str">
        <f>RIGHT(N2738, LEN(N2738)-SEARCH("/", N2738, 1))</f>
        <v>food trucks</v>
      </c>
      <c r="S2738" s="11">
        <f>(((J2738/60)/60)/24)+DATE(1970,1,1)</f>
        <v>42265.818622685183</v>
      </c>
      <c r="T2738" s="11">
        <f>(((I2738/60)/60)/24)+DATE(1970,1,1)</f>
        <v>42295.818622685183</v>
      </c>
    </row>
    <row r="2739" spans="1:20" ht="45" x14ac:dyDescent="0.25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8298</v>
      </c>
      <c r="O2739" s="6">
        <f>ROUND(E2739/D2739*100, 0)</f>
        <v>108</v>
      </c>
      <c r="P2739" s="8">
        <f>E2739/L2739</f>
        <v>90</v>
      </c>
      <c r="Q2739" t="str">
        <f>LEFT(N2739, SEARCH("/", N2739, 1) - 1)</f>
        <v>food</v>
      </c>
      <c r="R2739" t="str">
        <f>RIGHT(N2739, LEN(N2739)-SEARCH("/", N2739, 1))</f>
        <v>small batch</v>
      </c>
      <c r="S2739" s="11">
        <f>(((J2739/60)/60)/24)+DATE(1970,1,1)</f>
        <v>41943.142534722225</v>
      </c>
      <c r="T2739" s="11">
        <f>(((I2739/60)/60)/24)+DATE(1970,1,1)</f>
        <v>41973.184201388889</v>
      </c>
    </row>
    <row r="2740" spans="1:20" ht="45" x14ac:dyDescent="0.25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8298</v>
      </c>
      <c r="O2740" s="6">
        <f>ROUND(E2740/D2740*100, 0)</f>
        <v>115</v>
      </c>
      <c r="P2740" s="8">
        <f>E2740/L2740</f>
        <v>62.06989247311828</v>
      </c>
      <c r="Q2740" t="str">
        <f>LEFT(N2740, SEARCH("/", N2740, 1) - 1)</f>
        <v>food</v>
      </c>
      <c r="R2740" t="str">
        <f>RIGHT(N2740, LEN(N2740)-SEARCH("/", N2740, 1))</f>
        <v>small batch</v>
      </c>
      <c r="S2740" s="11">
        <f>(((J2740/60)/60)/24)+DATE(1970,1,1)</f>
        <v>42779.908449074079</v>
      </c>
      <c r="T2740" s="11">
        <f>(((I2740/60)/60)/24)+DATE(1970,1,1)</f>
        <v>42799.908449074079</v>
      </c>
    </row>
    <row r="2741" spans="1:20" ht="45" x14ac:dyDescent="0.25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8299</v>
      </c>
      <c r="O2741" s="6">
        <f>ROUND(E2741/D2741*100, 0)</f>
        <v>0</v>
      </c>
      <c r="P2741" s="8" t="e">
        <f>E2741/L2741</f>
        <v>#DIV/0!</v>
      </c>
      <c r="Q2741" t="str">
        <f>LEFT(N2741, SEARCH("/", N2741, 1) - 1)</f>
        <v>food</v>
      </c>
      <c r="R2741" t="str">
        <f>RIGHT(N2741, LEN(N2741)-SEARCH("/", N2741, 1))</f>
        <v>restaurants</v>
      </c>
      <c r="S2741" s="11">
        <f>(((J2741/60)/60)/24)+DATE(1970,1,1)</f>
        <v>42498.899398148147</v>
      </c>
      <c r="T2741" s="11">
        <f>(((I2741/60)/60)/24)+DATE(1970,1,1)</f>
        <v>42528.879166666666</v>
      </c>
    </row>
    <row r="2742" spans="1:20" ht="45" x14ac:dyDescent="0.25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8300</v>
      </c>
      <c r="O2742" s="6">
        <f>ROUND(E2742/D2742*100, 0)</f>
        <v>100</v>
      </c>
      <c r="P2742" s="8">
        <f>E2742/L2742</f>
        <v>169.91525423728814</v>
      </c>
      <c r="Q2742" t="str">
        <f>LEFT(N2742, SEARCH("/", N2742, 1) - 1)</f>
        <v>music</v>
      </c>
      <c r="R2742" t="str">
        <f>RIGHT(N2742, LEN(N2742)-SEARCH("/", N2742, 1))</f>
        <v>classical music</v>
      </c>
      <c r="S2742" s="11">
        <f>(((J2742/60)/60)/24)+DATE(1970,1,1)</f>
        <v>41977.902222222227</v>
      </c>
      <c r="T2742" s="11">
        <f>(((I2742/60)/60)/24)+DATE(1970,1,1)</f>
        <v>42037.902222222227</v>
      </c>
    </row>
    <row r="2743" spans="1:20" ht="60" x14ac:dyDescent="0.25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8284</v>
      </c>
      <c r="O2743" s="6">
        <f>ROUND(E2743/D2743*100, 0)</f>
        <v>1</v>
      </c>
      <c r="P2743" s="8">
        <f>E2743/L2743</f>
        <v>25</v>
      </c>
      <c r="Q2743" t="str">
        <f>LEFT(N2743, SEARCH("/", N2743, 1) - 1)</f>
        <v>food</v>
      </c>
      <c r="R2743" t="str">
        <f>RIGHT(N2743, LEN(N2743)-SEARCH("/", N2743, 1))</f>
        <v>food trucks</v>
      </c>
      <c r="S2743" s="11">
        <f>(((J2743/60)/60)/24)+DATE(1970,1,1)</f>
        <v>42594.524756944447</v>
      </c>
      <c r="T2743" s="11">
        <f>(((I2743/60)/60)/24)+DATE(1970,1,1)</f>
        <v>42654.524756944447</v>
      </c>
    </row>
    <row r="2744" spans="1:20" ht="45" x14ac:dyDescent="0.25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8284</v>
      </c>
      <c r="O2744" s="6">
        <f>ROUND(E2744/D2744*100, 0)</f>
        <v>1</v>
      </c>
      <c r="P2744" s="8">
        <f>E2744/L2744</f>
        <v>100</v>
      </c>
      <c r="Q2744" t="str">
        <f>LEFT(N2744, SEARCH("/", N2744, 1) - 1)</f>
        <v>food</v>
      </c>
      <c r="R2744" t="str">
        <f>RIGHT(N2744, LEN(N2744)-SEARCH("/", N2744, 1))</f>
        <v>food trucks</v>
      </c>
      <c r="S2744" s="11">
        <f>(((J2744/60)/60)/24)+DATE(1970,1,1)</f>
        <v>42440.650335648148</v>
      </c>
      <c r="T2744" s="11">
        <f>(((I2744/60)/60)/24)+DATE(1970,1,1)</f>
        <v>42499.868055555555</v>
      </c>
    </row>
    <row r="2745" spans="1:20" ht="45" x14ac:dyDescent="0.25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8284</v>
      </c>
      <c r="O2745" s="6">
        <f>ROUND(E2745/D2745*100, 0)</f>
        <v>1</v>
      </c>
      <c r="P2745" s="8">
        <f>E2745/L2745</f>
        <v>50</v>
      </c>
      <c r="Q2745" t="str">
        <f>LEFT(N2745, SEARCH("/", N2745, 1) - 1)</f>
        <v>food</v>
      </c>
      <c r="R2745" t="str">
        <f>RIGHT(N2745, LEN(N2745)-SEARCH("/", N2745, 1))</f>
        <v>food trucks</v>
      </c>
      <c r="S2745" s="11">
        <f>(((J2745/60)/60)/24)+DATE(1970,1,1)</f>
        <v>42584.666597222225</v>
      </c>
      <c r="T2745" s="11">
        <f>(((I2745/60)/60)/24)+DATE(1970,1,1)</f>
        <v>42614.666597222225</v>
      </c>
    </row>
    <row r="2746" spans="1:20" ht="45" x14ac:dyDescent="0.25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8284</v>
      </c>
      <c r="O2746" s="6">
        <f>ROUND(E2746/D2746*100, 0)</f>
        <v>0</v>
      </c>
      <c r="P2746" s="8" t="e">
        <f>E2746/L2746</f>
        <v>#DIV/0!</v>
      </c>
      <c r="Q2746" t="str">
        <f>LEFT(N2746, SEARCH("/", N2746, 1) - 1)</f>
        <v>food</v>
      </c>
      <c r="R2746" t="str">
        <f>RIGHT(N2746, LEN(N2746)-SEARCH("/", N2746, 1))</f>
        <v>food trucks</v>
      </c>
      <c r="S2746" s="11">
        <f>(((J2746/60)/60)/24)+DATE(1970,1,1)</f>
        <v>42487.825752314813</v>
      </c>
      <c r="T2746" s="11">
        <f>(((I2746/60)/60)/24)+DATE(1970,1,1)</f>
        <v>42508.825752314813</v>
      </c>
    </row>
    <row r="2747" spans="1:20" ht="30" x14ac:dyDescent="0.25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8284</v>
      </c>
      <c r="O2747" s="6">
        <f>ROUND(E2747/D2747*100, 0)</f>
        <v>0</v>
      </c>
      <c r="P2747" s="8" t="e">
        <f>E2747/L2747</f>
        <v>#DIV/0!</v>
      </c>
      <c r="Q2747" t="str">
        <f>LEFT(N2747, SEARCH("/", N2747, 1) - 1)</f>
        <v>food</v>
      </c>
      <c r="R2747" t="str">
        <f>RIGHT(N2747, LEN(N2747)-SEARCH("/", N2747, 1))</f>
        <v>food trucks</v>
      </c>
      <c r="S2747" s="11">
        <f>(((J2747/60)/60)/24)+DATE(1970,1,1)</f>
        <v>42060.00980324074</v>
      </c>
      <c r="T2747" s="11">
        <f>(((I2747/60)/60)/24)+DATE(1970,1,1)</f>
        <v>42104.968136574069</v>
      </c>
    </row>
    <row r="2748" spans="1:20" ht="30" x14ac:dyDescent="0.25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8284</v>
      </c>
      <c r="O2748" s="6">
        <f>ROUND(E2748/D2748*100, 0)</f>
        <v>0</v>
      </c>
      <c r="P2748" s="8" t="e">
        <f>E2748/L2748</f>
        <v>#DIV/0!</v>
      </c>
      <c r="Q2748" t="str">
        <f>LEFT(N2748, SEARCH("/", N2748, 1) - 1)</f>
        <v>food</v>
      </c>
      <c r="R2748" t="str">
        <f>RIGHT(N2748, LEN(N2748)-SEARCH("/", N2748, 1))</f>
        <v>food trucks</v>
      </c>
      <c r="S2748" s="11">
        <f>(((J2748/60)/60)/24)+DATE(1970,1,1)</f>
        <v>42140.173252314817</v>
      </c>
      <c r="T2748" s="11">
        <f>(((I2748/60)/60)/24)+DATE(1970,1,1)</f>
        <v>42170.173252314817</v>
      </c>
    </row>
    <row r="2749" spans="1:20" ht="45" x14ac:dyDescent="0.25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8284</v>
      </c>
      <c r="O2749" s="6">
        <f>ROUND(E2749/D2749*100, 0)</f>
        <v>0</v>
      </c>
      <c r="P2749" s="8" t="e">
        <f>E2749/L2749</f>
        <v>#DIV/0!</v>
      </c>
      <c r="Q2749" t="str">
        <f>LEFT(N2749, SEARCH("/", N2749, 1) - 1)</f>
        <v>food</v>
      </c>
      <c r="R2749" t="str">
        <f>RIGHT(N2749, LEN(N2749)-SEARCH("/", N2749, 1))</f>
        <v>food trucks</v>
      </c>
      <c r="S2749" s="11">
        <f>(((J2749/60)/60)/24)+DATE(1970,1,1)</f>
        <v>42089.84520833334</v>
      </c>
      <c r="T2749" s="11">
        <f>(((I2749/60)/60)/24)+DATE(1970,1,1)</f>
        <v>42119.84520833334</v>
      </c>
    </row>
    <row r="2750" spans="1:20" ht="45" x14ac:dyDescent="0.25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8301</v>
      </c>
      <c r="O2750" s="6">
        <f>ROUND(E2750/D2750*100, 0)</f>
        <v>172</v>
      </c>
      <c r="P2750" s="8">
        <f>E2750/L2750</f>
        <v>58.422210884353746</v>
      </c>
      <c r="Q2750" t="str">
        <f>LEFT(N2750, SEARCH("/", N2750, 1) - 1)</f>
        <v>technology</v>
      </c>
      <c r="R2750" t="str">
        <f>RIGHT(N2750, LEN(N2750)-SEARCH("/", N2750, 1))</f>
        <v>space exploration</v>
      </c>
      <c r="S2750" s="11">
        <f>(((J2750/60)/60)/24)+DATE(1970,1,1)</f>
        <v>41982.143171296295</v>
      </c>
      <c r="T2750" s="11">
        <f>(((I2750/60)/60)/24)+DATE(1970,1,1)</f>
        <v>42013.143171296295</v>
      </c>
    </row>
    <row r="2751" spans="1:20" ht="45" x14ac:dyDescent="0.25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8302</v>
      </c>
      <c r="O2751" s="6">
        <f>ROUND(E2751/D2751*100, 0)</f>
        <v>159</v>
      </c>
      <c r="P2751" s="8">
        <f>E2751/L2751</f>
        <v>77.327718446601949</v>
      </c>
      <c r="Q2751" t="str">
        <f>LEFT(N2751, SEARCH("/", N2751, 1) - 1)</f>
        <v>technology</v>
      </c>
      <c r="R2751" t="str">
        <f>RIGHT(N2751, LEN(N2751)-SEARCH("/", N2751, 1))</f>
        <v>makerspaces</v>
      </c>
      <c r="S2751" s="11">
        <f>(((J2751/60)/60)/24)+DATE(1970,1,1)</f>
        <v>42235.764340277776</v>
      </c>
      <c r="T2751" s="11">
        <f>(((I2751/60)/60)/24)+DATE(1970,1,1)</f>
        <v>42272.875</v>
      </c>
    </row>
    <row r="2752" spans="1:20" ht="45" x14ac:dyDescent="0.25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8302</v>
      </c>
      <c r="O2752" s="6">
        <f>ROUND(E2752/D2752*100, 0)</f>
        <v>33</v>
      </c>
      <c r="P2752" s="8">
        <f>E2752/L2752</f>
        <v>70.61702127659575</v>
      </c>
      <c r="Q2752" t="str">
        <f>LEFT(N2752, SEARCH("/", N2752, 1) - 1)</f>
        <v>technology</v>
      </c>
      <c r="R2752" t="str">
        <f>RIGHT(N2752, LEN(N2752)-SEARCH("/", N2752, 1))</f>
        <v>makerspaces</v>
      </c>
      <c r="S2752" s="11">
        <f>(((J2752/60)/60)/24)+DATE(1970,1,1)</f>
        <v>42344.884143518517</v>
      </c>
      <c r="T2752" s="11">
        <f>(((I2752/60)/60)/24)+DATE(1970,1,1)</f>
        <v>42366.25</v>
      </c>
    </row>
    <row r="2753" spans="1:20" ht="45" x14ac:dyDescent="0.25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8303</v>
      </c>
      <c r="O2753" s="6">
        <f>ROUND(E2753/D2753*100, 0)</f>
        <v>34</v>
      </c>
      <c r="P2753" s="8">
        <f>E2753/L2753</f>
        <v>132.34615384615384</v>
      </c>
      <c r="Q2753" t="str">
        <f>LEFT(N2753, SEARCH("/", N2753, 1) - 1)</f>
        <v>theater</v>
      </c>
      <c r="R2753" t="str">
        <f>RIGHT(N2753, LEN(N2753)-SEARCH("/", N2753, 1))</f>
        <v>spaces</v>
      </c>
      <c r="S2753" s="11">
        <f>(((J2753/60)/60)/24)+DATE(1970,1,1)</f>
        <v>42800.801817129628</v>
      </c>
      <c r="T2753" s="11">
        <f>(((I2753/60)/60)/24)+DATE(1970,1,1)</f>
        <v>42830.760150462964</v>
      </c>
    </row>
    <row r="2754" spans="1:20" ht="60" x14ac:dyDescent="0.25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8303</v>
      </c>
      <c r="O2754" s="6">
        <f>ROUND(E2754/D2754*100, 0)</f>
        <v>120</v>
      </c>
      <c r="P2754" s="8">
        <f>E2754/L2754</f>
        <v>64.160481283422456</v>
      </c>
      <c r="Q2754" t="str">
        <f>LEFT(N2754, SEARCH("/", N2754, 1) - 1)</f>
        <v>theater</v>
      </c>
      <c r="R2754" t="str">
        <f>RIGHT(N2754, LEN(N2754)-SEARCH("/", N2754, 1))</f>
        <v>spaces</v>
      </c>
      <c r="S2754" s="11">
        <f>(((J2754/60)/60)/24)+DATE(1970,1,1)</f>
        <v>42255.333252314813</v>
      </c>
      <c r="T2754" s="11">
        <f>(((I2754/60)/60)/24)+DATE(1970,1,1)</f>
        <v>42285.333252314813</v>
      </c>
    </row>
    <row r="2755" spans="1:20" ht="45" x14ac:dyDescent="0.25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8295</v>
      </c>
      <c r="O2755" s="6">
        <f>ROUND(E2755/D2755*100, 0)</f>
        <v>493</v>
      </c>
      <c r="P2755" s="8">
        <f>E2755/L2755</f>
        <v>69.760961810466767</v>
      </c>
      <c r="Q2755" t="str">
        <f>LEFT(N2755, SEARCH("/", N2755, 1) - 1)</f>
        <v>technology</v>
      </c>
      <c r="R2755" t="str">
        <f>RIGHT(N2755, LEN(N2755)-SEARCH("/", N2755, 1))</f>
        <v>hardware</v>
      </c>
      <c r="S2755" s="11">
        <f>(((J2755/60)/60)/24)+DATE(1970,1,1)</f>
        <v>42198.676655092597</v>
      </c>
      <c r="T2755" s="11">
        <f>(((I2755/60)/60)/24)+DATE(1970,1,1)</f>
        <v>42223.676655092597</v>
      </c>
    </row>
    <row r="2756" spans="1:20" ht="30" x14ac:dyDescent="0.25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 s="6">
        <f>ROUND(E2756/D2756*100, 0)</f>
        <v>1</v>
      </c>
      <c r="P2756" s="8">
        <f>E2756/L2756</f>
        <v>55</v>
      </c>
      <c r="Q2756" t="str">
        <f>LEFT(N2756, SEARCH("/", N2756, 1) - 1)</f>
        <v>publishing</v>
      </c>
      <c r="R2756" t="str">
        <f>RIGHT(N2756, LEN(N2756)-SEARCH("/", N2756, 1))</f>
        <v>children's books</v>
      </c>
      <c r="S2756" s="11">
        <f>(((J2756/60)/60)/24)+DATE(1970,1,1)</f>
        <v>42068.799039351856</v>
      </c>
      <c r="T2756" s="11">
        <f>(((I2756/60)/60)/24)+DATE(1970,1,1)</f>
        <v>42098.757372685184</v>
      </c>
    </row>
    <row r="2757" spans="1:20" ht="45" x14ac:dyDescent="0.25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6">
        <f>ROUND(E2757/D2757*100, 0)</f>
        <v>0</v>
      </c>
      <c r="P2757" s="8" t="e">
        <f>E2757/L2757</f>
        <v>#DIV/0!</v>
      </c>
      <c r="Q2757" t="str">
        <f>LEFT(N2757, SEARCH("/", N2757, 1) - 1)</f>
        <v>publishing</v>
      </c>
      <c r="R2757" t="str">
        <f>RIGHT(N2757, LEN(N2757)-SEARCH("/", N2757, 1))</f>
        <v>children's books</v>
      </c>
      <c r="S2757" s="11">
        <f>(((J2757/60)/60)/24)+DATE(1970,1,1)</f>
        <v>41863.636006944449</v>
      </c>
      <c r="T2757" s="11">
        <f>(((I2757/60)/60)/24)+DATE(1970,1,1)</f>
        <v>41893.636006944449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ROUND(E2758/D2758*100, 0)</f>
        <v>10</v>
      </c>
      <c r="P2758" s="8">
        <f>E2758/L2758</f>
        <v>31.757575757575758</v>
      </c>
      <c r="Q2758" t="str">
        <f>LEFT(N2758, SEARCH("/", N2758, 1) - 1)</f>
        <v>publishing</v>
      </c>
      <c r="R2758" t="str">
        <f>RIGHT(N2758, LEN(N2758)-SEARCH("/", N2758, 1))</f>
        <v>children's books</v>
      </c>
      <c r="S2758" s="11">
        <f>(((J2758/60)/60)/24)+DATE(1970,1,1)</f>
        <v>41620.90047453704</v>
      </c>
      <c r="T2758" s="11">
        <f>(((I2758/60)/60)/24)+DATE(1970,1,1)</f>
        <v>41650.90047453704</v>
      </c>
    </row>
    <row r="2759" spans="1:20" ht="60" x14ac:dyDescent="0.25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8271</v>
      </c>
      <c r="O2759" s="6">
        <f>ROUND(E2759/D2759*100, 0)</f>
        <v>111</v>
      </c>
      <c r="P2759" s="8">
        <f>E2759/L2759</f>
        <v>151.4623287671233</v>
      </c>
      <c r="Q2759" t="str">
        <f>LEFT(N2759, SEARCH("/", N2759, 1) - 1)</f>
        <v>theater</v>
      </c>
      <c r="R2759" t="str">
        <f>RIGHT(N2759, LEN(N2759)-SEARCH("/", N2759, 1))</f>
        <v>plays</v>
      </c>
      <c r="S2759" s="11">
        <f>(((J2759/60)/60)/24)+DATE(1970,1,1)</f>
        <v>42176.419039351851</v>
      </c>
      <c r="T2759" s="11">
        <f>(((I2759/60)/60)/24)+DATE(1970,1,1)</f>
        <v>42206.419039351851</v>
      </c>
    </row>
    <row r="2760" spans="1:20" ht="45" x14ac:dyDescent="0.25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8271</v>
      </c>
      <c r="O2760" s="6">
        <f>ROUND(E2760/D2760*100, 0)</f>
        <v>128</v>
      </c>
      <c r="P2760" s="8">
        <f>E2760/L2760</f>
        <v>90.744680851063833</v>
      </c>
      <c r="Q2760" t="str">
        <f>LEFT(N2760, SEARCH("/", N2760, 1) - 1)</f>
        <v>theater</v>
      </c>
      <c r="R2760" t="str">
        <f>RIGHT(N2760, LEN(N2760)-SEARCH("/", N2760, 1))</f>
        <v>plays</v>
      </c>
      <c r="S2760" s="11">
        <f>(((J2760/60)/60)/24)+DATE(1970,1,1)</f>
        <v>42158.065694444449</v>
      </c>
      <c r="T2760" s="11">
        <f>(((I2760/60)/60)/24)+DATE(1970,1,1)</f>
        <v>42201</v>
      </c>
    </row>
    <row r="2761" spans="1:20" ht="45" x14ac:dyDescent="0.25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8271</v>
      </c>
      <c r="O2761" s="6">
        <f>ROUND(E2761/D2761*100, 0)</f>
        <v>100</v>
      </c>
      <c r="P2761" s="8">
        <f>E2761/L2761</f>
        <v>92.842592592592595</v>
      </c>
      <c r="Q2761" t="str">
        <f>LEFT(N2761, SEARCH("/", N2761, 1) - 1)</f>
        <v>theater</v>
      </c>
      <c r="R2761" t="str">
        <f>RIGHT(N2761, LEN(N2761)-SEARCH("/", N2761, 1))</f>
        <v>plays</v>
      </c>
      <c r="S2761" s="11">
        <f>(((J2761/60)/60)/24)+DATE(1970,1,1)</f>
        <v>42028.496562500004</v>
      </c>
      <c r="T2761" s="11">
        <f>(((I2761/60)/60)/24)+DATE(1970,1,1)</f>
        <v>42058.496562500004</v>
      </c>
    </row>
    <row r="2762" spans="1:20" ht="45" x14ac:dyDescent="0.25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8271</v>
      </c>
      <c r="O2762" s="6">
        <f>ROUND(E2762/D2762*100, 0)</f>
        <v>106</v>
      </c>
      <c r="P2762" s="8">
        <f>E2762/L2762</f>
        <v>103.95098039215686</v>
      </c>
      <c r="Q2762" t="str">
        <f>LEFT(N2762, SEARCH("/", N2762, 1) - 1)</f>
        <v>theater</v>
      </c>
      <c r="R2762" t="str">
        <f>RIGHT(N2762, LEN(N2762)-SEARCH("/", N2762, 1))</f>
        <v>plays</v>
      </c>
      <c r="S2762" s="11">
        <f>(((J2762/60)/60)/24)+DATE(1970,1,1)</f>
        <v>42250.598217592589</v>
      </c>
      <c r="T2762" s="11">
        <f>(((I2762/60)/60)/24)+DATE(1970,1,1)</f>
        <v>42270.598217592589</v>
      </c>
    </row>
    <row r="2763" spans="1:20" ht="45" x14ac:dyDescent="0.25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8271</v>
      </c>
      <c r="O2763" s="6">
        <f>ROUND(E2763/D2763*100, 0)</f>
        <v>5</v>
      </c>
      <c r="P2763" s="8">
        <f>E2763/L2763</f>
        <v>35.92307692307692</v>
      </c>
      <c r="Q2763" t="str">
        <f>LEFT(N2763, SEARCH("/", N2763, 1) - 1)</f>
        <v>theater</v>
      </c>
      <c r="R2763" t="str">
        <f>RIGHT(N2763, LEN(N2763)-SEARCH("/", N2763, 1))</f>
        <v>plays</v>
      </c>
      <c r="S2763" s="11">
        <f>(((J2763/60)/60)/24)+DATE(1970,1,1)</f>
        <v>41974.738576388889</v>
      </c>
      <c r="T2763" s="11">
        <f>(((I2763/60)/60)/24)+DATE(1970,1,1)</f>
        <v>41994.738576388889</v>
      </c>
    </row>
    <row r="2764" spans="1:20" ht="45" x14ac:dyDescent="0.25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8271</v>
      </c>
      <c r="O2764" s="6">
        <f>ROUND(E2764/D2764*100, 0)</f>
        <v>19</v>
      </c>
      <c r="P2764" s="8">
        <f>E2764/L2764</f>
        <v>381.6</v>
      </c>
      <c r="Q2764" t="str">
        <f>LEFT(N2764, SEARCH("/", N2764, 1) - 1)</f>
        <v>theater</v>
      </c>
      <c r="R2764" t="str">
        <f>RIGHT(N2764, LEN(N2764)-SEARCH("/", N2764, 1))</f>
        <v>plays</v>
      </c>
      <c r="S2764" s="11">
        <f>(((J2764/60)/60)/24)+DATE(1970,1,1)</f>
        <v>42370.90320601852</v>
      </c>
      <c r="T2764" s="11">
        <f>(((I2764/60)/60)/24)+DATE(1970,1,1)</f>
        <v>42406.207638888889</v>
      </c>
    </row>
    <row r="2765" spans="1:20" ht="45" x14ac:dyDescent="0.25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8271</v>
      </c>
      <c r="O2765" s="6">
        <f>ROUND(E2765/D2765*100, 0)</f>
        <v>3</v>
      </c>
      <c r="P2765" s="8">
        <f>E2765/L2765</f>
        <v>27.3</v>
      </c>
      <c r="Q2765" t="str">
        <f>LEFT(N2765, SEARCH("/", N2765, 1) - 1)</f>
        <v>theater</v>
      </c>
      <c r="R2765" t="str">
        <f>RIGHT(N2765, LEN(N2765)-SEARCH("/", N2765, 1))</f>
        <v>plays</v>
      </c>
      <c r="S2765" s="11">
        <f>(((J2765/60)/60)/24)+DATE(1970,1,1)</f>
        <v>42415.883425925931</v>
      </c>
      <c r="T2765" s="11">
        <f>(((I2765/60)/60)/24)+DATE(1970,1,1)</f>
        <v>42475.84175925926</v>
      </c>
    </row>
    <row r="2766" spans="1:20" ht="45" x14ac:dyDescent="0.25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8271</v>
      </c>
      <c r="O2766" s="6">
        <f>ROUND(E2766/D2766*100, 0)</f>
        <v>0</v>
      </c>
      <c r="P2766" s="8" t="e">
        <f>E2766/L2766</f>
        <v>#DIV/0!</v>
      </c>
      <c r="Q2766" t="str">
        <f>LEFT(N2766, SEARCH("/", N2766, 1) - 1)</f>
        <v>theater</v>
      </c>
      <c r="R2766" t="str">
        <f>RIGHT(N2766, LEN(N2766)-SEARCH("/", N2766, 1))</f>
        <v>plays</v>
      </c>
      <c r="S2766" s="11">
        <f>(((J2766/60)/60)/24)+DATE(1970,1,1)</f>
        <v>42515.078217592592</v>
      </c>
      <c r="T2766" s="11">
        <f>(((I2766/60)/60)/24)+DATE(1970,1,1)</f>
        <v>42575.078217592592</v>
      </c>
    </row>
    <row r="2767" spans="1:20" ht="45" x14ac:dyDescent="0.25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8271</v>
      </c>
      <c r="O2767" s="6">
        <f>ROUND(E2767/D2767*100, 0)</f>
        <v>0</v>
      </c>
      <c r="P2767" s="8">
        <f>E2767/L2767</f>
        <v>1</v>
      </c>
      <c r="Q2767" t="str">
        <f>LEFT(N2767, SEARCH("/", N2767, 1) - 1)</f>
        <v>theater</v>
      </c>
      <c r="R2767" t="str">
        <f>RIGHT(N2767, LEN(N2767)-SEARCH("/", N2767, 1))</f>
        <v>plays</v>
      </c>
      <c r="S2767" s="11">
        <f>(((J2767/60)/60)/24)+DATE(1970,1,1)</f>
        <v>41828.922905092593</v>
      </c>
      <c r="T2767" s="11">
        <f>(((I2767/60)/60)/24)+DATE(1970,1,1)</f>
        <v>41888.922905092593</v>
      </c>
    </row>
    <row r="2768" spans="1:20" ht="45" x14ac:dyDescent="0.25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8305</v>
      </c>
      <c r="O2768" s="6">
        <f>ROUND(E2768/D2768*100, 0)</f>
        <v>101</v>
      </c>
      <c r="P2768" s="8">
        <f>E2768/L2768</f>
        <v>162.7741935483871</v>
      </c>
      <c r="Q2768" t="str">
        <f>LEFT(N2768, SEARCH("/", N2768, 1) - 1)</f>
        <v>theater</v>
      </c>
      <c r="R2768" t="str">
        <f>RIGHT(N2768, LEN(N2768)-SEARCH("/", N2768, 1))</f>
        <v>musical</v>
      </c>
      <c r="S2768" s="11">
        <f>(((J2768/60)/60)/24)+DATE(1970,1,1)</f>
        <v>42101.584074074075</v>
      </c>
      <c r="T2768" s="11">
        <f>(((I2768/60)/60)/24)+DATE(1970,1,1)</f>
        <v>42131.584074074075</v>
      </c>
    </row>
    <row r="2769" spans="1:20" ht="45" x14ac:dyDescent="0.25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 s="6">
        <f>ROUND(E2769/D2769*100, 0)</f>
        <v>1</v>
      </c>
      <c r="P2769" s="8">
        <f>E2769/L2769</f>
        <v>100</v>
      </c>
      <c r="Q2769" t="str">
        <f>LEFT(N2769, SEARCH("/", N2769, 1) - 1)</f>
        <v>theater</v>
      </c>
      <c r="R2769" t="str">
        <f>RIGHT(N2769, LEN(N2769)-SEARCH("/", N2769, 1))</f>
        <v>spaces</v>
      </c>
      <c r="S2769" s="11">
        <f>(((J2769/60)/60)/24)+DATE(1970,1,1)</f>
        <v>42132.9143287037</v>
      </c>
      <c r="T2769" s="11">
        <f>(((I2769/60)/60)/24)+DATE(1970,1,1)</f>
        <v>42162.9143287037</v>
      </c>
    </row>
    <row r="2770" spans="1:20" ht="45" x14ac:dyDescent="0.25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8303</v>
      </c>
      <c r="O2770" s="6">
        <f>ROUND(E2770/D2770*100, 0)</f>
        <v>0</v>
      </c>
      <c r="P2770" s="8" t="e">
        <f>E2770/L2770</f>
        <v>#DIV/0!</v>
      </c>
      <c r="Q2770" t="str">
        <f>LEFT(N2770, SEARCH("/", N2770, 1) - 1)</f>
        <v>theater</v>
      </c>
      <c r="R2770" t="str">
        <f>RIGHT(N2770, LEN(N2770)-SEARCH("/", N2770, 1))</f>
        <v>spaces</v>
      </c>
      <c r="S2770" s="11">
        <f>(((J2770/60)/60)/24)+DATE(1970,1,1)</f>
        <v>42498.008391203708</v>
      </c>
      <c r="T2770" s="11">
        <f>(((I2770/60)/60)/24)+DATE(1970,1,1)</f>
        <v>42528.008391203708</v>
      </c>
    </row>
    <row r="2771" spans="1:20" ht="60" x14ac:dyDescent="0.25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8271</v>
      </c>
      <c r="O2771" s="6">
        <f>ROUND(E2771/D2771*100, 0)</f>
        <v>107</v>
      </c>
      <c r="P2771" s="8">
        <f>E2771/L2771</f>
        <v>109.03061224489795</v>
      </c>
      <c r="Q2771" t="str">
        <f>LEFT(N2771, SEARCH("/", N2771, 1) - 1)</f>
        <v>theater</v>
      </c>
      <c r="R2771" t="str">
        <f>RIGHT(N2771, LEN(N2771)-SEARCH("/", N2771, 1))</f>
        <v>plays</v>
      </c>
      <c r="S2771" s="11">
        <f>(((J2771/60)/60)/24)+DATE(1970,1,1)</f>
        <v>42157.470185185186</v>
      </c>
      <c r="T2771" s="11">
        <f>(((I2771/60)/60)/24)+DATE(1970,1,1)</f>
        <v>42187.470185185186</v>
      </c>
    </row>
    <row r="2772" spans="1:20" ht="45" x14ac:dyDescent="0.25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8271</v>
      </c>
      <c r="O2772" s="6">
        <f>ROUND(E2772/D2772*100, 0)</f>
        <v>114</v>
      </c>
      <c r="P2772" s="8">
        <f>E2772/L2772</f>
        <v>88.7734375</v>
      </c>
      <c r="Q2772" t="str">
        <f>LEFT(N2772, SEARCH("/", N2772, 1) - 1)</f>
        <v>theater</v>
      </c>
      <c r="R2772" t="str">
        <f>RIGHT(N2772, LEN(N2772)-SEARCH("/", N2772, 1))</f>
        <v>plays</v>
      </c>
      <c r="S2772" s="11">
        <f>(((J2772/60)/60)/24)+DATE(1970,1,1)</f>
        <v>42233.738564814819</v>
      </c>
      <c r="T2772" s="11">
        <f>(((I2772/60)/60)/24)+DATE(1970,1,1)</f>
        <v>42263.738564814819</v>
      </c>
    </row>
    <row r="2773" spans="1:20" ht="45" x14ac:dyDescent="0.25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8303</v>
      </c>
      <c r="O2773" s="6">
        <f>ROUND(E2773/D2773*100, 0)</f>
        <v>122</v>
      </c>
      <c r="P2773" s="8">
        <f>E2773/L2773</f>
        <v>109.5945945945946</v>
      </c>
      <c r="Q2773" t="str">
        <f>LEFT(N2773, SEARCH("/", N2773, 1) - 1)</f>
        <v>theater</v>
      </c>
      <c r="R2773" t="str">
        <f>RIGHT(N2773, LEN(N2773)-SEARCH("/", N2773, 1))</f>
        <v>spaces</v>
      </c>
      <c r="S2773" s="11">
        <f>(((J2773/60)/60)/24)+DATE(1970,1,1)</f>
        <v>42654.973703703698</v>
      </c>
      <c r="T2773" s="11">
        <f>(((I2773/60)/60)/24)+DATE(1970,1,1)</f>
        <v>42674.166666666672</v>
      </c>
    </row>
    <row r="2774" spans="1:20" ht="45" x14ac:dyDescent="0.25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8303</v>
      </c>
      <c r="O2774" s="6">
        <f>ROUND(E2774/D2774*100, 0)</f>
        <v>100</v>
      </c>
      <c r="P2774" s="8">
        <f>E2774/L2774</f>
        <v>370.37037037037038</v>
      </c>
      <c r="Q2774" t="str">
        <f>LEFT(N2774, SEARCH("/", N2774, 1) - 1)</f>
        <v>theater</v>
      </c>
      <c r="R2774" t="str">
        <f>RIGHT(N2774, LEN(N2774)-SEARCH("/", N2774, 1))</f>
        <v>spaces</v>
      </c>
      <c r="S2774" s="11">
        <f>(((J2774/60)/60)/24)+DATE(1970,1,1)</f>
        <v>42341.57430555555</v>
      </c>
      <c r="T2774" s="11">
        <f>(((I2774/60)/60)/24)+DATE(1970,1,1)</f>
        <v>42376.57430555555</v>
      </c>
    </row>
    <row r="2775" spans="1:20" ht="45" x14ac:dyDescent="0.25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8303</v>
      </c>
      <c r="O2775" s="6">
        <f>ROUND(E2775/D2775*100, 0)</f>
        <v>104</v>
      </c>
      <c r="P2775" s="8">
        <f>E2775/L2775</f>
        <v>90.2</v>
      </c>
      <c r="Q2775" t="str">
        <f>LEFT(N2775, SEARCH("/", N2775, 1) - 1)</f>
        <v>theater</v>
      </c>
      <c r="R2775" t="str">
        <f>RIGHT(N2775, LEN(N2775)-SEARCH("/", N2775, 1))</f>
        <v>spaces</v>
      </c>
      <c r="S2775" s="11">
        <f>(((J2775/60)/60)/24)+DATE(1970,1,1)</f>
        <v>42775.733715277776</v>
      </c>
      <c r="T2775" s="11">
        <f>(((I2775/60)/60)/24)+DATE(1970,1,1)</f>
        <v>42793.207638888889</v>
      </c>
    </row>
    <row r="2776" spans="1:20" ht="45" x14ac:dyDescent="0.25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8303</v>
      </c>
      <c r="O2776" s="6">
        <f>ROUND(E2776/D2776*100, 0)</f>
        <v>157</v>
      </c>
      <c r="P2776" s="8">
        <f>E2776/L2776</f>
        <v>146.69158878504672</v>
      </c>
      <c r="Q2776" t="str">
        <f>LEFT(N2776, SEARCH("/", N2776, 1) - 1)</f>
        <v>theater</v>
      </c>
      <c r="R2776" t="str">
        <f>RIGHT(N2776, LEN(N2776)-SEARCH("/", N2776, 1))</f>
        <v>spaces</v>
      </c>
      <c r="S2776" s="11">
        <f>(((J2776/60)/60)/24)+DATE(1970,1,1)</f>
        <v>42146.836215277777</v>
      </c>
      <c r="T2776" s="11">
        <f>(((I2776/60)/60)/24)+DATE(1970,1,1)</f>
        <v>42176.836215277777</v>
      </c>
    </row>
    <row r="2777" spans="1:20" ht="45" x14ac:dyDescent="0.25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8303</v>
      </c>
      <c r="O2777" s="6">
        <f>ROUND(E2777/D2777*100, 0)</f>
        <v>101</v>
      </c>
      <c r="P2777" s="8">
        <f>E2777/L2777</f>
        <v>162.70967741935485</v>
      </c>
      <c r="Q2777" t="str">
        <f>LEFT(N2777, SEARCH("/", N2777, 1) - 1)</f>
        <v>theater</v>
      </c>
      <c r="R2777" t="str">
        <f>RIGHT(N2777, LEN(N2777)-SEARCH("/", N2777, 1))</f>
        <v>spaces</v>
      </c>
      <c r="S2777" s="11">
        <f>(((J2777/60)/60)/24)+DATE(1970,1,1)</f>
        <v>42564.95380787037</v>
      </c>
      <c r="T2777" s="11">
        <f>(((I2777/60)/60)/24)+DATE(1970,1,1)</f>
        <v>42609.95380787037</v>
      </c>
    </row>
    <row r="2778" spans="1:20" ht="45" x14ac:dyDescent="0.25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8303</v>
      </c>
      <c r="O2778" s="6">
        <f>ROUND(E2778/D2778*100, 0)</f>
        <v>0</v>
      </c>
      <c r="P2778" s="8">
        <f>E2778/L2778</f>
        <v>13.333333333333334</v>
      </c>
      <c r="Q2778" t="str">
        <f>LEFT(N2778, SEARCH("/", N2778, 1) - 1)</f>
        <v>theater</v>
      </c>
      <c r="R2778" t="str">
        <f>RIGHT(N2778, LEN(N2778)-SEARCH("/", N2778, 1))</f>
        <v>spaces</v>
      </c>
      <c r="S2778" s="11">
        <f>(((J2778/60)/60)/24)+DATE(1970,1,1)</f>
        <v>41862.761724537035</v>
      </c>
      <c r="T2778" s="11">
        <f>(((I2778/60)/60)/24)+DATE(1970,1,1)</f>
        <v>41914.165972222225</v>
      </c>
    </row>
    <row r="2779" spans="1:20" ht="45" x14ac:dyDescent="0.25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8303</v>
      </c>
      <c r="O2779" s="6">
        <f>ROUND(E2779/D2779*100, 0)</f>
        <v>67</v>
      </c>
      <c r="P2779" s="8">
        <f>E2779/L2779</f>
        <v>99.761194029850742</v>
      </c>
      <c r="Q2779" t="str">
        <f>LEFT(N2779, SEARCH("/", N2779, 1) - 1)</f>
        <v>theater</v>
      </c>
      <c r="R2779" t="str">
        <f>RIGHT(N2779, LEN(N2779)-SEARCH("/", N2779, 1))</f>
        <v>spaces</v>
      </c>
      <c r="S2779" s="11">
        <f>(((J2779/60)/60)/24)+DATE(1970,1,1)</f>
        <v>42248.535787037035</v>
      </c>
      <c r="T2779" s="11">
        <f>(((I2779/60)/60)/24)+DATE(1970,1,1)</f>
        <v>42277.75</v>
      </c>
    </row>
    <row r="2780" spans="1:20" ht="45" x14ac:dyDescent="0.25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8303</v>
      </c>
      <c r="O2780" s="6">
        <f>ROUND(E2780/D2780*100, 0)</f>
        <v>3</v>
      </c>
      <c r="P2780" s="8">
        <f>E2780/L2780</f>
        <v>20.875</v>
      </c>
      <c r="Q2780" t="str">
        <f>LEFT(N2780, SEARCH("/", N2780, 1) - 1)</f>
        <v>theater</v>
      </c>
      <c r="R2780" t="str">
        <f>RIGHT(N2780, LEN(N2780)-SEARCH("/", N2780, 1))</f>
        <v>spaces</v>
      </c>
      <c r="S2780" s="11">
        <f>(((J2780/60)/60)/24)+DATE(1970,1,1)</f>
        <v>42690.733437499999</v>
      </c>
      <c r="T2780" s="11">
        <f>(((I2780/60)/60)/24)+DATE(1970,1,1)</f>
        <v>42711.733437499999</v>
      </c>
    </row>
    <row r="2781" spans="1:20" ht="30" x14ac:dyDescent="0.25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8303</v>
      </c>
      <c r="O2781" s="6">
        <f>ROUND(E2781/D2781*100, 0)</f>
        <v>15</v>
      </c>
      <c r="P2781" s="8">
        <f>E2781/L2781</f>
        <v>30.12</v>
      </c>
      <c r="Q2781" t="str">
        <f>LEFT(N2781, SEARCH("/", N2781, 1) - 1)</f>
        <v>theater</v>
      </c>
      <c r="R2781" t="str">
        <f>RIGHT(N2781, LEN(N2781)-SEARCH("/", N2781, 1))</f>
        <v>spaces</v>
      </c>
      <c r="S2781" s="11">
        <f>(((J2781/60)/60)/24)+DATE(1970,1,1)</f>
        <v>42226.651886574073</v>
      </c>
      <c r="T2781" s="11">
        <f>(((I2781/60)/60)/24)+DATE(1970,1,1)</f>
        <v>42286.651886574073</v>
      </c>
    </row>
    <row r="2782" spans="1:20" ht="45" x14ac:dyDescent="0.25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8303</v>
      </c>
      <c r="O2782" s="6">
        <f>ROUND(E2782/D2782*100, 0)</f>
        <v>17</v>
      </c>
      <c r="P2782" s="8">
        <f>E2782/L2782</f>
        <v>40.833333333333336</v>
      </c>
      <c r="Q2782" t="str">
        <f>LEFT(N2782, SEARCH("/", N2782, 1) - 1)</f>
        <v>theater</v>
      </c>
      <c r="R2782" t="str">
        <f>RIGHT(N2782, LEN(N2782)-SEARCH("/", N2782, 1))</f>
        <v>spaces</v>
      </c>
      <c r="S2782" s="11">
        <f>(((J2782/60)/60)/24)+DATE(1970,1,1)</f>
        <v>42629.503483796296</v>
      </c>
      <c r="T2782" s="11">
        <f>(((I2782/60)/60)/24)+DATE(1970,1,1)</f>
        <v>42650.583333333328</v>
      </c>
    </row>
    <row r="2783" spans="1:20" ht="45" x14ac:dyDescent="0.25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8303</v>
      </c>
      <c r="O2783" s="6">
        <f>ROUND(E2783/D2783*100, 0)</f>
        <v>3</v>
      </c>
      <c r="P2783" s="8">
        <f>E2783/L2783</f>
        <v>300</v>
      </c>
      <c r="Q2783" t="str">
        <f>LEFT(N2783, SEARCH("/", N2783, 1) - 1)</f>
        <v>theater</v>
      </c>
      <c r="R2783" t="str">
        <f>RIGHT(N2783, LEN(N2783)-SEARCH("/", N2783, 1))</f>
        <v>spaces</v>
      </c>
      <c r="S2783" s="11">
        <f>(((J2783/60)/60)/24)+DATE(1970,1,1)</f>
        <v>42496.447071759263</v>
      </c>
      <c r="T2783" s="11">
        <f>(((I2783/60)/60)/24)+DATE(1970,1,1)</f>
        <v>42526.447071759263</v>
      </c>
    </row>
    <row r="2784" spans="1:20" ht="45" x14ac:dyDescent="0.25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8303</v>
      </c>
      <c r="O2784" s="6">
        <f>ROUND(E2784/D2784*100, 0)</f>
        <v>0</v>
      </c>
      <c r="P2784" s="8">
        <f>E2784/L2784</f>
        <v>5</v>
      </c>
      <c r="Q2784" t="str">
        <f>LEFT(N2784, SEARCH("/", N2784, 1) - 1)</f>
        <v>theater</v>
      </c>
      <c r="R2784" t="str">
        <f>RIGHT(N2784, LEN(N2784)-SEARCH("/", N2784, 1))</f>
        <v>spaces</v>
      </c>
      <c r="S2784" s="11">
        <f>(((J2784/60)/60)/24)+DATE(1970,1,1)</f>
        <v>42060.04550925926</v>
      </c>
      <c r="T2784" s="11">
        <f>(((I2784/60)/60)/24)+DATE(1970,1,1)</f>
        <v>42090.003842592589</v>
      </c>
    </row>
    <row r="2785" spans="1:20" ht="45" x14ac:dyDescent="0.25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6">
        <f>ROUND(E2785/D2785*100, 0)</f>
        <v>4</v>
      </c>
      <c r="P2785" s="8">
        <f>E2785/L2785</f>
        <v>93.75</v>
      </c>
      <c r="Q2785" t="str">
        <f>LEFT(N2785, SEARCH("/", N2785, 1) - 1)</f>
        <v>theater</v>
      </c>
      <c r="R2785" t="str">
        <f>RIGHT(N2785, LEN(N2785)-SEARCH("/", N2785, 1))</f>
        <v>plays</v>
      </c>
      <c r="S2785" s="11">
        <f>(((J2785/60)/60)/24)+DATE(1970,1,1)</f>
        <v>42808.640231481477</v>
      </c>
      <c r="T2785" s="11">
        <f>(((I2785/60)/60)/24)+DATE(1970,1,1)</f>
        <v>42839.207638888889</v>
      </c>
    </row>
    <row r="2786" spans="1:20" ht="45" x14ac:dyDescent="0.25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8271</v>
      </c>
      <c r="O2786" s="6">
        <f>ROUND(E2786/D2786*100, 0)</f>
        <v>1</v>
      </c>
      <c r="P2786" s="8">
        <f>E2786/L2786</f>
        <v>24</v>
      </c>
      <c r="Q2786" t="str">
        <f>LEFT(N2786, SEARCH("/", N2786, 1) - 1)</f>
        <v>theater</v>
      </c>
      <c r="R2786" t="str">
        <f>RIGHT(N2786, LEN(N2786)-SEARCH("/", N2786, 1))</f>
        <v>plays</v>
      </c>
      <c r="S2786" s="11">
        <f>(((J2786/60)/60)/24)+DATE(1970,1,1)</f>
        <v>42802.718784722223</v>
      </c>
      <c r="T2786" s="11">
        <f>(((I2786/60)/60)/24)+DATE(1970,1,1)</f>
        <v>42832.677118055552</v>
      </c>
    </row>
    <row r="2787" spans="1:20" ht="60" x14ac:dyDescent="0.25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8271</v>
      </c>
      <c r="O2787" s="6">
        <f>ROUND(E2787/D2787*100, 0)</f>
        <v>75</v>
      </c>
      <c r="P2787" s="8">
        <f>E2787/L2787</f>
        <v>251.33333333333334</v>
      </c>
      <c r="Q2787" t="str">
        <f>LEFT(N2787, SEARCH("/", N2787, 1) - 1)</f>
        <v>theater</v>
      </c>
      <c r="R2787" t="str">
        <f>RIGHT(N2787, LEN(N2787)-SEARCH("/", N2787, 1))</f>
        <v>plays</v>
      </c>
      <c r="S2787" s="11">
        <f>(((J2787/60)/60)/24)+DATE(1970,1,1)</f>
        <v>42796.538275462968</v>
      </c>
      <c r="T2787" s="11">
        <f>(((I2787/60)/60)/24)+DATE(1970,1,1)</f>
        <v>42813.25</v>
      </c>
    </row>
    <row r="2788" spans="1:20" ht="45" x14ac:dyDescent="0.25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8271</v>
      </c>
      <c r="O2788" s="6">
        <f>ROUND(E2788/D2788*100, 0)</f>
        <v>103</v>
      </c>
      <c r="P2788" s="8">
        <f>E2788/L2788</f>
        <v>139.18918918918919</v>
      </c>
      <c r="Q2788" t="str">
        <f>LEFT(N2788, SEARCH("/", N2788, 1) - 1)</f>
        <v>theater</v>
      </c>
      <c r="R2788" t="str">
        <f>RIGHT(N2788, LEN(N2788)-SEARCH("/", N2788, 1))</f>
        <v>plays</v>
      </c>
      <c r="S2788" s="11">
        <f>(((J2788/60)/60)/24)+DATE(1970,1,1)</f>
        <v>41878.878379629627</v>
      </c>
      <c r="T2788" s="11">
        <f>(((I2788/60)/60)/24)+DATE(1970,1,1)</f>
        <v>41908.878379629627</v>
      </c>
    </row>
    <row r="2789" spans="1:20" ht="45" x14ac:dyDescent="0.25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8305</v>
      </c>
      <c r="O2789" s="6">
        <f>ROUND(E2789/D2789*100, 0)</f>
        <v>1</v>
      </c>
      <c r="P2789" s="8">
        <f>E2789/L2789</f>
        <v>12.75</v>
      </c>
      <c r="Q2789" t="str">
        <f>LEFT(N2789, SEARCH("/", N2789, 1) - 1)</f>
        <v>theater</v>
      </c>
      <c r="R2789" t="str">
        <f>RIGHT(N2789, LEN(N2789)-SEARCH("/", N2789, 1))</f>
        <v>musical</v>
      </c>
      <c r="S2789" s="11">
        <f>(((J2789/60)/60)/24)+DATE(1970,1,1)</f>
        <v>42018.94049768518</v>
      </c>
      <c r="T2789" s="11">
        <f>(((I2789/60)/60)/24)+DATE(1970,1,1)</f>
        <v>42063.916666666672</v>
      </c>
    </row>
    <row r="2790" spans="1:20" ht="30" x14ac:dyDescent="0.25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8305</v>
      </c>
      <c r="O2790" s="6">
        <f>ROUND(E2790/D2790*100, 0)</f>
        <v>11</v>
      </c>
      <c r="P2790" s="8">
        <f>E2790/L2790</f>
        <v>286.25</v>
      </c>
      <c r="Q2790" t="str">
        <f>LEFT(N2790, SEARCH("/", N2790, 1) - 1)</f>
        <v>theater</v>
      </c>
      <c r="R2790" t="str">
        <f>RIGHT(N2790, LEN(N2790)-SEARCH("/", N2790, 1))</f>
        <v>musical</v>
      </c>
      <c r="S2790" s="11">
        <f>(((J2790/60)/60)/24)+DATE(1970,1,1)</f>
        <v>42009.493263888886</v>
      </c>
      <c r="T2790" s="11">
        <f>(((I2790/60)/60)/24)+DATE(1970,1,1)</f>
        <v>42039.493263888886</v>
      </c>
    </row>
    <row r="2791" spans="1:20" ht="30" x14ac:dyDescent="0.25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8271</v>
      </c>
      <c r="O2791" s="6">
        <f>ROUND(E2791/D2791*100, 0)</f>
        <v>127</v>
      </c>
      <c r="P2791" s="8">
        <f>E2791/L2791</f>
        <v>69.56513661202186</v>
      </c>
      <c r="Q2791" t="str">
        <f>LEFT(N2791, SEARCH("/", N2791, 1) - 1)</f>
        <v>theater</v>
      </c>
      <c r="R2791" t="str">
        <f>RIGHT(N2791, LEN(N2791)-SEARCH("/", N2791, 1))</f>
        <v>plays</v>
      </c>
      <c r="S2791" s="11">
        <f>(((J2791/60)/60)/24)+DATE(1970,1,1)</f>
        <v>41871.755694444444</v>
      </c>
      <c r="T2791" s="11">
        <f>(((I2791/60)/60)/24)+DATE(1970,1,1)</f>
        <v>41901.755694444444</v>
      </c>
    </row>
    <row r="2792" spans="1:20" ht="45" x14ac:dyDescent="0.25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8271</v>
      </c>
      <c r="O2792" s="6">
        <f>ROUND(E2792/D2792*100, 0)</f>
        <v>111</v>
      </c>
      <c r="P2792" s="8">
        <f>E2792/L2792</f>
        <v>57.626943005181346</v>
      </c>
      <c r="Q2792" t="str">
        <f>LEFT(N2792, SEARCH("/", N2792, 1) - 1)</f>
        <v>theater</v>
      </c>
      <c r="R2792" t="str">
        <f>RIGHT(N2792, LEN(N2792)-SEARCH("/", N2792, 1))</f>
        <v>plays</v>
      </c>
      <c r="S2792" s="11">
        <f>(((J2792/60)/60)/24)+DATE(1970,1,1)</f>
        <v>42230.472222222219</v>
      </c>
      <c r="T2792" s="11">
        <f>(((I2792/60)/60)/24)+DATE(1970,1,1)</f>
        <v>42259.165972222225</v>
      </c>
    </row>
    <row r="2793" spans="1:20" ht="45" x14ac:dyDescent="0.25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8271</v>
      </c>
      <c r="O2793" s="6">
        <f>ROUND(E2793/D2793*100, 0)</f>
        <v>128</v>
      </c>
      <c r="P2793" s="8">
        <f>E2793/L2793</f>
        <v>72.76136363636364</v>
      </c>
      <c r="Q2793" t="str">
        <f>LEFT(N2793, SEARCH("/", N2793, 1) - 1)</f>
        <v>theater</v>
      </c>
      <c r="R2793" t="str">
        <f>RIGHT(N2793, LEN(N2793)-SEARCH("/", N2793, 1))</f>
        <v>plays</v>
      </c>
      <c r="S2793" s="11">
        <f>(((J2793/60)/60)/24)+DATE(1970,1,1)</f>
        <v>42144.573807870373</v>
      </c>
      <c r="T2793" s="11">
        <f>(((I2793/60)/60)/24)+DATE(1970,1,1)</f>
        <v>42166.165972222225</v>
      </c>
    </row>
    <row r="2794" spans="1:20" ht="45" x14ac:dyDescent="0.25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 s="6">
        <f>ROUND(E2794/D2794*100, 0)</f>
        <v>154</v>
      </c>
      <c r="P2794" s="8">
        <f>E2794/L2794</f>
        <v>106.50344827586207</v>
      </c>
      <c r="Q2794" t="str">
        <f>LEFT(N2794, SEARCH("/", N2794, 1) - 1)</f>
        <v>theater</v>
      </c>
      <c r="R2794" t="str">
        <f>RIGHT(N2794, LEN(N2794)-SEARCH("/", N2794, 1))</f>
        <v>plays</v>
      </c>
      <c r="S2794" s="11">
        <f>(((J2794/60)/60)/24)+DATE(1970,1,1)</f>
        <v>42284.500104166669</v>
      </c>
      <c r="T2794" s="11">
        <f>(((I2794/60)/60)/24)+DATE(1970,1,1)</f>
        <v>42314.541770833333</v>
      </c>
    </row>
    <row r="2795" spans="1:20" ht="45" x14ac:dyDescent="0.25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8271</v>
      </c>
      <c r="O2795" s="6">
        <f>ROUND(E2795/D2795*100, 0)</f>
        <v>100</v>
      </c>
      <c r="P2795" s="8">
        <f>E2795/L2795</f>
        <v>48.437149758454105</v>
      </c>
      <c r="Q2795" t="str">
        <f>LEFT(N2795, SEARCH("/", N2795, 1) - 1)</f>
        <v>theater</v>
      </c>
      <c r="R2795" t="str">
        <f>RIGHT(N2795, LEN(N2795)-SEARCH("/", N2795, 1))</f>
        <v>plays</v>
      </c>
      <c r="S2795" s="11">
        <f>(((J2795/60)/60)/24)+DATE(1970,1,1)</f>
        <v>42505.774479166663</v>
      </c>
      <c r="T2795" s="11">
        <f>(((I2795/60)/60)/24)+DATE(1970,1,1)</f>
        <v>42541.958333333328</v>
      </c>
    </row>
    <row r="2796" spans="1:20" ht="45" x14ac:dyDescent="0.25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8271</v>
      </c>
      <c r="O2796" s="6">
        <f>ROUND(E2796/D2796*100, 0)</f>
        <v>102</v>
      </c>
      <c r="P2796" s="8">
        <f>E2796/L2796</f>
        <v>141.29166666666666</v>
      </c>
      <c r="Q2796" t="str">
        <f>LEFT(N2796, SEARCH("/", N2796, 1) - 1)</f>
        <v>theater</v>
      </c>
      <c r="R2796" t="str">
        <f>RIGHT(N2796, LEN(N2796)-SEARCH("/", N2796, 1))</f>
        <v>plays</v>
      </c>
      <c r="S2796" s="11">
        <f>(((J2796/60)/60)/24)+DATE(1970,1,1)</f>
        <v>42239.957962962959</v>
      </c>
      <c r="T2796" s="11">
        <f>(((I2796/60)/60)/24)+DATE(1970,1,1)</f>
        <v>42260</v>
      </c>
    </row>
    <row r="2797" spans="1:20" ht="45" x14ac:dyDescent="0.25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8271</v>
      </c>
      <c r="O2797" s="6">
        <f>ROUND(E2797/D2797*100, 0)</f>
        <v>103</v>
      </c>
      <c r="P2797" s="8">
        <f>E2797/L2797</f>
        <v>63.574074074074076</v>
      </c>
      <c r="Q2797" t="str">
        <f>LEFT(N2797, SEARCH("/", N2797, 1) - 1)</f>
        <v>theater</v>
      </c>
      <c r="R2797" t="str">
        <f>RIGHT(N2797, LEN(N2797)-SEARCH("/", N2797, 1))</f>
        <v>plays</v>
      </c>
      <c r="S2797" s="11">
        <f>(((J2797/60)/60)/24)+DATE(1970,1,1)</f>
        <v>41932.311099537037</v>
      </c>
      <c r="T2797" s="11">
        <f>(((I2797/60)/60)/24)+DATE(1970,1,1)</f>
        <v>41962.352766203709</v>
      </c>
    </row>
    <row r="2798" spans="1:20" ht="45" x14ac:dyDescent="0.25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8271</v>
      </c>
      <c r="O2798" s="6">
        <f>ROUND(E2798/D2798*100, 0)</f>
        <v>115</v>
      </c>
      <c r="P2798" s="8">
        <f>E2798/L2798</f>
        <v>184.67741935483872</v>
      </c>
      <c r="Q2798" t="str">
        <f>LEFT(N2798, SEARCH("/", N2798, 1) - 1)</f>
        <v>theater</v>
      </c>
      <c r="R2798" t="str">
        <f>RIGHT(N2798, LEN(N2798)-SEARCH("/", N2798, 1))</f>
        <v>plays</v>
      </c>
      <c r="S2798" s="11">
        <f>(((J2798/60)/60)/24)+DATE(1970,1,1)</f>
        <v>42494.563449074078</v>
      </c>
      <c r="T2798" s="11">
        <f>(((I2798/60)/60)/24)+DATE(1970,1,1)</f>
        <v>42524.563449074078</v>
      </c>
    </row>
    <row r="2799" spans="1:20" ht="45" x14ac:dyDescent="0.25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8271</v>
      </c>
      <c r="O2799" s="6">
        <f>ROUND(E2799/D2799*100, 0)</f>
        <v>100</v>
      </c>
      <c r="P2799" s="8">
        <f>E2799/L2799</f>
        <v>118.12941176470588</v>
      </c>
      <c r="Q2799" t="str">
        <f>LEFT(N2799, SEARCH("/", N2799, 1) - 1)</f>
        <v>theater</v>
      </c>
      <c r="R2799" t="str">
        <f>RIGHT(N2799, LEN(N2799)-SEARCH("/", N2799, 1))</f>
        <v>plays</v>
      </c>
      <c r="S2799" s="11">
        <f>(((J2799/60)/60)/24)+DATE(1970,1,1)</f>
        <v>41834.953865740739</v>
      </c>
      <c r="T2799" s="11">
        <f>(((I2799/60)/60)/24)+DATE(1970,1,1)</f>
        <v>41879.953865740739</v>
      </c>
    </row>
    <row r="2800" spans="1:20" ht="30" x14ac:dyDescent="0.25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8271</v>
      </c>
      <c r="O2800" s="6">
        <f>ROUND(E2800/D2800*100, 0)</f>
        <v>100</v>
      </c>
      <c r="P2800" s="8">
        <f>E2800/L2800</f>
        <v>110.23076923076923</v>
      </c>
      <c r="Q2800" t="str">
        <f>LEFT(N2800, SEARCH("/", N2800, 1) - 1)</f>
        <v>theater</v>
      </c>
      <c r="R2800" t="str">
        <f>RIGHT(N2800, LEN(N2800)-SEARCH("/", N2800, 1))</f>
        <v>plays</v>
      </c>
      <c r="S2800" s="11">
        <f>(((J2800/60)/60)/24)+DATE(1970,1,1)</f>
        <v>41791.492777777778</v>
      </c>
      <c r="T2800" s="11">
        <f>(((I2800/60)/60)/24)+DATE(1970,1,1)</f>
        <v>41836.492777777778</v>
      </c>
    </row>
    <row r="2801" spans="1:20" ht="45" x14ac:dyDescent="0.25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8271</v>
      </c>
      <c r="O2801" s="6">
        <f>ROUND(E2801/D2801*100, 0)</f>
        <v>101</v>
      </c>
      <c r="P2801" s="8">
        <f>E2801/L2801</f>
        <v>103.21428571428571</v>
      </c>
      <c r="Q2801" t="str">
        <f>LEFT(N2801, SEARCH("/", N2801, 1) - 1)</f>
        <v>theater</v>
      </c>
      <c r="R2801" t="str">
        <f>RIGHT(N2801, LEN(N2801)-SEARCH("/", N2801, 1))</f>
        <v>plays</v>
      </c>
      <c r="S2801" s="11">
        <f>(((J2801/60)/60)/24)+DATE(1970,1,1)</f>
        <v>42037.791238425925</v>
      </c>
      <c r="T2801" s="11">
        <f>(((I2801/60)/60)/24)+DATE(1970,1,1)</f>
        <v>42067.791238425925</v>
      </c>
    </row>
    <row r="2802" spans="1:20" ht="45" x14ac:dyDescent="0.25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8271</v>
      </c>
      <c r="O2802" s="6">
        <f>ROUND(E2802/D2802*100, 0)</f>
        <v>106</v>
      </c>
      <c r="P2802" s="8">
        <f>E2802/L2802</f>
        <v>62.827380952380949</v>
      </c>
      <c r="Q2802" t="str">
        <f>LEFT(N2802, SEARCH("/", N2802, 1) - 1)</f>
        <v>theater</v>
      </c>
      <c r="R2802" t="str">
        <f>RIGHT(N2802, LEN(N2802)-SEARCH("/", N2802, 1))</f>
        <v>plays</v>
      </c>
      <c r="S2802" s="11">
        <f>(((J2802/60)/60)/24)+DATE(1970,1,1)</f>
        <v>41800.380428240744</v>
      </c>
      <c r="T2802" s="11">
        <f>(((I2802/60)/60)/24)+DATE(1970,1,1)</f>
        <v>41830.380428240744</v>
      </c>
    </row>
    <row r="2803" spans="1:20" ht="45" x14ac:dyDescent="0.25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8271</v>
      </c>
      <c r="O2803" s="6">
        <f>ROUND(E2803/D2803*100, 0)</f>
        <v>101</v>
      </c>
      <c r="P2803" s="8">
        <f>E2803/L2803</f>
        <v>145.86956521739131</v>
      </c>
      <c r="Q2803" t="str">
        <f>LEFT(N2803, SEARCH("/", N2803, 1) - 1)</f>
        <v>theater</v>
      </c>
      <c r="R2803" t="str">
        <f>RIGHT(N2803, LEN(N2803)-SEARCH("/", N2803, 1))</f>
        <v>plays</v>
      </c>
      <c r="S2803" s="11">
        <f>(((J2803/60)/60)/24)+DATE(1970,1,1)</f>
        <v>42626.7503125</v>
      </c>
      <c r="T2803" s="11">
        <f>(((I2803/60)/60)/24)+DATE(1970,1,1)</f>
        <v>42656.7503125</v>
      </c>
    </row>
    <row r="2804" spans="1:20" ht="45" x14ac:dyDescent="0.25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8271</v>
      </c>
      <c r="O2804" s="6">
        <f>ROUND(E2804/D2804*100, 0)</f>
        <v>103</v>
      </c>
      <c r="P2804" s="8">
        <f>E2804/L2804</f>
        <v>90.684210526315795</v>
      </c>
      <c r="Q2804" t="str">
        <f>LEFT(N2804, SEARCH("/", N2804, 1) - 1)</f>
        <v>theater</v>
      </c>
      <c r="R2804" t="str">
        <f>RIGHT(N2804, LEN(N2804)-SEARCH("/", N2804, 1))</f>
        <v>plays</v>
      </c>
      <c r="S2804" s="11">
        <f>(((J2804/60)/60)/24)+DATE(1970,1,1)</f>
        <v>42612.918807870374</v>
      </c>
      <c r="T2804" s="11">
        <f>(((I2804/60)/60)/24)+DATE(1970,1,1)</f>
        <v>42654.165972222225</v>
      </c>
    </row>
    <row r="2805" spans="1:20" ht="45" x14ac:dyDescent="0.25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8271</v>
      </c>
      <c r="O2805" s="6">
        <f>ROUND(E2805/D2805*100, 0)</f>
        <v>122</v>
      </c>
      <c r="P2805" s="8">
        <f>E2805/L2805</f>
        <v>716.35294117647061</v>
      </c>
      <c r="Q2805" t="str">
        <f>LEFT(N2805, SEARCH("/", N2805, 1) - 1)</f>
        <v>theater</v>
      </c>
      <c r="R2805" t="str">
        <f>RIGHT(N2805, LEN(N2805)-SEARCH("/", N2805, 1))</f>
        <v>plays</v>
      </c>
      <c r="S2805" s="11">
        <f>(((J2805/60)/60)/24)+DATE(1970,1,1)</f>
        <v>42605.765381944439</v>
      </c>
      <c r="T2805" s="11">
        <f>(((I2805/60)/60)/24)+DATE(1970,1,1)</f>
        <v>42634.125</v>
      </c>
    </row>
    <row r="2806" spans="1:20" ht="45" x14ac:dyDescent="0.25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8271</v>
      </c>
      <c r="O2806" s="6">
        <f>ROUND(E2806/D2806*100, 0)</f>
        <v>119</v>
      </c>
      <c r="P2806" s="8">
        <f>E2806/L2806</f>
        <v>125.05263157894737</v>
      </c>
      <c r="Q2806" t="str">
        <f>LEFT(N2806, SEARCH("/", N2806, 1) - 1)</f>
        <v>theater</v>
      </c>
      <c r="R2806" t="str">
        <f>RIGHT(N2806, LEN(N2806)-SEARCH("/", N2806, 1))</f>
        <v>plays</v>
      </c>
      <c r="S2806" s="11">
        <f>(((J2806/60)/60)/24)+DATE(1970,1,1)</f>
        <v>41989.24754629629</v>
      </c>
      <c r="T2806" s="11">
        <f>(((I2806/60)/60)/24)+DATE(1970,1,1)</f>
        <v>42006.24754629629</v>
      </c>
    </row>
    <row r="2807" spans="1:20" ht="45" x14ac:dyDescent="0.25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8271</v>
      </c>
      <c r="O2807" s="6">
        <f>ROUND(E2807/D2807*100, 0)</f>
        <v>104</v>
      </c>
      <c r="P2807" s="8">
        <f>E2807/L2807</f>
        <v>145</v>
      </c>
      <c r="Q2807" t="str">
        <f>LEFT(N2807, SEARCH("/", N2807, 1) - 1)</f>
        <v>theater</v>
      </c>
      <c r="R2807" t="str">
        <f>RIGHT(N2807, LEN(N2807)-SEARCH("/", N2807, 1))</f>
        <v>plays</v>
      </c>
      <c r="S2807" s="11">
        <f>(((J2807/60)/60)/24)+DATE(1970,1,1)</f>
        <v>42491.92288194444</v>
      </c>
      <c r="T2807" s="11">
        <f>(((I2807/60)/60)/24)+DATE(1970,1,1)</f>
        <v>42521.92288194444</v>
      </c>
    </row>
    <row r="2808" spans="1:20" ht="45" x14ac:dyDescent="0.25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8271</v>
      </c>
      <c r="O2808" s="6">
        <f>ROUND(E2808/D2808*100, 0)</f>
        <v>102</v>
      </c>
      <c r="P2808" s="8">
        <f>E2808/L2808</f>
        <v>137.24324324324326</v>
      </c>
      <c r="Q2808" t="str">
        <f>LEFT(N2808, SEARCH("/", N2808, 1) - 1)</f>
        <v>theater</v>
      </c>
      <c r="R2808" t="str">
        <f>RIGHT(N2808, LEN(N2808)-SEARCH("/", N2808, 1))</f>
        <v>plays</v>
      </c>
      <c r="S2808" s="11">
        <f>(((J2808/60)/60)/24)+DATE(1970,1,1)</f>
        <v>41880.76357638889</v>
      </c>
      <c r="T2808" s="11">
        <f>(((I2808/60)/60)/24)+DATE(1970,1,1)</f>
        <v>41895.166666666664</v>
      </c>
    </row>
    <row r="2809" spans="1:20" ht="45" x14ac:dyDescent="0.25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 s="6">
        <f>ROUND(E2809/D2809*100, 0)</f>
        <v>101</v>
      </c>
      <c r="P2809" s="8">
        <f>E2809/L2809</f>
        <v>99.343137254901961</v>
      </c>
      <c r="Q2809" t="str">
        <f>LEFT(N2809, SEARCH("/", N2809, 1) - 1)</f>
        <v>theater</v>
      </c>
      <c r="R2809" t="str">
        <f>RIGHT(N2809, LEN(N2809)-SEARCH("/", N2809, 1))</f>
        <v>plays</v>
      </c>
      <c r="S2809" s="11">
        <f>(((J2809/60)/60)/24)+DATE(1970,1,1)</f>
        <v>42561.783877314811</v>
      </c>
      <c r="T2809" s="11">
        <f>(((I2809/60)/60)/24)+DATE(1970,1,1)</f>
        <v>42593.165972222225</v>
      </c>
    </row>
    <row r="2810" spans="1:20" ht="45" x14ac:dyDescent="0.25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8305</v>
      </c>
      <c r="O2810" s="6">
        <f>ROUND(E2810/D2810*100, 0)</f>
        <v>5</v>
      </c>
      <c r="P2810" s="8">
        <f>E2810/L2810</f>
        <v>60.125</v>
      </c>
      <c r="Q2810" t="str">
        <f>LEFT(N2810, SEARCH("/", N2810, 1) - 1)</f>
        <v>theater</v>
      </c>
      <c r="R2810" t="str">
        <f>RIGHT(N2810, LEN(N2810)-SEARCH("/", N2810, 1))</f>
        <v>musical</v>
      </c>
      <c r="S2810" s="11">
        <f>(((J2810/60)/60)/24)+DATE(1970,1,1)</f>
        <v>42140.421319444446</v>
      </c>
      <c r="T2810" s="11">
        <f>(((I2810/60)/60)/24)+DATE(1970,1,1)</f>
        <v>42171.979166666672</v>
      </c>
    </row>
    <row r="2811" spans="1:20" ht="45" x14ac:dyDescent="0.25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8271</v>
      </c>
      <c r="O2811" s="6">
        <f>ROUND(E2811/D2811*100, 0)</f>
        <v>102</v>
      </c>
      <c r="P2811" s="8">
        <f>E2811/L2811</f>
        <v>105.51546391752578</v>
      </c>
      <c r="Q2811" t="str">
        <f>LEFT(N2811, SEARCH("/", N2811, 1) - 1)</f>
        <v>theater</v>
      </c>
      <c r="R2811" t="str">
        <f>RIGHT(N2811, LEN(N2811)-SEARCH("/", N2811, 1))</f>
        <v>plays</v>
      </c>
      <c r="S2811" s="11">
        <f>(((J2811/60)/60)/24)+DATE(1970,1,1)</f>
        <v>42118.556331018524</v>
      </c>
      <c r="T2811" s="11">
        <f>(((I2811/60)/60)/24)+DATE(1970,1,1)</f>
        <v>42150.165972222225</v>
      </c>
    </row>
    <row r="2812" spans="1:20" ht="30" x14ac:dyDescent="0.25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8305</v>
      </c>
      <c r="O2812" s="6">
        <f>ROUND(E2812/D2812*100, 0)</f>
        <v>103</v>
      </c>
      <c r="P2812" s="8">
        <f>E2812/L2812</f>
        <v>106.9271875</v>
      </c>
      <c r="Q2812" t="str">
        <f>LEFT(N2812, SEARCH("/", N2812, 1) - 1)</f>
        <v>theater</v>
      </c>
      <c r="R2812" t="str">
        <f>RIGHT(N2812, LEN(N2812)-SEARCH("/", N2812, 1))</f>
        <v>musical</v>
      </c>
      <c r="S2812" s="11">
        <f>(((J2812/60)/60)/24)+DATE(1970,1,1)</f>
        <v>41788.167187500003</v>
      </c>
      <c r="T2812" s="11">
        <f>(((I2812/60)/60)/24)+DATE(1970,1,1)</f>
        <v>41823.167187500003</v>
      </c>
    </row>
    <row r="2813" spans="1:20" ht="30" x14ac:dyDescent="0.25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8305</v>
      </c>
      <c r="O2813" s="6">
        <f>ROUND(E2813/D2813*100, 0)</f>
        <v>4</v>
      </c>
      <c r="P2813" s="8">
        <f>E2813/L2813</f>
        <v>100.5</v>
      </c>
      <c r="Q2813" t="str">
        <f>LEFT(N2813, SEARCH("/", N2813, 1) - 1)</f>
        <v>theater</v>
      </c>
      <c r="R2813" t="str">
        <f>RIGHT(N2813, LEN(N2813)-SEARCH("/", N2813, 1))</f>
        <v>musical</v>
      </c>
      <c r="S2813" s="11">
        <f>(((J2813/60)/60)/24)+DATE(1970,1,1)</f>
        <v>42410.93105324074</v>
      </c>
      <c r="T2813" s="11">
        <f>(((I2813/60)/60)/24)+DATE(1970,1,1)</f>
        <v>42440.93105324074</v>
      </c>
    </row>
    <row r="2814" spans="1:20" ht="45" x14ac:dyDescent="0.25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8271</v>
      </c>
      <c r="O2814" s="6">
        <f>ROUND(E2814/D2814*100, 0)</f>
        <v>9</v>
      </c>
      <c r="P2814" s="8">
        <f>E2814/L2814</f>
        <v>25.647058823529413</v>
      </c>
      <c r="Q2814" t="str">
        <f>LEFT(N2814, SEARCH("/", N2814, 1) - 1)</f>
        <v>theater</v>
      </c>
      <c r="R2814" t="str">
        <f>RIGHT(N2814, LEN(N2814)-SEARCH("/", N2814, 1))</f>
        <v>plays</v>
      </c>
      <c r="S2814" s="11">
        <f>(((J2814/60)/60)/24)+DATE(1970,1,1)</f>
        <v>41780.785729166666</v>
      </c>
      <c r="T2814" s="11">
        <f>(((I2814/60)/60)/24)+DATE(1970,1,1)</f>
        <v>41840.785729166666</v>
      </c>
    </row>
    <row r="2815" spans="1:20" ht="45" x14ac:dyDescent="0.25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8271</v>
      </c>
      <c r="O2815" s="6">
        <f>ROUND(E2815/D2815*100, 0)</f>
        <v>0</v>
      </c>
      <c r="P2815" s="8">
        <f>E2815/L2815</f>
        <v>10</v>
      </c>
      <c r="Q2815" t="str">
        <f>LEFT(N2815, SEARCH("/", N2815, 1) - 1)</f>
        <v>theater</v>
      </c>
      <c r="R2815" t="str">
        <f>RIGHT(N2815, LEN(N2815)-SEARCH("/", N2815, 1))</f>
        <v>plays</v>
      </c>
      <c r="S2815" s="11">
        <f>(((J2815/60)/60)/24)+DATE(1970,1,1)</f>
        <v>42065.190694444449</v>
      </c>
      <c r="T2815" s="11">
        <f>(((I2815/60)/60)/24)+DATE(1970,1,1)</f>
        <v>42090.149027777778</v>
      </c>
    </row>
    <row r="2816" spans="1:20" ht="45" x14ac:dyDescent="0.25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8305</v>
      </c>
      <c r="O2816" s="6">
        <f>ROUND(E2816/D2816*100, 0)</f>
        <v>15</v>
      </c>
      <c r="P2816" s="8">
        <f>E2816/L2816</f>
        <v>150</v>
      </c>
      <c r="Q2816" t="str">
        <f>LEFT(N2816, SEARCH("/", N2816, 1) - 1)</f>
        <v>theater</v>
      </c>
      <c r="R2816" t="str">
        <f>RIGHT(N2816, LEN(N2816)-SEARCH("/", N2816, 1))</f>
        <v>musical</v>
      </c>
      <c r="S2816" s="11">
        <f>(((J2816/60)/60)/24)+DATE(1970,1,1)</f>
        <v>41793.17219907407</v>
      </c>
      <c r="T2816" s="11">
        <f>(((I2816/60)/60)/24)+DATE(1970,1,1)</f>
        <v>41823.17219907407</v>
      </c>
    </row>
    <row r="2817" spans="1:20" ht="45" x14ac:dyDescent="0.25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8305</v>
      </c>
      <c r="O2817" s="6">
        <f>ROUND(E2817/D2817*100, 0)</f>
        <v>0</v>
      </c>
      <c r="P2817" s="8" t="e">
        <f>E2817/L2817</f>
        <v>#DIV/0!</v>
      </c>
      <c r="Q2817" t="str">
        <f>LEFT(N2817, SEARCH("/", N2817, 1) - 1)</f>
        <v>theater</v>
      </c>
      <c r="R2817" t="str">
        <f>RIGHT(N2817, LEN(N2817)-SEARCH("/", N2817, 1))</f>
        <v>musical</v>
      </c>
      <c r="S2817" s="11">
        <f>(((J2817/60)/60)/24)+DATE(1970,1,1)</f>
        <v>42065.791574074072</v>
      </c>
      <c r="T2817" s="11">
        <f>(((I2817/60)/60)/24)+DATE(1970,1,1)</f>
        <v>42090.749907407408</v>
      </c>
    </row>
    <row r="2818" spans="1:20" x14ac:dyDescent="0.25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8305</v>
      </c>
      <c r="O2818" s="6">
        <f>ROUND(E2818/D2818*100, 0)</f>
        <v>0</v>
      </c>
      <c r="P2818" s="8" t="e">
        <f>E2818/L2818</f>
        <v>#DIV/0!</v>
      </c>
      <c r="Q2818" t="str">
        <f>LEFT(N2818, SEARCH("/", N2818, 1) - 1)</f>
        <v>theater</v>
      </c>
      <c r="R2818" t="str">
        <f>RIGHT(N2818, LEN(N2818)-SEARCH("/", N2818, 1))</f>
        <v>musical</v>
      </c>
      <c r="S2818" s="11">
        <f>(((J2818/60)/60)/24)+DATE(1970,1,1)</f>
        <v>41954.228032407409</v>
      </c>
      <c r="T2818" s="11">
        <f>(((I2818/60)/60)/24)+DATE(1970,1,1)</f>
        <v>41984.228032407409</v>
      </c>
    </row>
    <row r="2819" spans="1:20" ht="45" x14ac:dyDescent="0.25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8271</v>
      </c>
      <c r="O2819" s="6">
        <f>ROUND(E2819/D2819*100, 0)</f>
        <v>1</v>
      </c>
      <c r="P2819" s="8">
        <f>E2819/L2819</f>
        <v>62.5</v>
      </c>
      <c r="Q2819" t="str">
        <f>LEFT(N2819, SEARCH("/", N2819, 1) - 1)</f>
        <v>theater</v>
      </c>
      <c r="R2819" t="str">
        <f>RIGHT(N2819, LEN(N2819)-SEARCH("/", N2819, 1))</f>
        <v>plays</v>
      </c>
      <c r="S2819" s="11">
        <f>(((J2819/60)/60)/24)+DATE(1970,1,1)</f>
        <v>41843.775011574071</v>
      </c>
      <c r="T2819" s="11">
        <f>(((I2819/60)/60)/24)+DATE(1970,1,1)</f>
        <v>41863.775011574071</v>
      </c>
    </row>
    <row r="2820" spans="1:20" x14ac:dyDescent="0.25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8271</v>
      </c>
      <c r="O2820" s="6">
        <f>ROUND(E2820/D2820*100, 0)</f>
        <v>0</v>
      </c>
      <c r="P2820" s="8">
        <f>E2820/L2820</f>
        <v>1.5</v>
      </c>
      <c r="Q2820" t="str">
        <f>LEFT(N2820, SEARCH("/", N2820, 1) - 1)</f>
        <v>theater</v>
      </c>
      <c r="R2820" t="str">
        <f>RIGHT(N2820, LEN(N2820)-SEARCH("/", N2820, 1))</f>
        <v>plays</v>
      </c>
      <c r="S2820" s="11">
        <f>(((J2820/60)/60)/24)+DATE(1970,1,1)</f>
        <v>42095.229166666672</v>
      </c>
      <c r="T2820" s="11">
        <f>(((I2820/60)/60)/24)+DATE(1970,1,1)</f>
        <v>42109.211111111115</v>
      </c>
    </row>
    <row r="2821" spans="1:20" ht="45" x14ac:dyDescent="0.25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8271</v>
      </c>
      <c r="O2821" s="6">
        <f>ROUND(E2821/D2821*100, 0)</f>
        <v>10</v>
      </c>
      <c r="P2821" s="8">
        <f>E2821/L2821</f>
        <v>142.85714285714286</v>
      </c>
      <c r="Q2821" t="str">
        <f>LEFT(N2821, SEARCH("/", N2821, 1) - 1)</f>
        <v>theater</v>
      </c>
      <c r="R2821" t="str">
        <f>RIGHT(N2821, LEN(N2821)-SEARCH("/", N2821, 1))</f>
        <v>plays</v>
      </c>
      <c r="S2821" s="11">
        <f>(((J2821/60)/60)/24)+DATE(1970,1,1)</f>
        <v>42308.211215277777</v>
      </c>
      <c r="T2821" s="11">
        <f>(((I2821/60)/60)/24)+DATE(1970,1,1)</f>
        <v>42338.252881944441</v>
      </c>
    </row>
    <row r="2822" spans="1:20" ht="45" x14ac:dyDescent="0.25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8271</v>
      </c>
      <c r="O2822" s="6">
        <f>ROUND(E2822/D2822*100, 0)</f>
        <v>0</v>
      </c>
      <c r="P2822" s="8" t="e">
        <f>E2822/L2822</f>
        <v>#DIV/0!</v>
      </c>
      <c r="Q2822" t="str">
        <f>LEFT(N2822, SEARCH("/", N2822, 1) - 1)</f>
        <v>theater</v>
      </c>
      <c r="R2822" t="str">
        <f>RIGHT(N2822, LEN(N2822)-SEARCH("/", N2822, 1))</f>
        <v>plays</v>
      </c>
      <c r="S2822" s="11">
        <f>(((J2822/60)/60)/24)+DATE(1970,1,1)</f>
        <v>42433.338749999995</v>
      </c>
      <c r="T2822" s="11">
        <f>(((I2822/60)/60)/24)+DATE(1970,1,1)</f>
        <v>42461.25</v>
      </c>
    </row>
    <row r="2823" spans="1:20" ht="45" x14ac:dyDescent="0.25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8271</v>
      </c>
      <c r="O2823" s="6">
        <f>ROUND(E2823/D2823*100, 0)</f>
        <v>16</v>
      </c>
      <c r="P2823" s="8">
        <f>E2823/L2823</f>
        <v>49.28125</v>
      </c>
      <c r="Q2823" t="str">
        <f>LEFT(N2823, SEARCH("/", N2823, 1) - 1)</f>
        <v>theater</v>
      </c>
      <c r="R2823" t="str">
        <f>RIGHT(N2823, LEN(N2823)-SEARCH("/", N2823, 1))</f>
        <v>plays</v>
      </c>
      <c r="S2823" s="11">
        <f>(((J2823/60)/60)/24)+DATE(1970,1,1)</f>
        <v>42016.120613425926</v>
      </c>
      <c r="T2823" s="11">
        <f>(((I2823/60)/60)/24)+DATE(1970,1,1)</f>
        <v>42046.120613425926</v>
      </c>
    </row>
    <row r="2824" spans="1:20" ht="45" x14ac:dyDescent="0.25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8271</v>
      </c>
      <c r="O2824" s="6">
        <f>ROUND(E2824/D2824*100, 0)</f>
        <v>0</v>
      </c>
      <c r="P2824" s="8" t="e">
        <f>E2824/L2824</f>
        <v>#DIV/0!</v>
      </c>
      <c r="Q2824" t="str">
        <f>LEFT(N2824, SEARCH("/", N2824, 1) - 1)</f>
        <v>theater</v>
      </c>
      <c r="R2824" t="str">
        <f>RIGHT(N2824, LEN(N2824)-SEARCH("/", N2824, 1))</f>
        <v>plays</v>
      </c>
      <c r="S2824" s="11">
        <f>(((J2824/60)/60)/24)+DATE(1970,1,1)</f>
        <v>42296.154131944444</v>
      </c>
      <c r="T2824" s="11">
        <f>(((I2824/60)/60)/24)+DATE(1970,1,1)</f>
        <v>42326.195798611108</v>
      </c>
    </row>
    <row r="2825" spans="1:20" ht="45" x14ac:dyDescent="0.25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8271</v>
      </c>
      <c r="O2825" s="6">
        <f>ROUND(E2825/D2825*100, 0)</f>
        <v>5</v>
      </c>
      <c r="P2825" s="8">
        <f>E2825/L2825</f>
        <v>60.111111111111114</v>
      </c>
      <c r="Q2825" t="str">
        <f>LEFT(N2825, SEARCH("/", N2825, 1) - 1)</f>
        <v>theater</v>
      </c>
      <c r="R2825" t="str">
        <f>RIGHT(N2825, LEN(N2825)-SEARCH("/", N2825, 1))</f>
        <v>plays</v>
      </c>
      <c r="S2825" s="11">
        <f>(((J2825/60)/60)/24)+DATE(1970,1,1)</f>
        <v>42289.94049768518</v>
      </c>
      <c r="T2825" s="11">
        <f>(((I2825/60)/60)/24)+DATE(1970,1,1)</f>
        <v>42349.982164351852</v>
      </c>
    </row>
    <row r="2826" spans="1:20" ht="45" x14ac:dyDescent="0.25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8271</v>
      </c>
      <c r="O2826" s="6">
        <f>ROUND(E2826/D2826*100, 0)</f>
        <v>1</v>
      </c>
      <c r="P2826" s="8">
        <f>E2826/L2826</f>
        <v>52.5</v>
      </c>
      <c r="Q2826" t="str">
        <f>LEFT(N2826, SEARCH("/", N2826, 1) - 1)</f>
        <v>theater</v>
      </c>
      <c r="R2826" t="str">
        <f>RIGHT(N2826, LEN(N2826)-SEARCH("/", N2826, 1))</f>
        <v>plays</v>
      </c>
      <c r="S2826" s="11">
        <f>(((J2826/60)/60)/24)+DATE(1970,1,1)</f>
        <v>41856.672152777777</v>
      </c>
      <c r="T2826" s="11">
        <f>(((I2826/60)/60)/24)+DATE(1970,1,1)</f>
        <v>41886.672152777777</v>
      </c>
    </row>
    <row r="2827" spans="1:20" ht="30" x14ac:dyDescent="0.25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8271</v>
      </c>
      <c r="O2827" s="6">
        <f>ROUND(E2827/D2827*100, 0)</f>
        <v>37</v>
      </c>
      <c r="P2827" s="8">
        <f>E2827/L2827</f>
        <v>147.4</v>
      </c>
      <c r="Q2827" t="str">
        <f>LEFT(N2827, SEARCH("/", N2827, 1) - 1)</f>
        <v>theater</v>
      </c>
      <c r="R2827" t="str">
        <f>RIGHT(N2827, LEN(N2827)-SEARCH("/", N2827, 1))</f>
        <v>plays</v>
      </c>
      <c r="S2827" s="11">
        <f>(((J2827/60)/60)/24)+DATE(1970,1,1)</f>
        <v>41903.882951388885</v>
      </c>
      <c r="T2827" s="11">
        <f>(((I2827/60)/60)/24)+DATE(1970,1,1)</f>
        <v>41933.882951388885</v>
      </c>
    </row>
    <row r="2828" spans="1:20" ht="45" x14ac:dyDescent="0.25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8271</v>
      </c>
      <c r="O2828" s="6">
        <f>ROUND(E2828/D2828*100, 0)</f>
        <v>0</v>
      </c>
      <c r="P2828" s="8">
        <f>E2828/L2828</f>
        <v>7</v>
      </c>
      <c r="Q2828" t="str">
        <f>LEFT(N2828, SEARCH("/", N2828, 1) - 1)</f>
        <v>theater</v>
      </c>
      <c r="R2828" t="str">
        <f>RIGHT(N2828, LEN(N2828)-SEARCH("/", N2828, 1))</f>
        <v>plays</v>
      </c>
      <c r="S2828" s="11">
        <f>(((J2828/60)/60)/24)+DATE(1970,1,1)</f>
        <v>41995.084074074075</v>
      </c>
      <c r="T2828" s="11">
        <f>(((I2828/60)/60)/24)+DATE(1970,1,1)</f>
        <v>42024.802777777775</v>
      </c>
    </row>
    <row r="2829" spans="1:20" ht="45" x14ac:dyDescent="0.25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8271</v>
      </c>
      <c r="O2829" s="6">
        <f>ROUND(E2829/D2829*100, 0)</f>
        <v>3</v>
      </c>
      <c r="P2829" s="8">
        <f>E2829/L2829</f>
        <v>35.714285714285715</v>
      </c>
      <c r="Q2829" t="str">
        <f>LEFT(N2829, SEARCH("/", N2829, 1) - 1)</f>
        <v>theater</v>
      </c>
      <c r="R2829" t="str">
        <f>RIGHT(N2829, LEN(N2829)-SEARCH("/", N2829, 1))</f>
        <v>plays</v>
      </c>
      <c r="S2829" s="11">
        <f>(((J2829/60)/60)/24)+DATE(1970,1,1)</f>
        <v>41866.640648148146</v>
      </c>
      <c r="T2829" s="11">
        <f>(((I2829/60)/60)/24)+DATE(1970,1,1)</f>
        <v>41898.125</v>
      </c>
    </row>
    <row r="2830" spans="1:20" ht="45" x14ac:dyDescent="0.25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8271</v>
      </c>
      <c r="O2830" s="6">
        <f>ROUND(E2830/D2830*100, 0)</f>
        <v>3</v>
      </c>
      <c r="P2830" s="8">
        <f>E2830/L2830</f>
        <v>57</v>
      </c>
      <c r="Q2830" t="str">
        <f>LEFT(N2830, SEARCH("/", N2830, 1) - 1)</f>
        <v>theater</v>
      </c>
      <c r="R2830" t="str">
        <f>RIGHT(N2830, LEN(N2830)-SEARCH("/", N2830, 1))</f>
        <v>plays</v>
      </c>
      <c r="S2830" s="11">
        <f>(((J2830/60)/60)/24)+DATE(1970,1,1)</f>
        <v>41779.695092592592</v>
      </c>
      <c r="T2830" s="11">
        <f>(((I2830/60)/60)/24)+DATE(1970,1,1)</f>
        <v>41813.666666666664</v>
      </c>
    </row>
    <row r="2831" spans="1:20" ht="45" x14ac:dyDescent="0.25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6">
        <f>ROUND(E2831/D2831*100, 0)</f>
        <v>0</v>
      </c>
      <c r="P2831" s="8" t="e">
        <f>E2831/L2831</f>
        <v>#DIV/0!</v>
      </c>
      <c r="Q2831" t="str">
        <f>LEFT(N2831, SEARCH("/", N2831, 1) - 1)</f>
        <v>theater</v>
      </c>
      <c r="R2831" t="str">
        <f>RIGHT(N2831, LEN(N2831)-SEARCH("/", N2831, 1))</f>
        <v>plays</v>
      </c>
      <c r="S2831" s="11">
        <f>(((J2831/60)/60)/24)+DATE(1970,1,1)</f>
        <v>42344.824502314819</v>
      </c>
      <c r="T2831" s="11">
        <f>(((I2831/60)/60)/24)+DATE(1970,1,1)</f>
        <v>42400.996527777781</v>
      </c>
    </row>
    <row r="2832" spans="1:20" ht="30" x14ac:dyDescent="0.25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6">
        <f>ROUND(E2832/D2832*100, 0)</f>
        <v>123</v>
      </c>
      <c r="P2832" s="8">
        <f>E2832/L2832</f>
        <v>94.736641221374043</v>
      </c>
      <c r="Q2832" t="str">
        <f>LEFT(N2832, SEARCH("/", N2832, 1) - 1)</f>
        <v>photography</v>
      </c>
      <c r="R2832" t="str">
        <f>RIGHT(N2832, LEN(N2832)-SEARCH("/", N2832, 1))</f>
        <v>photobooks</v>
      </c>
      <c r="S2832" s="11">
        <f>(((J2832/60)/60)/24)+DATE(1970,1,1)</f>
        <v>42758.975937499999</v>
      </c>
      <c r="T2832" s="11">
        <f>(((I2832/60)/60)/24)+DATE(1970,1,1)</f>
        <v>42795.791666666672</v>
      </c>
    </row>
    <row r="2833" spans="1:20" ht="45" x14ac:dyDescent="0.25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6">
        <f>ROUND(E2833/D2833*100, 0)</f>
        <v>0</v>
      </c>
      <c r="P2833" s="8" t="e">
        <f>E2833/L2833</f>
        <v>#DIV/0!</v>
      </c>
      <c r="Q2833" t="str">
        <f>LEFT(N2833, SEARCH("/", N2833, 1) - 1)</f>
        <v>technology</v>
      </c>
      <c r="R2833" t="str">
        <f>RIGHT(N2833, LEN(N2833)-SEARCH("/", N2833, 1))</f>
        <v>wearables</v>
      </c>
      <c r="S2833" s="11">
        <f>(((J2833/60)/60)/24)+DATE(1970,1,1)</f>
        <v>42732.060277777782</v>
      </c>
      <c r="T2833" s="11">
        <f>(((I2833/60)/60)/24)+DATE(1970,1,1)</f>
        <v>42762.060277777782</v>
      </c>
    </row>
    <row r="2834" spans="1:20" ht="30" x14ac:dyDescent="0.25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6">
        <f>ROUND(E2834/D2834*100, 0)</f>
        <v>143</v>
      </c>
      <c r="P2834" s="8">
        <f>E2834/L2834</f>
        <v>185.48101265822785</v>
      </c>
      <c r="Q2834" t="str">
        <f>LEFT(N2834, SEARCH("/", N2834, 1) - 1)</f>
        <v>film &amp; video</v>
      </c>
      <c r="R2834" t="str">
        <f>RIGHT(N2834, LEN(N2834)-SEARCH("/", N2834, 1))</f>
        <v>television</v>
      </c>
      <c r="S2834" s="11">
        <f>(((J2834/60)/60)/24)+DATE(1970,1,1)</f>
        <v>42766.600497685184</v>
      </c>
      <c r="T2834" s="11">
        <f>(((I2834/60)/60)/24)+DATE(1970,1,1)</f>
        <v>42796.600497685184</v>
      </c>
    </row>
    <row r="2835" spans="1:20" ht="45" x14ac:dyDescent="0.25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6">
        <f>ROUND(E2835/D2835*100, 0)</f>
        <v>100</v>
      </c>
      <c r="P2835" s="8">
        <f>E2835/L2835</f>
        <v>202.42307692307693</v>
      </c>
      <c r="Q2835" t="str">
        <f>LEFT(N2835, SEARCH("/", N2835, 1) - 1)</f>
        <v>film &amp; video</v>
      </c>
      <c r="R2835" t="str">
        <f>RIGHT(N2835, LEN(N2835)-SEARCH("/", N2835, 1))</f>
        <v>documentary</v>
      </c>
      <c r="S2835" s="11">
        <f>(((J2835/60)/60)/24)+DATE(1970,1,1)</f>
        <v>41360.970601851855</v>
      </c>
      <c r="T2835" s="11">
        <f>(((I2835/60)/60)/24)+DATE(1970,1,1)</f>
        <v>41372.189583333333</v>
      </c>
    </row>
    <row r="2836" spans="1:20" ht="45" x14ac:dyDescent="0.25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6">
        <f>ROUND(E2836/D2836*100, 0)</f>
        <v>7</v>
      </c>
      <c r="P2836" s="8">
        <f>E2836/L2836</f>
        <v>47.875</v>
      </c>
      <c r="Q2836" t="str">
        <f>LEFT(N2836, SEARCH("/", N2836, 1) - 1)</f>
        <v>film &amp; video</v>
      </c>
      <c r="R2836" t="str">
        <f>RIGHT(N2836, LEN(N2836)-SEARCH("/", N2836, 1))</f>
        <v>animation</v>
      </c>
      <c r="S2836" s="11">
        <f>(((J2836/60)/60)/24)+DATE(1970,1,1)</f>
        <v>42037.083564814813</v>
      </c>
      <c r="T2836" s="11">
        <f>(((I2836/60)/60)/24)+DATE(1970,1,1)</f>
        <v>42067.083564814813</v>
      </c>
    </row>
    <row r="2837" spans="1:20" ht="45" x14ac:dyDescent="0.25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8282</v>
      </c>
      <c r="O2837" s="6">
        <f>ROUND(E2837/D2837*100, 0)</f>
        <v>6</v>
      </c>
      <c r="P2837" s="8">
        <f>E2837/L2837</f>
        <v>50.083333333333336</v>
      </c>
      <c r="Q2837" t="str">
        <f>LEFT(N2837, SEARCH("/", N2837, 1) - 1)</f>
        <v>games</v>
      </c>
      <c r="R2837" t="str">
        <f>RIGHT(N2837, LEN(N2837)-SEARCH("/", N2837, 1))</f>
        <v>video games</v>
      </c>
      <c r="S2837" s="11">
        <f>(((J2837/60)/60)/24)+DATE(1970,1,1)</f>
        <v>42340.701504629629</v>
      </c>
      <c r="T2837" s="11">
        <f>(((I2837/60)/60)/24)+DATE(1970,1,1)</f>
        <v>42368.701504629629</v>
      </c>
    </row>
    <row r="2838" spans="1:20" ht="45" x14ac:dyDescent="0.25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 s="6">
        <f>ROUND(E2838/D2838*100, 0)</f>
        <v>102</v>
      </c>
      <c r="P2838" s="8">
        <f>E2838/L2838</f>
        <v>107.1</v>
      </c>
      <c r="Q2838" t="str">
        <f>LEFT(N2838, SEARCH("/", N2838, 1) - 1)</f>
        <v>technology</v>
      </c>
      <c r="R2838" t="str">
        <f>RIGHT(N2838, LEN(N2838)-SEARCH("/", N2838, 1))</f>
        <v>space exploration</v>
      </c>
      <c r="S2838" s="11">
        <f>(((J2838/60)/60)/24)+DATE(1970,1,1)</f>
        <v>41730.708472222221</v>
      </c>
      <c r="T2838" s="11">
        <f>(((I2838/60)/60)/24)+DATE(1970,1,1)</f>
        <v>41759.208333333336</v>
      </c>
    </row>
    <row r="2839" spans="1:20" ht="45" x14ac:dyDescent="0.25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 s="6">
        <f>ROUND(E2839/D2839*100, 0)</f>
        <v>105</v>
      </c>
      <c r="P2839" s="8">
        <f>E2839/L2839</f>
        <v>56.065989847715734</v>
      </c>
      <c r="Q2839" t="str">
        <f>LEFT(N2839, SEARCH("/", N2839, 1) - 1)</f>
        <v>theater</v>
      </c>
      <c r="R2839" t="str">
        <f>RIGHT(N2839, LEN(N2839)-SEARCH("/", N2839, 1))</f>
        <v>plays</v>
      </c>
      <c r="S2839" s="11">
        <f>(((J2839/60)/60)/24)+DATE(1970,1,1)</f>
        <v>42037.938206018516</v>
      </c>
      <c r="T2839" s="11">
        <f>(((I2839/60)/60)/24)+DATE(1970,1,1)</f>
        <v>42068.166666666672</v>
      </c>
    </row>
    <row r="2840" spans="1:20" ht="45" x14ac:dyDescent="0.25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 s="6">
        <f>ROUND(E2840/D2840*100, 0)</f>
        <v>16</v>
      </c>
      <c r="P2840" s="8">
        <f>E2840/L2840</f>
        <v>188.55555555555554</v>
      </c>
      <c r="Q2840" t="str">
        <f>LEFT(N2840, SEARCH("/", N2840, 1) - 1)</f>
        <v>theater</v>
      </c>
      <c r="R2840" t="str">
        <f>RIGHT(N2840, LEN(N2840)-SEARCH("/", N2840, 1))</f>
        <v>plays</v>
      </c>
      <c r="S2840" s="11">
        <f>(((J2840/60)/60)/24)+DATE(1970,1,1)</f>
        <v>42159.224432870367</v>
      </c>
      <c r="T2840" s="11">
        <f>(((I2840/60)/60)/24)+DATE(1970,1,1)</f>
        <v>42204.224432870367</v>
      </c>
    </row>
    <row r="2841" spans="1:20" ht="45" x14ac:dyDescent="0.25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6">
        <f>ROUND(E2841/D2841*100, 0)</f>
        <v>39</v>
      </c>
      <c r="P2841" s="8">
        <f>E2841/L2841</f>
        <v>64.53125</v>
      </c>
      <c r="Q2841" t="str">
        <f>LEFT(N2841, SEARCH("/", N2841, 1) - 1)</f>
        <v>food</v>
      </c>
      <c r="R2841" t="str">
        <f>RIGHT(N2841, LEN(N2841)-SEARCH("/", N2841, 1))</f>
        <v>small batch</v>
      </c>
      <c r="S2841" s="11">
        <f>(((J2841/60)/60)/24)+DATE(1970,1,1)</f>
        <v>42799.260428240741</v>
      </c>
      <c r="T2841" s="11">
        <f>(((I2841/60)/60)/24)+DATE(1970,1,1)</f>
        <v>42829.21876157407</v>
      </c>
    </row>
    <row r="2842" spans="1:20" ht="45" x14ac:dyDescent="0.25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6">
        <f>ROUND(E2842/D2842*100, 0)</f>
        <v>120</v>
      </c>
      <c r="P2842" s="8">
        <f>E2842/L2842</f>
        <v>108.24237288135593</v>
      </c>
      <c r="Q2842" t="str">
        <f>LEFT(N2842, SEARCH("/", N2842, 1) - 1)</f>
        <v>theater</v>
      </c>
      <c r="R2842" t="str">
        <f>RIGHT(N2842, LEN(N2842)-SEARCH("/", N2842, 1))</f>
        <v>spaces</v>
      </c>
      <c r="S2842" s="11">
        <f>(((J2842/60)/60)/24)+DATE(1970,1,1)</f>
        <v>41888.674826388888</v>
      </c>
      <c r="T2842" s="11">
        <f>(((I2842/60)/60)/24)+DATE(1970,1,1)</f>
        <v>41918.674826388888</v>
      </c>
    </row>
    <row r="2843" spans="1:20" ht="45" x14ac:dyDescent="0.25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8265</v>
      </c>
      <c r="O2843" s="6">
        <f>ROUND(E2843/D2843*100, 0)</f>
        <v>128</v>
      </c>
      <c r="P2843" s="8">
        <f>E2843/L2843</f>
        <v>118.33613445378151</v>
      </c>
      <c r="Q2843" t="str">
        <f>LEFT(N2843, SEARCH("/", N2843, 1) - 1)</f>
        <v>film &amp; video</v>
      </c>
      <c r="R2843" t="str">
        <f>RIGHT(N2843, LEN(N2843)-SEARCH("/", N2843, 1))</f>
        <v>television</v>
      </c>
      <c r="S2843" s="11">
        <f>(((J2843/60)/60)/24)+DATE(1970,1,1)</f>
        <v>42196.928668981483</v>
      </c>
      <c r="T2843" s="11">
        <f>(((I2843/60)/60)/24)+DATE(1970,1,1)</f>
        <v>42226.928668981483</v>
      </c>
    </row>
    <row r="2844" spans="1:20" ht="45" x14ac:dyDescent="0.25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6">
        <f>ROUND(E2844/D2844*100, 0)</f>
        <v>20</v>
      </c>
      <c r="P2844" s="8">
        <f>E2844/L2844</f>
        <v>55.282051282051285</v>
      </c>
      <c r="Q2844" t="str">
        <f>LEFT(N2844, SEARCH("/", N2844, 1) - 1)</f>
        <v>photography</v>
      </c>
      <c r="R2844" t="str">
        <f>RIGHT(N2844, LEN(N2844)-SEARCH("/", N2844, 1))</f>
        <v>photobooks</v>
      </c>
      <c r="S2844" s="11">
        <f>(((J2844/60)/60)/24)+DATE(1970,1,1)</f>
        <v>41825.485868055555</v>
      </c>
      <c r="T2844" s="11">
        <f>(((I2844/60)/60)/24)+DATE(1970,1,1)</f>
        <v>41854.485868055555</v>
      </c>
    </row>
    <row r="2845" spans="1:20" ht="45" x14ac:dyDescent="0.25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 s="6">
        <f>ROUND(E2845/D2845*100, 0)</f>
        <v>36</v>
      </c>
      <c r="P2845" s="8">
        <f>E2845/L2845</f>
        <v>104.89473684210526</v>
      </c>
      <c r="Q2845" t="str">
        <f>LEFT(N2845, SEARCH("/", N2845, 1) - 1)</f>
        <v>photography</v>
      </c>
      <c r="R2845" t="str">
        <f>RIGHT(N2845, LEN(N2845)-SEARCH("/", N2845, 1))</f>
        <v>photobooks</v>
      </c>
      <c r="S2845" s="11">
        <f>(((J2845/60)/60)/24)+DATE(1970,1,1)</f>
        <v>42585.691898148143</v>
      </c>
      <c r="T2845" s="11">
        <f>(((I2845/60)/60)/24)+DATE(1970,1,1)</f>
        <v>42615.691898148143</v>
      </c>
    </row>
    <row r="2846" spans="1:20" ht="45" x14ac:dyDescent="0.25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 s="6">
        <f>ROUND(E2846/D2846*100, 0)</f>
        <v>3</v>
      </c>
      <c r="P2846" s="8">
        <f>E2846/L2846</f>
        <v>40.142857142857146</v>
      </c>
      <c r="Q2846" t="str">
        <f>LEFT(N2846, SEARCH("/", N2846, 1) - 1)</f>
        <v>food</v>
      </c>
      <c r="R2846" t="str">
        <f>RIGHT(N2846, LEN(N2846)-SEARCH("/", N2846, 1))</f>
        <v>restaurants</v>
      </c>
      <c r="S2846" s="11">
        <f>(((J2846/60)/60)/24)+DATE(1970,1,1)</f>
        <v>42244.776666666665</v>
      </c>
      <c r="T2846" s="11">
        <f>(((I2846/60)/60)/24)+DATE(1970,1,1)</f>
        <v>42274.776666666665</v>
      </c>
    </row>
    <row r="2847" spans="1:20" ht="60" x14ac:dyDescent="0.25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  <c r="O2847" s="6">
        <f>ROUND(E2847/D2847*100, 0)</f>
        <v>110</v>
      </c>
      <c r="P2847" s="8">
        <f>E2847/L2847</f>
        <v>31.444155844155844</v>
      </c>
      <c r="Q2847" t="str">
        <f>LEFT(N2847, SEARCH("/", N2847, 1) - 1)</f>
        <v>technology</v>
      </c>
      <c r="R2847" t="str">
        <f>RIGHT(N2847, LEN(N2847)-SEARCH("/", N2847, 1))</f>
        <v>space exploration</v>
      </c>
      <c r="S2847" s="11">
        <f>(((J2847/60)/60)/24)+DATE(1970,1,1)</f>
        <v>41726.712754629632</v>
      </c>
      <c r="T2847" s="11">
        <f>(((I2847/60)/60)/24)+DATE(1970,1,1)</f>
        <v>41758.712754629632</v>
      </c>
    </row>
    <row r="2848" spans="1:20" ht="45" x14ac:dyDescent="0.25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8301</v>
      </c>
      <c r="O2848" s="6">
        <f>ROUND(E2848/D2848*100, 0)</f>
        <v>2791</v>
      </c>
      <c r="P2848" s="8">
        <f>E2848/L2848</f>
        <v>83.802893802893806</v>
      </c>
      <c r="Q2848" t="str">
        <f>LEFT(N2848, SEARCH("/", N2848, 1) - 1)</f>
        <v>technology</v>
      </c>
      <c r="R2848" t="str">
        <f>RIGHT(N2848, LEN(N2848)-SEARCH("/", N2848, 1))</f>
        <v>space exploration</v>
      </c>
      <c r="S2848" s="11">
        <f>(((J2848/60)/60)/24)+DATE(1970,1,1)</f>
        <v>42704.335810185185</v>
      </c>
      <c r="T2848" s="11">
        <f>(((I2848/60)/60)/24)+DATE(1970,1,1)</f>
        <v>42737.957638888889</v>
      </c>
    </row>
    <row r="2849" spans="1:20" ht="45" x14ac:dyDescent="0.25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6">
        <f>ROUND(E2849/D2849*100, 0)</f>
        <v>5</v>
      </c>
      <c r="P2849" s="8">
        <f>E2849/L2849</f>
        <v>57.888888888888886</v>
      </c>
      <c r="Q2849" t="str">
        <f>LEFT(N2849, SEARCH("/", N2849, 1) - 1)</f>
        <v>theater</v>
      </c>
      <c r="R2849" t="str">
        <f>RIGHT(N2849, LEN(N2849)-SEARCH("/", N2849, 1))</f>
        <v>spaces</v>
      </c>
      <c r="S2849" s="11">
        <f>(((J2849/60)/60)/24)+DATE(1970,1,1)</f>
        <v>42615.121921296297</v>
      </c>
      <c r="T2849" s="11">
        <f>(((I2849/60)/60)/24)+DATE(1970,1,1)</f>
        <v>42675.121921296297</v>
      </c>
    </row>
    <row r="2850" spans="1:20" ht="45" x14ac:dyDescent="0.25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 s="6">
        <f>ROUND(E2850/D2850*100, 0)</f>
        <v>0</v>
      </c>
      <c r="P2850" s="8" t="e">
        <f>E2850/L2850</f>
        <v>#DIV/0!</v>
      </c>
      <c r="Q2850" t="str">
        <f>LEFT(N2850, SEARCH("/", N2850, 1) - 1)</f>
        <v>theater</v>
      </c>
      <c r="R2850" t="str">
        <f>RIGHT(N2850, LEN(N2850)-SEARCH("/", N2850, 1))</f>
        <v>musical</v>
      </c>
      <c r="S2850" s="11">
        <f>(((J2850/60)/60)/24)+DATE(1970,1,1)</f>
        <v>42182.062476851846</v>
      </c>
      <c r="T2850" s="11">
        <f>(((I2850/60)/60)/24)+DATE(1970,1,1)</f>
        <v>42212.062476851846</v>
      </c>
    </row>
    <row r="2851" spans="1:20" ht="30" x14ac:dyDescent="0.25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 s="6">
        <f>ROUND(E2851/D2851*100, 0)</f>
        <v>16</v>
      </c>
      <c r="P2851" s="8">
        <f>E2851/L2851</f>
        <v>89.4</v>
      </c>
      <c r="Q2851" t="str">
        <f>LEFT(N2851, SEARCH("/", N2851, 1) - 1)</f>
        <v>theater</v>
      </c>
      <c r="R2851" t="str">
        <f>RIGHT(N2851, LEN(N2851)-SEARCH("/", N2851, 1))</f>
        <v>plays</v>
      </c>
      <c r="S2851" s="11">
        <f>(((J2851/60)/60)/24)+DATE(1970,1,1)</f>
        <v>42103.884930555556</v>
      </c>
      <c r="T2851" s="11">
        <f>(((I2851/60)/60)/24)+DATE(1970,1,1)</f>
        <v>42133.884930555556</v>
      </c>
    </row>
    <row r="2852" spans="1:20" ht="45" x14ac:dyDescent="0.25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6">
        <f>ROUND(E2852/D2852*100, 0)</f>
        <v>35</v>
      </c>
      <c r="P2852" s="8">
        <f>E2852/L2852</f>
        <v>84.282608695652172</v>
      </c>
      <c r="Q2852" t="str">
        <f>LEFT(N2852, SEARCH("/", N2852, 1) - 1)</f>
        <v>theater</v>
      </c>
      <c r="R2852" t="str">
        <f>RIGHT(N2852, LEN(N2852)-SEARCH("/", N2852, 1))</f>
        <v>plays</v>
      </c>
      <c r="S2852" s="11">
        <f>(((J2852/60)/60)/24)+DATE(1970,1,1)</f>
        <v>41747.86986111111</v>
      </c>
      <c r="T2852" s="11">
        <f>(((I2852/60)/60)/24)+DATE(1970,1,1)</f>
        <v>41779.290972222225</v>
      </c>
    </row>
    <row r="2853" spans="1:20" ht="45" x14ac:dyDescent="0.25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6">
        <f>ROUND(E2853/D2853*100, 0)</f>
        <v>1</v>
      </c>
      <c r="P2853" s="8">
        <f>E2853/L2853</f>
        <v>20</v>
      </c>
      <c r="Q2853" t="str">
        <f>LEFT(N2853, SEARCH("/", N2853, 1) - 1)</f>
        <v>technology</v>
      </c>
      <c r="R2853" t="str">
        <f>RIGHT(N2853, LEN(N2853)-SEARCH("/", N2853, 1))</f>
        <v>web</v>
      </c>
      <c r="S2853" s="11">
        <f>(((J2853/60)/60)/24)+DATE(1970,1,1)</f>
        <v>42632.443368055552</v>
      </c>
      <c r="T2853" s="11">
        <f>(((I2853/60)/60)/24)+DATE(1970,1,1)</f>
        <v>42662.443368055552</v>
      </c>
    </row>
    <row r="2854" spans="1:20" ht="45" x14ac:dyDescent="0.25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6">
        <f>ROUND(E2854/D2854*100, 0)</f>
        <v>0</v>
      </c>
      <c r="P2854" s="8">
        <f>E2854/L2854</f>
        <v>29</v>
      </c>
      <c r="Q2854" t="str">
        <f>LEFT(N2854, SEARCH("/", N2854, 1) - 1)</f>
        <v>theater</v>
      </c>
      <c r="R2854" t="str">
        <f>RIGHT(N2854, LEN(N2854)-SEARCH("/", N2854, 1))</f>
        <v>plays</v>
      </c>
      <c r="S2854" s="11">
        <f>(((J2854/60)/60)/24)+DATE(1970,1,1)</f>
        <v>42359.725243055553</v>
      </c>
      <c r="T2854" s="11">
        <f>(((I2854/60)/60)/24)+DATE(1970,1,1)</f>
        <v>42389.725243055553</v>
      </c>
    </row>
    <row r="2855" spans="1:20" ht="45" x14ac:dyDescent="0.25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6">
        <f>ROUND(E2855/D2855*100, 0)</f>
        <v>107</v>
      </c>
      <c r="P2855" s="8">
        <f>E2855/L2855</f>
        <v>71.899281437125751</v>
      </c>
      <c r="Q2855" t="str">
        <f>LEFT(N2855, SEARCH("/", N2855, 1) - 1)</f>
        <v>film &amp; video</v>
      </c>
      <c r="R2855" t="str">
        <f>RIGHT(N2855, LEN(N2855)-SEARCH("/", N2855, 1))</f>
        <v>documentary</v>
      </c>
      <c r="S2855" s="11">
        <f>(((J2855/60)/60)/24)+DATE(1970,1,1)</f>
        <v>42760.498935185184</v>
      </c>
      <c r="T2855" s="11">
        <f>(((I2855/60)/60)/24)+DATE(1970,1,1)</f>
        <v>42790.498935185184</v>
      </c>
    </row>
    <row r="2856" spans="1:20" ht="45" x14ac:dyDescent="0.25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6">
        <f>ROUND(E2856/D2856*100, 0)</f>
        <v>112</v>
      </c>
      <c r="P2856" s="8">
        <f>E2856/L2856</f>
        <v>367.97142857142859</v>
      </c>
      <c r="Q2856" t="str">
        <f>LEFT(N2856, SEARCH("/", N2856, 1) - 1)</f>
        <v>technology</v>
      </c>
      <c r="R2856" t="str">
        <f>RIGHT(N2856, LEN(N2856)-SEARCH("/", N2856, 1))</f>
        <v>wearables</v>
      </c>
      <c r="S2856" s="11">
        <f>(((J2856/60)/60)/24)+DATE(1970,1,1)</f>
        <v>42257.882731481484</v>
      </c>
      <c r="T2856" s="11">
        <f>(((I2856/60)/60)/24)+DATE(1970,1,1)</f>
        <v>42292.882731481484</v>
      </c>
    </row>
    <row r="2857" spans="1:20" ht="45" x14ac:dyDescent="0.25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6">
        <f>ROUND(E2857/D2857*100, 0)</f>
        <v>100</v>
      </c>
      <c r="P2857" s="8">
        <f>E2857/L2857</f>
        <v>136.9047619047619</v>
      </c>
      <c r="Q2857" t="str">
        <f>LEFT(N2857, SEARCH("/", N2857, 1) - 1)</f>
        <v>technology</v>
      </c>
      <c r="R2857" t="str">
        <f>RIGHT(N2857, LEN(N2857)-SEARCH("/", N2857, 1))</f>
        <v>space exploration</v>
      </c>
      <c r="S2857" s="11">
        <f>(((J2857/60)/60)/24)+DATE(1970,1,1)</f>
        <v>42037.950937500005</v>
      </c>
      <c r="T2857" s="11">
        <f>(((I2857/60)/60)/24)+DATE(1970,1,1)</f>
        <v>42072.909270833334</v>
      </c>
    </row>
    <row r="2858" spans="1:20" ht="45" x14ac:dyDescent="0.25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6">
        <f>ROUND(E2858/D2858*100, 0)</f>
        <v>12</v>
      </c>
      <c r="P2858" s="8">
        <f>E2858/L2858</f>
        <v>81.411764705882348</v>
      </c>
      <c r="Q2858" t="str">
        <f>LEFT(N2858, SEARCH("/", N2858, 1) - 1)</f>
        <v>theater</v>
      </c>
      <c r="R2858" t="str">
        <f>RIGHT(N2858, LEN(N2858)-SEARCH("/", N2858, 1))</f>
        <v>plays</v>
      </c>
      <c r="S2858" s="11">
        <f>(((J2858/60)/60)/24)+DATE(1970,1,1)</f>
        <v>42075.979988425926</v>
      </c>
      <c r="T2858" s="11">
        <f>(((I2858/60)/60)/24)+DATE(1970,1,1)</f>
        <v>42103.979988425926</v>
      </c>
    </row>
    <row r="2859" spans="1:20" ht="75" x14ac:dyDescent="0.25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6">
        <f>ROUND(E2859/D2859*100, 0)</f>
        <v>100</v>
      </c>
      <c r="P2859" s="8">
        <f>E2859/L2859</f>
        <v>93.977440000000001</v>
      </c>
      <c r="Q2859" t="str">
        <f>LEFT(N2859, SEARCH("/", N2859, 1) - 1)</f>
        <v>theater</v>
      </c>
      <c r="R2859" t="str">
        <f>RIGHT(N2859, LEN(N2859)-SEARCH("/", N2859, 1))</f>
        <v>plays</v>
      </c>
      <c r="S2859" s="11">
        <f>(((J2859/60)/60)/24)+DATE(1970,1,1)</f>
        <v>41826.871238425927</v>
      </c>
      <c r="T2859" s="11">
        <f>(((I2859/60)/60)/24)+DATE(1970,1,1)</f>
        <v>41859.57916666667</v>
      </c>
    </row>
    <row r="2860" spans="1:20" ht="45" x14ac:dyDescent="0.25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6">
        <f>ROUND(E2860/D2860*100, 0)</f>
        <v>0</v>
      </c>
      <c r="P2860" s="8">
        <f>E2860/L2860</f>
        <v>10</v>
      </c>
      <c r="Q2860" t="str">
        <f>LEFT(N2860, SEARCH("/", N2860, 1) - 1)</f>
        <v>technology</v>
      </c>
      <c r="R2860" t="str">
        <f>RIGHT(N2860, LEN(N2860)-SEARCH("/", N2860, 1))</f>
        <v>web</v>
      </c>
      <c r="S2860" s="11">
        <f>(((J2860/60)/60)/24)+DATE(1970,1,1)</f>
        <v>42223.619456018518</v>
      </c>
      <c r="T2860" s="11">
        <f>(((I2860/60)/60)/24)+DATE(1970,1,1)</f>
        <v>42253.215277777781</v>
      </c>
    </row>
    <row r="2861" spans="1:20" ht="45" x14ac:dyDescent="0.25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 s="6">
        <f>ROUND(E2861/D2861*100, 0)</f>
        <v>100</v>
      </c>
      <c r="P2861" s="8">
        <f>E2861/L2861</f>
        <v>171.84285714285716</v>
      </c>
      <c r="Q2861" t="str">
        <f>LEFT(N2861, SEARCH("/", N2861, 1) - 1)</f>
        <v>film &amp; video</v>
      </c>
      <c r="R2861" t="str">
        <f>RIGHT(N2861, LEN(N2861)-SEARCH("/", N2861, 1))</f>
        <v>television</v>
      </c>
      <c r="S2861" s="11">
        <f>(((J2861/60)/60)/24)+DATE(1970,1,1)</f>
        <v>41760.796423611115</v>
      </c>
      <c r="T2861" s="11">
        <f>(((I2861/60)/60)/24)+DATE(1970,1,1)</f>
        <v>41806.229166666664</v>
      </c>
    </row>
    <row r="2862" spans="1:20" ht="30" x14ac:dyDescent="0.25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8265</v>
      </c>
      <c r="O2862" s="6">
        <f>ROUND(E2862/D2862*100, 0)</f>
        <v>100</v>
      </c>
      <c r="P2862" s="8">
        <f>E2862/L2862</f>
        <v>169.6056338028169</v>
      </c>
      <c r="Q2862" t="str">
        <f>LEFT(N2862, SEARCH("/", N2862, 1) - 1)</f>
        <v>film &amp; video</v>
      </c>
      <c r="R2862" t="str">
        <f>RIGHT(N2862, LEN(N2862)-SEARCH("/", N2862, 1))</f>
        <v>television</v>
      </c>
      <c r="S2862" s="11">
        <f>(((J2862/60)/60)/24)+DATE(1970,1,1)</f>
        <v>42324.96393518518</v>
      </c>
      <c r="T2862" s="11">
        <f>(((I2862/60)/60)/24)+DATE(1970,1,1)</f>
        <v>42354.96393518518</v>
      </c>
    </row>
    <row r="2863" spans="1:20" x14ac:dyDescent="0.25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8265</v>
      </c>
      <c r="O2863" s="6">
        <f>ROUND(E2863/D2863*100, 0)</f>
        <v>100</v>
      </c>
      <c r="P2863" s="8">
        <f>E2863/L2863</f>
        <v>137.93103448275863</v>
      </c>
      <c r="Q2863" t="str">
        <f>LEFT(N2863, SEARCH("/", N2863, 1) - 1)</f>
        <v>film &amp; video</v>
      </c>
      <c r="R2863" t="str">
        <f>RIGHT(N2863, LEN(N2863)-SEARCH("/", N2863, 1))</f>
        <v>television</v>
      </c>
      <c r="S2863" s="11">
        <f>(((J2863/60)/60)/24)+DATE(1970,1,1)</f>
        <v>42271.176446759258</v>
      </c>
      <c r="T2863" s="11">
        <f>(((I2863/60)/60)/24)+DATE(1970,1,1)</f>
        <v>42301.176446759258</v>
      </c>
    </row>
    <row r="2864" spans="1:20" ht="45" x14ac:dyDescent="0.25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 s="6">
        <f>ROUND(E2864/D2864*100, 0)</f>
        <v>107</v>
      </c>
      <c r="P2864" s="8">
        <f>E2864/L2864</f>
        <v>273.82978723404256</v>
      </c>
      <c r="Q2864" t="str">
        <f>LEFT(N2864, SEARCH("/", N2864, 1) - 1)</f>
        <v>film &amp; video</v>
      </c>
      <c r="R2864" t="str">
        <f>RIGHT(N2864, LEN(N2864)-SEARCH("/", N2864, 1))</f>
        <v>shorts</v>
      </c>
      <c r="S2864" s="11">
        <f>(((J2864/60)/60)/24)+DATE(1970,1,1)</f>
        <v>41583.083981481483</v>
      </c>
      <c r="T2864" s="11">
        <f>(((I2864/60)/60)/24)+DATE(1970,1,1)</f>
        <v>41618.083981481483</v>
      </c>
    </row>
    <row r="2865" spans="1:20" ht="45" x14ac:dyDescent="0.25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8267</v>
      </c>
      <c r="O2865" s="6">
        <f>ROUND(E2865/D2865*100, 0)</f>
        <v>11</v>
      </c>
      <c r="P2865" s="8">
        <f>E2865/L2865</f>
        <v>46.178571428571431</v>
      </c>
      <c r="Q2865" t="str">
        <f>LEFT(N2865, SEARCH("/", N2865, 1) - 1)</f>
        <v>film &amp; video</v>
      </c>
      <c r="R2865" t="str">
        <f>RIGHT(N2865, LEN(N2865)-SEARCH("/", N2865, 1))</f>
        <v>science fiction</v>
      </c>
      <c r="S2865" s="11">
        <f>(((J2865/60)/60)/24)+DATE(1970,1,1)</f>
        <v>42110.153043981481</v>
      </c>
      <c r="T2865" s="11">
        <f>(((I2865/60)/60)/24)+DATE(1970,1,1)</f>
        <v>42155.153043981481</v>
      </c>
    </row>
    <row r="2866" spans="1:20" x14ac:dyDescent="0.25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 s="6">
        <f>ROUND(E2866/D2866*100, 0)</f>
        <v>0</v>
      </c>
      <c r="P2866" s="8">
        <f>E2866/L2866</f>
        <v>50</v>
      </c>
      <c r="Q2866" t="str">
        <f>LEFT(N2866, SEARCH("/", N2866, 1) - 1)</f>
        <v>film &amp; video</v>
      </c>
      <c r="R2866" t="str">
        <f>RIGHT(N2866, LEN(N2866)-SEARCH("/", N2866, 1))</f>
        <v>drama</v>
      </c>
      <c r="S2866" s="11">
        <f>(((J2866/60)/60)/24)+DATE(1970,1,1)</f>
        <v>42527.650995370372</v>
      </c>
      <c r="T2866" s="11">
        <f>(((I2866/60)/60)/24)+DATE(1970,1,1)</f>
        <v>42537.650995370372</v>
      </c>
    </row>
    <row r="2867" spans="1:20" ht="45" x14ac:dyDescent="0.25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8268</v>
      </c>
      <c r="O2867" s="6">
        <f>ROUND(E2867/D2867*100, 0)</f>
        <v>25</v>
      </c>
      <c r="P2867" s="8">
        <f>E2867/L2867</f>
        <v>91.818181818181813</v>
      </c>
      <c r="Q2867" t="str">
        <f>LEFT(N2867, SEARCH("/", N2867, 1) - 1)</f>
        <v>film &amp; video</v>
      </c>
      <c r="R2867" t="str">
        <f>RIGHT(N2867, LEN(N2867)-SEARCH("/", N2867, 1))</f>
        <v>drama</v>
      </c>
      <c r="S2867" s="11">
        <f>(((J2867/60)/60)/24)+DATE(1970,1,1)</f>
        <v>42249.064722222218</v>
      </c>
      <c r="T2867" s="11">
        <f>(((I2867/60)/60)/24)+DATE(1970,1,1)</f>
        <v>42278.208333333328</v>
      </c>
    </row>
    <row r="2868" spans="1:20" ht="45" x14ac:dyDescent="0.25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8269</v>
      </c>
      <c r="O2868" s="6">
        <f>ROUND(E2868/D2868*100, 0)</f>
        <v>106</v>
      </c>
      <c r="P2868" s="8">
        <f>E2868/L2868</f>
        <v>62.712871287128714</v>
      </c>
      <c r="Q2868" t="str">
        <f>LEFT(N2868, SEARCH("/", N2868, 1) - 1)</f>
        <v>film &amp; video</v>
      </c>
      <c r="R2868" t="str">
        <f>RIGHT(N2868, LEN(N2868)-SEARCH("/", N2868, 1))</f>
        <v>documentary</v>
      </c>
      <c r="S2868" s="11">
        <f>(((J2868/60)/60)/24)+DATE(1970,1,1)</f>
        <v>40567.694560185184</v>
      </c>
      <c r="T2868" s="11">
        <f>(((I2868/60)/60)/24)+DATE(1970,1,1)</f>
        <v>40612.694560185184</v>
      </c>
    </row>
    <row r="2869" spans="1:20" ht="45" x14ac:dyDescent="0.25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8269</v>
      </c>
      <c r="O2869" s="6">
        <f>ROUND(E2869/D2869*100, 0)</f>
        <v>101</v>
      </c>
      <c r="P2869" s="8">
        <f>E2869/L2869</f>
        <v>139.82758620689654</v>
      </c>
      <c r="Q2869" t="str">
        <f>LEFT(N2869, SEARCH("/", N2869, 1) - 1)</f>
        <v>film &amp; video</v>
      </c>
      <c r="R2869" t="str">
        <f>RIGHT(N2869, LEN(N2869)-SEARCH("/", N2869, 1))</f>
        <v>documentary</v>
      </c>
      <c r="S2869" s="11">
        <f>(((J2869/60)/60)/24)+DATE(1970,1,1)</f>
        <v>42163.897916666669</v>
      </c>
      <c r="T2869" s="11">
        <f>(((I2869/60)/60)/24)+DATE(1970,1,1)</f>
        <v>42208.132638888885</v>
      </c>
    </row>
    <row r="2870" spans="1:20" ht="45" x14ac:dyDescent="0.25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8269</v>
      </c>
      <c r="O2870" s="6">
        <f>ROUND(E2870/D2870*100, 0)</f>
        <v>114</v>
      </c>
      <c r="P2870" s="8">
        <f>E2870/L2870</f>
        <v>103.21804511278195</v>
      </c>
      <c r="Q2870" t="str">
        <f>LEFT(N2870, SEARCH("/", N2870, 1) - 1)</f>
        <v>film &amp; video</v>
      </c>
      <c r="R2870" t="str">
        <f>RIGHT(N2870, LEN(N2870)-SEARCH("/", N2870, 1))</f>
        <v>documentary</v>
      </c>
      <c r="S2870" s="11">
        <f>(((J2870/60)/60)/24)+DATE(1970,1,1)</f>
        <v>42292.250787037032</v>
      </c>
      <c r="T2870" s="11">
        <f>(((I2870/60)/60)/24)+DATE(1970,1,1)</f>
        <v>42322.292361111111</v>
      </c>
    </row>
    <row r="2871" spans="1:20" ht="30" x14ac:dyDescent="0.25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8270</v>
      </c>
      <c r="O2871" s="6">
        <f>ROUND(E2871/D2871*100, 0)</f>
        <v>6</v>
      </c>
      <c r="P2871" s="8">
        <f>E2871/L2871</f>
        <v>52</v>
      </c>
      <c r="Q2871" t="str">
        <f>LEFT(N2871, SEARCH("/", N2871, 1) - 1)</f>
        <v>film &amp; video</v>
      </c>
      <c r="R2871" t="str">
        <f>RIGHT(N2871, LEN(N2871)-SEARCH("/", N2871, 1))</f>
        <v>animation</v>
      </c>
      <c r="S2871" s="11">
        <f>(((J2871/60)/60)/24)+DATE(1970,1,1)</f>
        <v>41778.766724537039</v>
      </c>
      <c r="T2871" s="11">
        <f>(((I2871/60)/60)/24)+DATE(1970,1,1)</f>
        <v>41806.916666666664</v>
      </c>
    </row>
    <row r="2872" spans="1:20" ht="45" x14ac:dyDescent="0.25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8270</v>
      </c>
      <c r="O2872" s="6">
        <f>ROUND(E2872/D2872*100, 0)</f>
        <v>0</v>
      </c>
      <c r="P2872" s="8" t="e">
        <f>E2872/L2872</f>
        <v>#DIV/0!</v>
      </c>
      <c r="Q2872" t="str">
        <f>LEFT(N2872, SEARCH("/", N2872, 1) - 1)</f>
        <v>film &amp; video</v>
      </c>
      <c r="R2872" t="str">
        <f>RIGHT(N2872, LEN(N2872)-SEARCH("/", N2872, 1))</f>
        <v>animation</v>
      </c>
      <c r="S2872" s="11">
        <f>(((J2872/60)/60)/24)+DATE(1970,1,1)</f>
        <v>42714.054398148146</v>
      </c>
      <c r="T2872" s="11">
        <f>(((I2872/60)/60)/24)+DATE(1970,1,1)</f>
        <v>42744.054398148146</v>
      </c>
    </row>
    <row r="2873" spans="1:20" ht="45" x14ac:dyDescent="0.25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8270</v>
      </c>
      <c r="O2873" s="6">
        <f>ROUND(E2873/D2873*100, 0)</f>
        <v>0</v>
      </c>
      <c r="P2873" s="8">
        <f>E2873/L2873</f>
        <v>3.7142857142857144</v>
      </c>
      <c r="Q2873" t="str">
        <f>LEFT(N2873, SEARCH("/", N2873, 1) - 1)</f>
        <v>film &amp; video</v>
      </c>
      <c r="R2873" t="str">
        <f>RIGHT(N2873, LEN(N2873)-SEARCH("/", N2873, 1))</f>
        <v>animation</v>
      </c>
      <c r="S2873" s="11">
        <f>(((J2873/60)/60)/24)+DATE(1970,1,1)</f>
        <v>42318.098217592589</v>
      </c>
      <c r="T2873" s="11">
        <f>(((I2873/60)/60)/24)+DATE(1970,1,1)</f>
        <v>42363.098217592589</v>
      </c>
    </row>
    <row r="2874" spans="1:20" ht="60" x14ac:dyDescent="0.25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8271</v>
      </c>
      <c r="O2874" s="6">
        <f>ROUND(E2874/D2874*100, 0)</f>
        <v>100</v>
      </c>
      <c r="P2874" s="8">
        <f>E2874/L2874</f>
        <v>1000</v>
      </c>
      <c r="Q2874" t="str">
        <f>LEFT(N2874, SEARCH("/", N2874, 1) - 1)</f>
        <v>theater</v>
      </c>
      <c r="R2874" t="str">
        <f>RIGHT(N2874, LEN(N2874)-SEARCH("/", N2874, 1))</f>
        <v>plays</v>
      </c>
      <c r="S2874" s="11">
        <f>(((J2874/60)/60)/24)+DATE(1970,1,1)</f>
        <v>41850.400937500002</v>
      </c>
      <c r="T2874" s="11">
        <f>(((I2874/60)/60)/24)+DATE(1970,1,1)</f>
        <v>41895.400937500002</v>
      </c>
    </row>
    <row r="2875" spans="1:20" ht="30" x14ac:dyDescent="0.25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8272</v>
      </c>
      <c r="O2875" s="6">
        <f>ROUND(E2875/D2875*100, 0)</f>
        <v>1</v>
      </c>
      <c r="P2875" s="8">
        <f>E2875/L2875</f>
        <v>35</v>
      </c>
      <c r="Q2875" t="str">
        <f>LEFT(N2875, SEARCH("/", N2875, 1) - 1)</f>
        <v>technology</v>
      </c>
      <c r="R2875" t="str">
        <f>RIGHT(N2875, LEN(N2875)-SEARCH("/", N2875, 1))</f>
        <v>web</v>
      </c>
      <c r="S2875" s="11">
        <f>(((J2875/60)/60)/24)+DATE(1970,1,1)</f>
        <v>41968.852118055554</v>
      </c>
      <c r="T2875" s="11">
        <f>(((I2875/60)/60)/24)+DATE(1970,1,1)</f>
        <v>41998.852118055554</v>
      </c>
    </row>
    <row r="2876" spans="1:20" ht="45" x14ac:dyDescent="0.25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8273</v>
      </c>
      <c r="O2876" s="6">
        <f>ROUND(E2876/D2876*100, 0)</f>
        <v>267</v>
      </c>
      <c r="P2876" s="8">
        <f>E2876/L2876</f>
        <v>31.663376110562684</v>
      </c>
      <c r="Q2876" t="str">
        <f>LEFT(N2876, SEARCH("/", N2876, 1) - 1)</f>
        <v>technology</v>
      </c>
      <c r="R2876" t="str">
        <f>RIGHT(N2876, LEN(N2876)-SEARCH("/", N2876, 1))</f>
        <v>wearables</v>
      </c>
      <c r="S2876" s="11">
        <f>(((J2876/60)/60)/24)+DATE(1970,1,1)</f>
        <v>42163.957326388889</v>
      </c>
      <c r="T2876" s="11">
        <f>(((I2876/60)/60)/24)+DATE(1970,1,1)</f>
        <v>42193.957326388889</v>
      </c>
    </row>
    <row r="2877" spans="1:20" ht="45" x14ac:dyDescent="0.25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 s="6">
        <f>ROUND(E2877/D2877*100, 0)</f>
        <v>8</v>
      </c>
      <c r="P2877" s="8">
        <f>E2877/L2877</f>
        <v>31.172413793103448</v>
      </c>
      <c r="Q2877" t="str">
        <f>LEFT(N2877, SEARCH("/", N2877, 1) - 1)</f>
        <v>technology</v>
      </c>
      <c r="R2877" t="str">
        <f>RIGHT(N2877, LEN(N2877)-SEARCH("/", N2877, 1))</f>
        <v>wearables</v>
      </c>
      <c r="S2877" s="11">
        <f>(((J2877/60)/60)/24)+DATE(1970,1,1)</f>
        <v>42077.666377314818</v>
      </c>
      <c r="T2877" s="11">
        <f>(((I2877/60)/60)/24)+DATE(1970,1,1)</f>
        <v>42107.666377314818</v>
      </c>
    </row>
    <row r="2878" spans="1:20" ht="45" x14ac:dyDescent="0.25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8273</v>
      </c>
      <c r="O2878" s="6">
        <f>ROUND(E2878/D2878*100, 0)</f>
        <v>1</v>
      </c>
      <c r="P2878" s="8">
        <f>E2878/L2878</f>
        <v>22.5</v>
      </c>
      <c r="Q2878" t="str">
        <f>LEFT(N2878, SEARCH("/", N2878, 1) - 1)</f>
        <v>technology</v>
      </c>
      <c r="R2878" t="str">
        <f>RIGHT(N2878, LEN(N2878)-SEARCH("/", N2878, 1))</f>
        <v>wearables</v>
      </c>
      <c r="S2878" s="11">
        <f>(((J2878/60)/60)/24)+DATE(1970,1,1)</f>
        <v>42752.845451388886</v>
      </c>
      <c r="T2878" s="11">
        <f>(((I2878/60)/60)/24)+DATE(1970,1,1)</f>
        <v>42784.249305555553</v>
      </c>
    </row>
    <row r="2879" spans="1:20" ht="30" x14ac:dyDescent="0.25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8273</v>
      </c>
      <c r="O2879" s="6">
        <f>ROUND(E2879/D2879*100, 0)</f>
        <v>2</v>
      </c>
      <c r="P2879" s="8">
        <f>E2879/L2879</f>
        <v>33.285714285714285</v>
      </c>
      <c r="Q2879" t="str">
        <f>LEFT(N2879, SEARCH("/", N2879, 1) - 1)</f>
        <v>technology</v>
      </c>
      <c r="R2879" t="str">
        <f>RIGHT(N2879, LEN(N2879)-SEARCH("/", N2879, 1))</f>
        <v>wearables</v>
      </c>
      <c r="S2879" s="11">
        <f>(((J2879/60)/60)/24)+DATE(1970,1,1)</f>
        <v>42660.552465277782</v>
      </c>
      <c r="T2879" s="11">
        <f>(((I2879/60)/60)/24)+DATE(1970,1,1)</f>
        <v>42691.594131944439</v>
      </c>
    </row>
    <row r="2880" spans="1:20" ht="45" x14ac:dyDescent="0.25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8273</v>
      </c>
      <c r="O2880" s="6">
        <f>ROUND(E2880/D2880*100, 0)</f>
        <v>15</v>
      </c>
      <c r="P2880" s="8">
        <f>E2880/L2880</f>
        <v>59.2</v>
      </c>
      <c r="Q2880" t="str">
        <f>LEFT(N2880, SEARCH("/", N2880, 1) - 1)</f>
        <v>technology</v>
      </c>
      <c r="R2880" t="str">
        <f>RIGHT(N2880, LEN(N2880)-SEARCH("/", N2880, 1))</f>
        <v>wearables</v>
      </c>
      <c r="S2880" s="11">
        <f>(((J2880/60)/60)/24)+DATE(1970,1,1)</f>
        <v>42619.635787037041</v>
      </c>
      <c r="T2880" s="11">
        <f>(((I2880/60)/60)/24)+DATE(1970,1,1)</f>
        <v>42649.635787037041</v>
      </c>
    </row>
    <row r="2881" spans="1:20" x14ac:dyDescent="0.25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8281</v>
      </c>
      <c r="O2881" s="6">
        <f>ROUND(E2881/D2881*100, 0)</f>
        <v>0</v>
      </c>
      <c r="P2881" s="8" t="e">
        <f>E2881/L2881</f>
        <v>#DIV/0!</v>
      </c>
      <c r="Q2881" t="str">
        <f>LEFT(N2881, SEARCH("/", N2881, 1) - 1)</f>
        <v>journalism</v>
      </c>
      <c r="R2881" t="str">
        <f>RIGHT(N2881, LEN(N2881)-SEARCH("/", N2881, 1))</f>
        <v>audio</v>
      </c>
      <c r="S2881" s="11">
        <f>(((J2881/60)/60)/24)+DATE(1970,1,1)</f>
        <v>42382.431076388893</v>
      </c>
      <c r="T2881" s="11">
        <f>(((I2881/60)/60)/24)+DATE(1970,1,1)</f>
        <v>42412.431076388893</v>
      </c>
    </row>
    <row r="2882" spans="1:20" ht="45" x14ac:dyDescent="0.25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8282</v>
      </c>
      <c r="O2882" s="6">
        <f>ROUND(E2882/D2882*100, 0)</f>
        <v>18</v>
      </c>
      <c r="P2882" s="8">
        <f>E2882/L2882</f>
        <v>74.206896551724142</v>
      </c>
      <c r="Q2882" t="str">
        <f>LEFT(N2882, SEARCH("/", N2882, 1) - 1)</f>
        <v>games</v>
      </c>
      <c r="R2882" t="str">
        <f>RIGHT(N2882, LEN(N2882)-SEARCH("/", N2882, 1))</f>
        <v>video games</v>
      </c>
      <c r="S2882" s="11">
        <f>(((J2882/60)/60)/24)+DATE(1970,1,1)</f>
        <v>41885.51798611111</v>
      </c>
      <c r="T2882" s="11">
        <f>(((I2882/60)/60)/24)+DATE(1970,1,1)</f>
        <v>41916.145833333336</v>
      </c>
    </row>
    <row r="2883" spans="1:20" ht="45" x14ac:dyDescent="0.25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8286</v>
      </c>
      <c r="O2883" s="6">
        <f>ROUND(E2883/D2883*100, 0)</f>
        <v>14</v>
      </c>
      <c r="P2883" s="8">
        <f>E2883/L2883</f>
        <v>44.5</v>
      </c>
      <c r="Q2883" t="str">
        <f>LEFT(N2883, SEARCH("/", N2883, 1) - 1)</f>
        <v>music</v>
      </c>
      <c r="R2883" t="str">
        <f>RIGHT(N2883, LEN(N2883)-SEARCH("/", N2883, 1))</f>
        <v>world music</v>
      </c>
      <c r="S2883" s="11">
        <f>(((J2883/60)/60)/24)+DATE(1970,1,1)</f>
        <v>40671.879293981481</v>
      </c>
      <c r="T2883" s="11">
        <f>(((I2883/60)/60)/24)+DATE(1970,1,1)</f>
        <v>40732.875</v>
      </c>
    </row>
    <row r="2884" spans="1:20" ht="45" x14ac:dyDescent="0.25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8276</v>
      </c>
      <c r="O2884" s="6">
        <f>ROUND(E2884/D2884*100, 0)</f>
        <v>213</v>
      </c>
      <c r="P2884" s="8">
        <f>E2884/L2884</f>
        <v>38.175462686567165</v>
      </c>
      <c r="Q2884" t="str">
        <f>LEFT(N2884, SEARCH("/", N2884, 1) - 1)</f>
        <v>music</v>
      </c>
      <c r="R2884" t="str">
        <f>RIGHT(N2884, LEN(N2884)-SEARCH("/", N2884, 1))</f>
        <v>rock</v>
      </c>
      <c r="S2884" s="11">
        <f>(((J2884/60)/60)/24)+DATE(1970,1,1)</f>
        <v>41487.611250000002</v>
      </c>
      <c r="T2884" s="11">
        <f>(((I2884/60)/60)/24)+DATE(1970,1,1)</f>
        <v>41517.611250000002</v>
      </c>
    </row>
    <row r="2885" spans="1:20" ht="30" x14ac:dyDescent="0.25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8276</v>
      </c>
      <c r="O2885" s="6">
        <f>ROUND(E2885/D2885*100, 0)</f>
        <v>117</v>
      </c>
      <c r="P2885" s="8">
        <f>E2885/L2885</f>
        <v>76.92307692307692</v>
      </c>
      <c r="Q2885" t="str">
        <f>LEFT(N2885, SEARCH("/", N2885, 1) - 1)</f>
        <v>music</v>
      </c>
      <c r="R2885" t="str">
        <f>RIGHT(N2885, LEN(N2885)-SEARCH("/", N2885, 1))</f>
        <v>rock</v>
      </c>
      <c r="S2885" s="11">
        <f>(((J2885/60)/60)/24)+DATE(1970,1,1)</f>
        <v>41507.845451388886</v>
      </c>
      <c r="T2885" s="11">
        <f>(((I2885/60)/60)/24)+DATE(1970,1,1)</f>
        <v>41537.845451388886</v>
      </c>
    </row>
    <row r="2886" spans="1:20" x14ac:dyDescent="0.25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8287</v>
      </c>
      <c r="O2886" s="6">
        <f>ROUND(E2886/D2886*100, 0)</f>
        <v>0</v>
      </c>
      <c r="P2886" s="8">
        <f>E2886/L2886</f>
        <v>5</v>
      </c>
      <c r="Q2886" t="str">
        <f>LEFT(N2886, SEARCH("/", N2886, 1) - 1)</f>
        <v>publishing</v>
      </c>
      <c r="R2886" t="str">
        <f>RIGHT(N2886, LEN(N2886)-SEARCH("/", N2886, 1))</f>
        <v>translations</v>
      </c>
      <c r="S2886" s="11">
        <f>(((J2886/60)/60)/24)+DATE(1970,1,1)</f>
        <v>42297.432951388888</v>
      </c>
      <c r="T2886" s="11">
        <f>(((I2886/60)/60)/24)+DATE(1970,1,1)</f>
        <v>42350.416666666672</v>
      </c>
    </row>
    <row r="2887" spans="1:20" ht="45" x14ac:dyDescent="0.25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8287</v>
      </c>
      <c r="O2887" s="6">
        <f>ROUND(E2887/D2887*100, 0)</f>
        <v>7</v>
      </c>
      <c r="P2887" s="8">
        <f>E2887/L2887</f>
        <v>80.5</v>
      </c>
      <c r="Q2887" t="str">
        <f>LEFT(N2887, SEARCH("/", N2887, 1) - 1)</f>
        <v>publishing</v>
      </c>
      <c r="R2887" t="str">
        <f>RIGHT(N2887, LEN(N2887)-SEARCH("/", N2887, 1))</f>
        <v>translations</v>
      </c>
      <c r="S2887" s="11">
        <f>(((J2887/60)/60)/24)+DATE(1970,1,1)</f>
        <v>42673.625868055555</v>
      </c>
      <c r="T2887" s="11">
        <f>(((I2887/60)/60)/24)+DATE(1970,1,1)</f>
        <v>42714.458333333328</v>
      </c>
    </row>
    <row r="2888" spans="1:20" ht="45" x14ac:dyDescent="0.25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8285</v>
      </c>
      <c r="O2888" s="6">
        <f>ROUND(E2888/D2888*100, 0)</f>
        <v>250</v>
      </c>
      <c r="P2888" s="8">
        <f>E2888/L2888</f>
        <v>66.015406593406595</v>
      </c>
      <c r="Q2888" t="str">
        <f>LEFT(N2888, SEARCH("/", N2888, 1) - 1)</f>
        <v>photography</v>
      </c>
      <c r="R2888" t="str">
        <f>RIGHT(N2888, LEN(N2888)-SEARCH("/", N2888, 1))</f>
        <v>photobooks</v>
      </c>
      <c r="S2888" s="11">
        <f>(((J2888/60)/60)/24)+DATE(1970,1,1)</f>
        <v>42213.802199074074</v>
      </c>
      <c r="T2888" s="11">
        <f>(((I2888/60)/60)/24)+DATE(1970,1,1)</f>
        <v>42243.802199074074</v>
      </c>
    </row>
    <row r="2889" spans="1:20" ht="45" x14ac:dyDescent="0.25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8285</v>
      </c>
      <c r="O2889" s="6">
        <f>ROUND(E2889/D2889*100, 0)</f>
        <v>180</v>
      </c>
      <c r="P2889" s="8">
        <f>E2889/L2889</f>
        <v>96.375</v>
      </c>
      <c r="Q2889" t="str">
        <f>LEFT(N2889, SEARCH("/", N2889, 1) - 1)</f>
        <v>photography</v>
      </c>
      <c r="R2889" t="str">
        <f>RIGHT(N2889, LEN(N2889)-SEARCH("/", N2889, 1))</f>
        <v>photobooks</v>
      </c>
      <c r="S2889" s="11">
        <f>(((J2889/60)/60)/24)+DATE(1970,1,1)</f>
        <v>42552.315127314811</v>
      </c>
      <c r="T2889" s="11">
        <f>(((I2889/60)/60)/24)+DATE(1970,1,1)</f>
        <v>42588.75</v>
      </c>
    </row>
    <row r="2890" spans="1:20" ht="60" x14ac:dyDescent="0.25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8293</v>
      </c>
      <c r="O2890" s="6">
        <f>ROUND(E2890/D2890*100, 0)</f>
        <v>12</v>
      </c>
      <c r="P2890" s="8">
        <f>E2890/L2890</f>
        <v>61.086956521739133</v>
      </c>
      <c r="Q2890" t="str">
        <f>LEFT(N2890, SEARCH("/", N2890, 1) - 1)</f>
        <v>music</v>
      </c>
      <c r="R2890" t="str">
        <f>RIGHT(N2890, LEN(N2890)-SEARCH("/", N2890, 1))</f>
        <v>faith</v>
      </c>
      <c r="S2890" s="11">
        <f>(((J2890/60)/60)/24)+DATE(1970,1,1)</f>
        <v>42801.031412037039</v>
      </c>
      <c r="T2890" s="11">
        <f>(((I2890/60)/60)/24)+DATE(1970,1,1)</f>
        <v>42835.041666666672</v>
      </c>
    </row>
    <row r="2891" spans="1:20" ht="45" x14ac:dyDescent="0.25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8285</v>
      </c>
      <c r="O2891" s="6">
        <f>ROUND(E2891/D2891*100, 0)</f>
        <v>102</v>
      </c>
      <c r="P2891" s="8">
        <f>E2891/L2891</f>
        <v>103.63559322033899</v>
      </c>
      <c r="Q2891" t="str">
        <f>LEFT(N2891, SEARCH("/", N2891, 1) - 1)</f>
        <v>photography</v>
      </c>
      <c r="R2891" t="str">
        <f>RIGHT(N2891, LEN(N2891)-SEARCH("/", N2891, 1))</f>
        <v>photobooks</v>
      </c>
      <c r="S2891" s="11">
        <f>(((J2891/60)/60)/24)+DATE(1970,1,1)</f>
        <v>42636.868518518517</v>
      </c>
      <c r="T2891" s="11">
        <f>(((I2891/60)/60)/24)+DATE(1970,1,1)</f>
        <v>42666.868518518517</v>
      </c>
    </row>
    <row r="2892" spans="1:20" ht="45" x14ac:dyDescent="0.25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8285</v>
      </c>
      <c r="O2892" s="6">
        <f>ROUND(E2892/D2892*100, 0)</f>
        <v>49</v>
      </c>
      <c r="P2892" s="8">
        <f>E2892/L2892</f>
        <v>42.157142857142858</v>
      </c>
      <c r="Q2892" t="str">
        <f>LEFT(N2892, SEARCH("/", N2892, 1) - 1)</f>
        <v>photography</v>
      </c>
      <c r="R2892" t="str">
        <f>RIGHT(N2892, LEN(N2892)-SEARCH("/", N2892, 1))</f>
        <v>photobooks</v>
      </c>
      <c r="S2892" s="11">
        <f>(((J2892/60)/60)/24)+DATE(1970,1,1)</f>
        <v>42033.314074074078</v>
      </c>
      <c r="T2892" s="11">
        <f>(((I2892/60)/60)/24)+DATE(1970,1,1)</f>
        <v>42063.314074074078</v>
      </c>
    </row>
    <row r="2893" spans="1:20" ht="45" x14ac:dyDescent="0.25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8279</v>
      </c>
      <c r="O2893" s="6">
        <f>ROUND(E2893/D2893*100, 0)</f>
        <v>145</v>
      </c>
      <c r="P2893" s="8">
        <f>E2893/L2893</f>
        <v>70.5289837398374</v>
      </c>
      <c r="Q2893" t="str">
        <f>LEFT(N2893, SEARCH("/", N2893, 1) - 1)</f>
        <v>music</v>
      </c>
      <c r="R2893" t="str">
        <f>RIGHT(N2893, LEN(N2893)-SEARCH("/", N2893, 1))</f>
        <v>indie rock</v>
      </c>
      <c r="S2893" s="11">
        <f>(((J2893/60)/60)/24)+DATE(1970,1,1)</f>
        <v>41228.786203703705</v>
      </c>
      <c r="T2893" s="11">
        <f>(((I2893/60)/60)/24)+DATE(1970,1,1)</f>
        <v>41258.786203703705</v>
      </c>
    </row>
    <row r="2894" spans="1:20" ht="45" x14ac:dyDescent="0.25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8297</v>
      </c>
      <c r="O2894" s="6">
        <f>ROUND(E2894/D2894*100, 0)</f>
        <v>1081</v>
      </c>
      <c r="P2894" s="8">
        <f>E2894/L2894</f>
        <v>40.070667078443485</v>
      </c>
      <c r="Q2894" t="str">
        <f>LEFT(N2894, SEARCH("/", N2894, 1) - 1)</f>
        <v>games</v>
      </c>
      <c r="R2894" t="str">
        <f>RIGHT(N2894, LEN(N2894)-SEARCH("/", N2894, 1))</f>
        <v>tabletop games</v>
      </c>
      <c r="S2894" s="11">
        <f>(((J2894/60)/60)/24)+DATE(1970,1,1)</f>
        <v>42691.8512037037</v>
      </c>
      <c r="T2894" s="11">
        <f>(((I2894/60)/60)/24)+DATE(1970,1,1)</f>
        <v>42719.958333333328</v>
      </c>
    </row>
    <row r="2895" spans="1:20" ht="30" x14ac:dyDescent="0.25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8298</v>
      </c>
      <c r="O2895" s="6">
        <f>ROUND(E2895/D2895*100, 0)</f>
        <v>111</v>
      </c>
      <c r="P2895" s="8">
        <f>E2895/L2895</f>
        <v>74.184357541899445</v>
      </c>
      <c r="Q2895" t="str">
        <f>LEFT(N2895, SEARCH("/", N2895, 1) - 1)</f>
        <v>food</v>
      </c>
      <c r="R2895" t="str">
        <f>RIGHT(N2895, LEN(N2895)-SEARCH("/", N2895, 1))</f>
        <v>small batch</v>
      </c>
      <c r="S2895" s="11">
        <f>(((J2895/60)/60)/24)+DATE(1970,1,1)</f>
        <v>41786.640543981484</v>
      </c>
      <c r="T2895" s="11">
        <f>(((I2895/60)/60)/24)+DATE(1970,1,1)</f>
        <v>41816.640543981484</v>
      </c>
    </row>
    <row r="2896" spans="1:20" x14ac:dyDescent="0.25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8284</v>
      </c>
      <c r="O2896" s="6">
        <f>ROUND(E2896/D2896*100, 0)</f>
        <v>0</v>
      </c>
      <c r="P2896" s="8">
        <f>E2896/L2896</f>
        <v>52</v>
      </c>
      <c r="Q2896" t="str">
        <f>LEFT(N2896, SEARCH("/", N2896, 1) - 1)</f>
        <v>food</v>
      </c>
      <c r="R2896" t="str">
        <f>RIGHT(N2896, LEN(N2896)-SEARCH("/", N2896, 1))</f>
        <v>food trucks</v>
      </c>
      <c r="S2896" s="11">
        <f>(((J2896/60)/60)/24)+DATE(1970,1,1)</f>
        <v>42107.679756944446</v>
      </c>
      <c r="T2896" s="11">
        <f>(((I2896/60)/60)/24)+DATE(1970,1,1)</f>
        <v>42137.679756944446</v>
      </c>
    </row>
    <row r="2897" spans="1:20" ht="45" x14ac:dyDescent="0.25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8299</v>
      </c>
      <c r="O2897" s="6">
        <f>ROUND(E2897/D2897*100, 0)</f>
        <v>2</v>
      </c>
      <c r="P2897" s="8">
        <f>E2897/L2897</f>
        <v>52.5</v>
      </c>
      <c r="Q2897" t="str">
        <f>LEFT(N2897, SEARCH("/", N2897, 1) - 1)</f>
        <v>food</v>
      </c>
      <c r="R2897" t="str">
        <f>RIGHT(N2897, LEN(N2897)-SEARCH("/", N2897, 1))</f>
        <v>restaurants</v>
      </c>
      <c r="S2897" s="11">
        <f>(((J2897/60)/60)/24)+DATE(1970,1,1)</f>
        <v>41854.389780092592</v>
      </c>
      <c r="T2897" s="11">
        <f>(((I2897/60)/60)/24)+DATE(1970,1,1)</f>
        <v>41871.389780092592</v>
      </c>
    </row>
    <row r="2898" spans="1:20" ht="45" x14ac:dyDescent="0.25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8301</v>
      </c>
      <c r="O2898" s="6">
        <f>ROUND(E2898/D2898*100, 0)</f>
        <v>326</v>
      </c>
      <c r="P2898" s="8">
        <f>E2898/L2898</f>
        <v>80.022494887525568</v>
      </c>
      <c r="Q2898" t="str">
        <f>LEFT(N2898, SEARCH("/", N2898, 1) - 1)</f>
        <v>technology</v>
      </c>
      <c r="R2898" t="str">
        <f>RIGHT(N2898, LEN(N2898)-SEARCH("/", N2898, 1))</f>
        <v>space exploration</v>
      </c>
      <c r="S2898" s="11">
        <f>(((J2898/60)/60)/24)+DATE(1970,1,1)</f>
        <v>41915.747314814813</v>
      </c>
      <c r="T2898" s="11">
        <f>(((I2898/60)/60)/24)+DATE(1970,1,1)</f>
        <v>41955.888888888891</v>
      </c>
    </row>
    <row r="2899" spans="1:20" ht="45" x14ac:dyDescent="0.25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8301</v>
      </c>
      <c r="O2899" s="6">
        <f>ROUND(E2899/D2899*100, 0)</f>
        <v>1</v>
      </c>
      <c r="P2899" s="8">
        <f>E2899/L2899</f>
        <v>17.666666666666668</v>
      </c>
      <c r="Q2899" t="str">
        <f>LEFT(N2899, SEARCH("/", N2899, 1) - 1)</f>
        <v>technology</v>
      </c>
      <c r="R2899" t="str">
        <f>RIGHT(N2899, LEN(N2899)-SEARCH("/", N2899, 1))</f>
        <v>space exploration</v>
      </c>
      <c r="S2899" s="11">
        <f>(((J2899/60)/60)/24)+DATE(1970,1,1)</f>
        <v>42408.714814814812</v>
      </c>
      <c r="T2899" s="11">
        <f>(((I2899/60)/60)/24)+DATE(1970,1,1)</f>
        <v>42438.714814814812</v>
      </c>
    </row>
    <row r="2900" spans="1:20" ht="45" x14ac:dyDescent="0.25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8303</v>
      </c>
      <c r="O2900" s="6">
        <f>ROUND(E2900/D2900*100, 0)</f>
        <v>265</v>
      </c>
      <c r="P2900" s="8">
        <f>E2900/L2900</f>
        <v>57.631016333938291</v>
      </c>
      <c r="Q2900" t="str">
        <f>LEFT(N2900, SEARCH("/", N2900, 1) - 1)</f>
        <v>theater</v>
      </c>
      <c r="R2900" t="str">
        <f>RIGHT(N2900, LEN(N2900)-SEARCH("/", N2900, 1))</f>
        <v>spaces</v>
      </c>
      <c r="S2900" s="11">
        <f>(((J2900/60)/60)/24)+DATE(1970,1,1)</f>
        <v>42387.398472222223</v>
      </c>
      <c r="T2900" s="11">
        <f>(((I2900/60)/60)/24)+DATE(1970,1,1)</f>
        <v>42421.398472222223</v>
      </c>
    </row>
    <row r="2901" spans="1:20" ht="45" x14ac:dyDescent="0.25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8295</v>
      </c>
      <c r="O2901" s="6">
        <f>ROUND(E2901/D2901*100, 0)</f>
        <v>140</v>
      </c>
      <c r="P2901" s="8">
        <f>E2901/L2901</f>
        <v>95.48863636363636</v>
      </c>
      <c r="Q2901" t="str">
        <f>LEFT(N2901, SEARCH("/", N2901, 1) - 1)</f>
        <v>technology</v>
      </c>
      <c r="R2901" t="str">
        <f>RIGHT(N2901, LEN(N2901)-SEARCH("/", N2901, 1))</f>
        <v>hardware</v>
      </c>
      <c r="S2901" s="11">
        <f>(((J2901/60)/60)/24)+DATE(1970,1,1)</f>
        <v>41944.83898148148</v>
      </c>
      <c r="T2901" s="11">
        <f>(((I2901/60)/60)/24)+DATE(1970,1,1)</f>
        <v>42004.880648148144</v>
      </c>
    </row>
    <row r="2902" spans="1:20" ht="45" x14ac:dyDescent="0.25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8295</v>
      </c>
      <c r="O2902" s="6">
        <f>ROUND(E2902/D2902*100, 0)</f>
        <v>118</v>
      </c>
      <c r="P2902" s="8">
        <f>E2902/L2902</f>
        <v>97.191780821917803</v>
      </c>
      <c r="Q2902" t="str">
        <f>LEFT(N2902, SEARCH("/", N2902, 1) - 1)</f>
        <v>technology</v>
      </c>
      <c r="R2902" t="str">
        <f>RIGHT(N2902, LEN(N2902)-SEARCH("/", N2902, 1))</f>
        <v>hardware</v>
      </c>
      <c r="S2902" s="11">
        <f>(((J2902/60)/60)/24)+DATE(1970,1,1)</f>
        <v>41389.808194444442</v>
      </c>
      <c r="T2902" s="11">
        <f>(((I2902/60)/60)/24)+DATE(1970,1,1)</f>
        <v>41422</v>
      </c>
    </row>
    <row r="2903" spans="1:20" ht="45" x14ac:dyDescent="0.25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8271</v>
      </c>
      <c r="O2903" s="6">
        <f>ROUND(E2903/D2903*100, 0)</f>
        <v>23</v>
      </c>
      <c r="P2903" s="8">
        <f>E2903/L2903</f>
        <v>96.551724137931032</v>
      </c>
      <c r="Q2903" t="str">
        <f>LEFT(N2903, SEARCH("/", N2903, 1) - 1)</f>
        <v>theater</v>
      </c>
      <c r="R2903" t="str">
        <f>RIGHT(N2903, LEN(N2903)-SEARCH("/", N2903, 1))</f>
        <v>plays</v>
      </c>
      <c r="S2903" s="11">
        <f>(((J2903/60)/60)/24)+DATE(1970,1,1)</f>
        <v>42192.905694444446</v>
      </c>
      <c r="T2903" s="11">
        <f>(((I2903/60)/60)/24)+DATE(1970,1,1)</f>
        <v>42236.711805555555</v>
      </c>
    </row>
    <row r="2904" spans="1:20" ht="45" x14ac:dyDescent="0.25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 s="6">
        <f>ROUND(E2904/D2904*100, 0)</f>
        <v>5</v>
      </c>
      <c r="P2904" s="8">
        <f>E2904/L2904</f>
        <v>183.33333333333334</v>
      </c>
      <c r="Q2904" t="str">
        <f>LEFT(N2904, SEARCH("/", N2904, 1) - 1)</f>
        <v>theater</v>
      </c>
      <c r="R2904" t="str">
        <f>RIGHT(N2904, LEN(N2904)-SEARCH("/", N2904, 1))</f>
        <v>plays</v>
      </c>
      <c r="S2904" s="11">
        <f>(((J2904/60)/60)/24)+DATE(1970,1,1)</f>
        <v>42258.646504629629</v>
      </c>
      <c r="T2904" s="11">
        <f>(((I2904/60)/60)/24)+DATE(1970,1,1)</f>
        <v>42288.645196759258</v>
      </c>
    </row>
    <row r="2905" spans="1:20" ht="45" x14ac:dyDescent="0.25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8303</v>
      </c>
      <c r="O2905" s="6">
        <f>ROUND(E2905/D2905*100, 0)</f>
        <v>109</v>
      </c>
      <c r="P2905" s="8">
        <f>E2905/L2905</f>
        <v>84.108974358974365</v>
      </c>
      <c r="Q2905" t="str">
        <f>LEFT(N2905, SEARCH("/", N2905, 1) - 1)</f>
        <v>theater</v>
      </c>
      <c r="R2905" t="str">
        <f>RIGHT(N2905, LEN(N2905)-SEARCH("/", N2905, 1))</f>
        <v>spaces</v>
      </c>
      <c r="S2905" s="11">
        <f>(((J2905/60)/60)/24)+DATE(1970,1,1)</f>
        <v>42387.7268287037</v>
      </c>
      <c r="T2905" s="11">
        <f>(((I2905/60)/60)/24)+DATE(1970,1,1)</f>
        <v>42402.7268287037</v>
      </c>
    </row>
    <row r="2906" spans="1:20" ht="45" x14ac:dyDescent="0.25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8303</v>
      </c>
      <c r="O2906" s="6">
        <f>ROUND(E2906/D2906*100, 0)</f>
        <v>60</v>
      </c>
      <c r="P2906" s="8">
        <f>E2906/L2906</f>
        <v>61.307692307692307</v>
      </c>
      <c r="Q2906" t="str">
        <f>LEFT(N2906, SEARCH("/", N2906, 1) - 1)</f>
        <v>theater</v>
      </c>
      <c r="R2906" t="str">
        <f>RIGHT(N2906, LEN(N2906)-SEARCH("/", N2906, 1))</f>
        <v>spaces</v>
      </c>
      <c r="S2906" s="11">
        <f>(((J2906/60)/60)/24)+DATE(1970,1,1)</f>
        <v>42097.732418981483</v>
      </c>
      <c r="T2906" s="11">
        <f>(((I2906/60)/60)/24)+DATE(1970,1,1)</f>
        <v>42115.249305555553</v>
      </c>
    </row>
    <row r="2907" spans="1:20" ht="45" x14ac:dyDescent="0.25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8303</v>
      </c>
      <c r="O2907" s="6">
        <f>ROUND(E2907/D2907*100, 0)</f>
        <v>0</v>
      </c>
      <c r="P2907" s="8">
        <f>E2907/L2907</f>
        <v>1</v>
      </c>
      <c r="Q2907" t="str">
        <f>LEFT(N2907, SEARCH("/", N2907, 1) - 1)</f>
        <v>theater</v>
      </c>
      <c r="R2907" t="str">
        <f>RIGHT(N2907, LEN(N2907)-SEARCH("/", N2907, 1))</f>
        <v>spaces</v>
      </c>
      <c r="S2907" s="11">
        <f>(((J2907/60)/60)/24)+DATE(1970,1,1)</f>
        <v>42658.690532407403</v>
      </c>
      <c r="T2907" s="11">
        <f>(((I2907/60)/60)/24)+DATE(1970,1,1)</f>
        <v>42673.073611111111</v>
      </c>
    </row>
    <row r="2908" spans="1:20" ht="45" x14ac:dyDescent="0.25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8303</v>
      </c>
      <c r="O2908" s="6">
        <f>ROUND(E2908/D2908*100, 0)</f>
        <v>15</v>
      </c>
      <c r="P2908" s="8">
        <f>E2908/L2908</f>
        <v>140.53846153846155</v>
      </c>
      <c r="Q2908" t="str">
        <f>LEFT(N2908, SEARCH("/", N2908, 1) - 1)</f>
        <v>theater</v>
      </c>
      <c r="R2908" t="str">
        <f>RIGHT(N2908, LEN(N2908)-SEARCH("/", N2908, 1))</f>
        <v>spaces</v>
      </c>
      <c r="S2908" s="11">
        <f>(((J2908/60)/60)/24)+DATE(1970,1,1)</f>
        <v>41902.622395833336</v>
      </c>
      <c r="T2908" s="11">
        <f>(((I2908/60)/60)/24)+DATE(1970,1,1)</f>
        <v>41932.622395833336</v>
      </c>
    </row>
    <row r="2909" spans="1:20" ht="45" x14ac:dyDescent="0.25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8271</v>
      </c>
      <c r="O2909" s="6">
        <f>ROUND(E2909/D2909*100, 0)</f>
        <v>102</v>
      </c>
      <c r="P2909" s="8">
        <f>E2909/L2909</f>
        <v>106.57391304347826</v>
      </c>
      <c r="Q2909" t="str">
        <f>LEFT(N2909, SEARCH("/", N2909, 1) - 1)</f>
        <v>theater</v>
      </c>
      <c r="R2909" t="str">
        <f>RIGHT(N2909, LEN(N2909)-SEARCH("/", N2909, 1))</f>
        <v>plays</v>
      </c>
      <c r="S2909" s="11">
        <f>(((J2909/60)/60)/24)+DATE(1970,1,1)</f>
        <v>42337.792511574073</v>
      </c>
      <c r="T2909" s="11">
        <f>(((I2909/60)/60)/24)+DATE(1970,1,1)</f>
        <v>42374.996527777781</v>
      </c>
    </row>
    <row r="2910" spans="1:20" ht="45" x14ac:dyDescent="0.25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8271</v>
      </c>
      <c r="O2910" s="6">
        <f>ROUND(E2910/D2910*100, 0)</f>
        <v>102</v>
      </c>
      <c r="P2910" s="8">
        <f>E2910/L2910</f>
        <v>66.586956521739125</v>
      </c>
      <c r="Q2910" t="str">
        <f>LEFT(N2910, SEARCH("/", N2910, 1) - 1)</f>
        <v>theater</v>
      </c>
      <c r="R2910" t="str">
        <f>RIGHT(N2910, LEN(N2910)-SEARCH("/", N2910, 1))</f>
        <v>plays</v>
      </c>
      <c r="S2910" s="11">
        <f>(((J2910/60)/60)/24)+DATE(1970,1,1)</f>
        <v>41971.002152777779</v>
      </c>
      <c r="T2910" s="11">
        <f>(((I2910/60)/60)/24)+DATE(1970,1,1)</f>
        <v>42004</v>
      </c>
    </row>
    <row r="2911" spans="1:20" ht="30" x14ac:dyDescent="0.25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 s="6">
        <f>ROUND(E2911/D2911*100, 0)</f>
        <v>101</v>
      </c>
      <c r="P2911" s="8">
        <f>E2911/L2911</f>
        <v>60.475000000000001</v>
      </c>
      <c r="Q2911" t="str">
        <f>LEFT(N2911, SEARCH("/", N2911, 1) - 1)</f>
        <v>theater</v>
      </c>
      <c r="R2911" t="str">
        <f>RIGHT(N2911, LEN(N2911)-SEARCH("/", N2911, 1))</f>
        <v>plays</v>
      </c>
      <c r="S2911" s="11">
        <f>(((J2911/60)/60)/24)+DATE(1970,1,1)</f>
        <v>42068.888391203705</v>
      </c>
      <c r="T2911" s="11">
        <f>(((I2911/60)/60)/24)+DATE(1970,1,1)</f>
        <v>42098.846724537041</v>
      </c>
    </row>
    <row r="2912" spans="1:20" ht="45" x14ac:dyDescent="0.25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 s="6">
        <f>ROUND(E2912/D2912*100, 0)</f>
        <v>103</v>
      </c>
      <c r="P2912" s="8">
        <f>E2912/L2912</f>
        <v>62.052763819095475</v>
      </c>
      <c r="Q2912" t="str">
        <f>LEFT(N2912, SEARCH("/", N2912, 1) - 1)</f>
        <v>theater</v>
      </c>
      <c r="R2912" t="str">
        <f>RIGHT(N2912, LEN(N2912)-SEARCH("/", N2912, 1))</f>
        <v>plays</v>
      </c>
      <c r="S2912" s="11">
        <f>(((J2912/60)/60)/24)+DATE(1970,1,1)</f>
        <v>41802.574282407404</v>
      </c>
      <c r="T2912" s="11">
        <f>(((I2912/60)/60)/24)+DATE(1970,1,1)</f>
        <v>41823.165972222225</v>
      </c>
    </row>
    <row r="2913" spans="1:20" ht="30" x14ac:dyDescent="0.25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 s="6">
        <f>ROUND(E2913/D2913*100, 0)</f>
        <v>20</v>
      </c>
      <c r="P2913" s="8">
        <f>E2913/L2913</f>
        <v>58.95</v>
      </c>
      <c r="Q2913" t="str">
        <f>LEFT(N2913, SEARCH("/", N2913, 1) - 1)</f>
        <v>theater</v>
      </c>
      <c r="R2913" t="str">
        <f>RIGHT(N2913, LEN(N2913)-SEARCH("/", N2913, 1))</f>
        <v>musical</v>
      </c>
      <c r="S2913" s="11">
        <f>(((J2913/60)/60)/24)+DATE(1970,1,1)</f>
        <v>42403.971851851849</v>
      </c>
      <c r="T2913" s="11">
        <f>(((I2913/60)/60)/24)+DATE(1970,1,1)</f>
        <v>42433.971851851849</v>
      </c>
    </row>
    <row r="2914" spans="1:20" ht="45" x14ac:dyDescent="0.25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 s="6">
        <f>ROUND(E2914/D2914*100, 0)</f>
        <v>0</v>
      </c>
      <c r="P2914" s="8">
        <f>E2914/L2914</f>
        <v>1</v>
      </c>
      <c r="Q2914" t="str">
        <f>LEFT(N2914, SEARCH("/", N2914, 1) - 1)</f>
        <v>theater</v>
      </c>
      <c r="R2914" t="str">
        <f>RIGHT(N2914, LEN(N2914)-SEARCH("/", N2914, 1))</f>
        <v>plays</v>
      </c>
      <c r="S2914" s="11">
        <f>(((J2914/60)/60)/24)+DATE(1970,1,1)</f>
        <v>42415.168564814812</v>
      </c>
      <c r="T2914" s="11">
        <f>(((I2914/60)/60)/24)+DATE(1970,1,1)</f>
        <v>42445.126898148148</v>
      </c>
    </row>
    <row r="2915" spans="1:20" ht="45" x14ac:dyDescent="0.25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6">
        <f>ROUND(E2915/D2915*100, 0)</f>
        <v>23</v>
      </c>
      <c r="P2915" s="8">
        <f>E2915/L2915</f>
        <v>39.228571428571428</v>
      </c>
      <c r="Q2915" t="str">
        <f>LEFT(N2915, SEARCH("/", N2915, 1) - 1)</f>
        <v>film &amp; video</v>
      </c>
      <c r="R2915" t="str">
        <f>RIGHT(N2915, LEN(N2915)-SEARCH("/", N2915, 1))</f>
        <v>animation</v>
      </c>
      <c r="S2915" s="11">
        <f>(((J2915/60)/60)/24)+DATE(1970,1,1)</f>
        <v>41218.391446759262</v>
      </c>
      <c r="T2915" s="11">
        <f>(((I2915/60)/60)/24)+DATE(1970,1,1)</f>
        <v>41248.391446759262</v>
      </c>
    </row>
    <row r="2916" spans="1:20" ht="45" x14ac:dyDescent="0.25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6">
        <f>ROUND(E2916/D2916*100, 0)</f>
        <v>1</v>
      </c>
      <c r="P2916" s="8">
        <f>E2916/L2916</f>
        <v>20</v>
      </c>
      <c r="Q2916" t="str">
        <f>LEFT(N2916, SEARCH("/", N2916, 1) - 1)</f>
        <v>publishing</v>
      </c>
      <c r="R2916" t="str">
        <f>RIGHT(N2916, LEN(N2916)-SEARCH("/", N2916, 1))</f>
        <v>art books</v>
      </c>
      <c r="S2916" s="11">
        <f>(((J2916/60)/60)/24)+DATE(1970,1,1)</f>
        <v>42144.769479166673</v>
      </c>
      <c r="T2916" s="11">
        <f>(((I2916/60)/60)/24)+DATE(1970,1,1)</f>
        <v>42174.769479166673</v>
      </c>
    </row>
    <row r="2917" spans="1:20" ht="30" x14ac:dyDescent="0.25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6">
        <f>ROUND(E2917/D2917*100, 0)</f>
        <v>103</v>
      </c>
      <c r="P2917" s="8">
        <f>E2917/L2917</f>
        <v>93.81343283582089</v>
      </c>
      <c r="Q2917" t="str">
        <f>LEFT(N2917, SEARCH("/", N2917, 1) - 1)</f>
        <v>theater</v>
      </c>
      <c r="R2917" t="str">
        <f>RIGHT(N2917, LEN(N2917)-SEARCH("/", N2917, 1))</f>
        <v>plays</v>
      </c>
      <c r="S2917" s="11">
        <f>(((J2917/60)/60)/24)+DATE(1970,1,1)</f>
        <v>41964.315532407403</v>
      </c>
      <c r="T2917" s="11">
        <f>(((I2917/60)/60)/24)+DATE(1970,1,1)</f>
        <v>41995.166666666672</v>
      </c>
    </row>
    <row r="2918" spans="1:20" ht="60" x14ac:dyDescent="0.25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6">
        <f>ROUND(E2918/D2918*100, 0)</f>
        <v>104</v>
      </c>
      <c r="P2918" s="8">
        <f>E2918/L2918</f>
        <v>56.460043668122275</v>
      </c>
      <c r="Q2918" t="str">
        <f>LEFT(N2918, SEARCH("/", N2918, 1) - 1)</f>
        <v>film &amp; video</v>
      </c>
      <c r="R2918" t="str">
        <f>RIGHT(N2918, LEN(N2918)-SEARCH("/", N2918, 1))</f>
        <v>documentary</v>
      </c>
      <c r="S2918" s="11">
        <f>(((J2918/60)/60)/24)+DATE(1970,1,1)</f>
        <v>40379.776435185187</v>
      </c>
      <c r="T2918" s="11">
        <f>(((I2918/60)/60)/24)+DATE(1970,1,1)</f>
        <v>40422.155555555553</v>
      </c>
    </row>
    <row r="2919" spans="1:20" x14ac:dyDescent="0.25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8268</v>
      </c>
      <c r="O2919" s="6">
        <f>ROUND(E2919/D2919*100, 0)</f>
        <v>36</v>
      </c>
      <c r="P2919" s="8">
        <f>E2919/L2919</f>
        <v>373.5</v>
      </c>
      <c r="Q2919" t="str">
        <f>LEFT(N2919, SEARCH("/", N2919, 1) - 1)</f>
        <v>film &amp; video</v>
      </c>
      <c r="R2919" t="str">
        <f>RIGHT(N2919, LEN(N2919)-SEARCH("/", N2919, 1))</f>
        <v>drama</v>
      </c>
      <c r="S2919" s="11">
        <f>(((J2919/60)/60)/24)+DATE(1970,1,1)</f>
        <v>41939.810300925928</v>
      </c>
      <c r="T2919" s="11">
        <f>(((I2919/60)/60)/24)+DATE(1970,1,1)</f>
        <v>41969.851967592593</v>
      </c>
    </row>
    <row r="2920" spans="1:20" ht="45" x14ac:dyDescent="0.25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8268</v>
      </c>
      <c r="O2920" s="6">
        <f>ROUND(E2920/D2920*100, 0)</f>
        <v>0</v>
      </c>
      <c r="P2920" s="8">
        <f>E2920/L2920</f>
        <v>1</v>
      </c>
      <c r="Q2920" t="str">
        <f>LEFT(N2920, SEARCH("/", N2920, 1) - 1)</f>
        <v>film &amp; video</v>
      </c>
      <c r="R2920" t="str">
        <f>RIGHT(N2920, LEN(N2920)-SEARCH("/", N2920, 1))</f>
        <v>drama</v>
      </c>
      <c r="S2920" s="11">
        <f>(((J2920/60)/60)/24)+DATE(1970,1,1)</f>
        <v>42009.64061342593</v>
      </c>
      <c r="T2920" s="11">
        <f>(((I2920/60)/60)/24)+DATE(1970,1,1)</f>
        <v>42069.64061342593</v>
      </c>
    </row>
    <row r="2921" spans="1:20" ht="45" x14ac:dyDescent="0.25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8269</v>
      </c>
      <c r="O2921" s="6">
        <f>ROUND(E2921/D2921*100, 0)</f>
        <v>104</v>
      </c>
      <c r="P2921" s="8">
        <f>E2921/L2921</f>
        <v>81.84905660377359</v>
      </c>
      <c r="Q2921" t="str">
        <f>LEFT(N2921, SEARCH("/", N2921, 1) - 1)</f>
        <v>film &amp; video</v>
      </c>
      <c r="R2921" t="str">
        <f>RIGHT(N2921, LEN(N2921)-SEARCH("/", N2921, 1))</f>
        <v>documentary</v>
      </c>
      <c r="S2921" s="11">
        <f>(((J2921/60)/60)/24)+DATE(1970,1,1)</f>
        <v>42043.605578703704</v>
      </c>
      <c r="T2921" s="11">
        <f>(((I2921/60)/60)/24)+DATE(1970,1,1)</f>
        <v>42078.563912037032</v>
      </c>
    </row>
    <row r="2922" spans="1:20" ht="30" x14ac:dyDescent="0.25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8276</v>
      </c>
      <c r="O2922" s="6">
        <f>ROUND(E2922/D2922*100, 0)</f>
        <v>100</v>
      </c>
      <c r="P2922" s="8">
        <f>E2922/L2922</f>
        <v>126.8080808080808</v>
      </c>
      <c r="Q2922" t="str">
        <f>LEFT(N2922, SEARCH("/", N2922, 1) - 1)</f>
        <v>music</v>
      </c>
      <c r="R2922" t="str">
        <f>RIGHT(N2922, LEN(N2922)-SEARCH("/", N2922, 1))</f>
        <v>rock</v>
      </c>
      <c r="S2922" s="11">
        <f>(((J2922/60)/60)/24)+DATE(1970,1,1)</f>
        <v>41186.306527777779</v>
      </c>
      <c r="T2922" s="11">
        <f>(((I2922/60)/60)/24)+DATE(1970,1,1)</f>
        <v>41211.306527777779</v>
      </c>
    </row>
    <row r="2923" spans="1:20" ht="60" x14ac:dyDescent="0.25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8285</v>
      </c>
      <c r="O2923" s="6">
        <f>ROUND(E2923/D2923*100, 0)</f>
        <v>105</v>
      </c>
      <c r="P2923" s="8">
        <f>E2923/L2923</f>
        <v>118.73873873873873</v>
      </c>
      <c r="Q2923" t="str">
        <f>LEFT(N2923, SEARCH("/", N2923, 1) - 1)</f>
        <v>photography</v>
      </c>
      <c r="R2923" t="str">
        <f>RIGHT(N2923, LEN(N2923)-SEARCH("/", N2923, 1))</f>
        <v>photobooks</v>
      </c>
      <c r="S2923" s="11">
        <f>(((J2923/60)/60)/24)+DATE(1970,1,1)</f>
        <v>42130.865150462967</v>
      </c>
      <c r="T2923" s="11">
        <f>(((I2923/60)/60)/24)+DATE(1970,1,1)</f>
        <v>42163.166666666672</v>
      </c>
    </row>
    <row r="2924" spans="1:20" ht="45" x14ac:dyDescent="0.25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 s="6">
        <f>ROUND(E2924/D2924*100, 0)</f>
        <v>322</v>
      </c>
      <c r="P2924" s="8">
        <f>E2924/L2924</f>
        <v>56.414565826330531</v>
      </c>
      <c r="Q2924" t="str">
        <f>LEFT(N2924, SEARCH("/", N2924, 1) - 1)</f>
        <v>photography</v>
      </c>
      <c r="R2924" t="str">
        <f>RIGHT(N2924, LEN(N2924)-SEARCH("/", N2924, 1))</f>
        <v>photobooks</v>
      </c>
      <c r="S2924" s="11">
        <f>(((J2924/60)/60)/24)+DATE(1970,1,1)</f>
        <v>42072.488182870366</v>
      </c>
      <c r="T2924" s="11">
        <f>(((I2924/60)/60)/24)+DATE(1970,1,1)</f>
        <v>42102.488182870366</v>
      </c>
    </row>
    <row r="2925" spans="1:20" ht="45" x14ac:dyDescent="0.25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 s="6">
        <f>ROUND(E2925/D2925*100, 0)</f>
        <v>20</v>
      </c>
      <c r="P2925" s="8">
        <f>E2925/L2925</f>
        <v>114.81818181818181</v>
      </c>
      <c r="Q2925" t="str">
        <f>LEFT(N2925, SEARCH("/", N2925, 1) - 1)</f>
        <v>music</v>
      </c>
      <c r="R2925" t="str">
        <f>RIGHT(N2925, LEN(N2925)-SEARCH("/", N2925, 1))</f>
        <v>faith</v>
      </c>
      <c r="S2925" s="11">
        <f>(((J2925/60)/60)/24)+DATE(1970,1,1)</f>
        <v>42805.032962962956</v>
      </c>
      <c r="T2925" s="11">
        <f>(((I2925/60)/60)/24)+DATE(1970,1,1)</f>
        <v>42834.991296296299</v>
      </c>
    </row>
    <row r="2926" spans="1:20" ht="45" x14ac:dyDescent="0.25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 s="6">
        <f>ROUND(E2926/D2926*100, 0)</f>
        <v>59</v>
      </c>
      <c r="P2926" s="8">
        <f>E2926/L2926</f>
        <v>72.16970873786407</v>
      </c>
      <c r="Q2926" t="str">
        <f>LEFT(N2926, SEARCH("/", N2926, 1) - 1)</f>
        <v>photography</v>
      </c>
      <c r="R2926" t="str">
        <f>RIGHT(N2926, LEN(N2926)-SEARCH("/", N2926, 1))</f>
        <v>photobooks</v>
      </c>
      <c r="S2926" s="11">
        <f>(((J2926/60)/60)/24)+DATE(1970,1,1)</f>
        <v>41834.980462962965</v>
      </c>
      <c r="T2926" s="11">
        <f>(((I2926/60)/60)/24)+DATE(1970,1,1)</f>
        <v>41864.980462962965</v>
      </c>
    </row>
    <row r="2927" spans="1:20" ht="60" x14ac:dyDescent="0.25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6">
        <f>ROUND(E2927/D2927*100, 0)</f>
        <v>109</v>
      </c>
      <c r="P2927" s="8">
        <f>E2927/L2927</f>
        <v>103.68174242424243</v>
      </c>
      <c r="Q2927" t="str">
        <f>LEFT(N2927, SEARCH("/", N2927, 1) - 1)</f>
        <v>music</v>
      </c>
      <c r="R2927" t="str">
        <f>RIGHT(N2927, LEN(N2927)-SEARCH("/", N2927, 1))</f>
        <v>classical music</v>
      </c>
      <c r="S2927" s="11">
        <f>(((J2927/60)/60)/24)+DATE(1970,1,1)</f>
        <v>42269.967835648145</v>
      </c>
      <c r="T2927" s="11">
        <f>(((I2927/60)/60)/24)+DATE(1970,1,1)</f>
        <v>42290.967835648145</v>
      </c>
    </row>
    <row r="2928" spans="1:20" ht="30" x14ac:dyDescent="0.25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 s="6">
        <f>ROUND(E2928/D2928*100, 0)</f>
        <v>0</v>
      </c>
      <c r="P2928" s="8">
        <f>E2928/L2928</f>
        <v>17.5</v>
      </c>
      <c r="Q2928" t="str">
        <f>LEFT(N2928, SEARCH("/", N2928, 1) - 1)</f>
        <v>theater</v>
      </c>
      <c r="R2928" t="str">
        <f>RIGHT(N2928, LEN(N2928)-SEARCH("/", N2928, 1))</f>
        <v>musical</v>
      </c>
      <c r="S2928" s="11">
        <f>(((J2928/60)/60)/24)+DATE(1970,1,1)</f>
        <v>42170.447013888886</v>
      </c>
      <c r="T2928" s="11">
        <f>(((I2928/60)/60)/24)+DATE(1970,1,1)</f>
        <v>42200.447013888886</v>
      </c>
    </row>
    <row r="2929" spans="1:20" ht="45" x14ac:dyDescent="0.25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6">
        <f>ROUND(E2929/D2929*100, 0)</f>
        <v>111</v>
      </c>
      <c r="P2929" s="8">
        <f>E2929/L2929</f>
        <v>73.355396825396824</v>
      </c>
      <c r="Q2929" t="str">
        <f>LEFT(N2929, SEARCH("/", N2929, 1) - 1)</f>
        <v>music</v>
      </c>
      <c r="R2929" t="str">
        <f>RIGHT(N2929, LEN(N2929)-SEARCH("/", N2929, 1))</f>
        <v>rock</v>
      </c>
      <c r="S2929" s="11">
        <f>(((J2929/60)/60)/24)+DATE(1970,1,1)</f>
        <v>41682.099189814813</v>
      </c>
      <c r="T2929" s="11">
        <f>(((I2929/60)/60)/24)+DATE(1970,1,1)</f>
        <v>41722.057523148149</v>
      </c>
    </row>
    <row r="2930" spans="1:20" ht="45" x14ac:dyDescent="0.25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6">
        <f>ROUND(E2930/D2930*100, 0)</f>
        <v>0</v>
      </c>
      <c r="P2930" s="8" t="e">
        <f>E2930/L2930</f>
        <v>#DIV/0!</v>
      </c>
      <c r="Q2930" t="str">
        <f>LEFT(N2930, SEARCH("/", N2930, 1) - 1)</f>
        <v>film &amp; video</v>
      </c>
      <c r="R2930" t="str">
        <f>RIGHT(N2930, LEN(N2930)-SEARCH("/", N2930, 1))</f>
        <v>drama</v>
      </c>
      <c r="S2930" s="11">
        <f>(((J2930/60)/60)/24)+DATE(1970,1,1)</f>
        <v>42567.004432870366</v>
      </c>
      <c r="T2930" s="11">
        <f>(((I2930/60)/60)/24)+DATE(1970,1,1)</f>
        <v>42588.004432870366</v>
      </c>
    </row>
    <row r="2931" spans="1:20" ht="45" x14ac:dyDescent="0.25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6">
        <f>ROUND(E2931/D2931*100, 0)</f>
        <v>0</v>
      </c>
      <c r="P2931" s="8">
        <f>E2931/L2931</f>
        <v>18.333333333333332</v>
      </c>
      <c r="Q2931" t="str">
        <f>LEFT(N2931, SEARCH("/", N2931, 1) - 1)</f>
        <v>theater</v>
      </c>
      <c r="R2931" t="str">
        <f>RIGHT(N2931, LEN(N2931)-SEARCH("/", N2931, 1))</f>
        <v>plays</v>
      </c>
      <c r="S2931" s="11">
        <f>(((J2931/60)/60)/24)+DATE(1970,1,1)</f>
        <v>41784.789687500001</v>
      </c>
      <c r="T2931" s="11">
        <f>(((I2931/60)/60)/24)+DATE(1970,1,1)</f>
        <v>41814.789687500001</v>
      </c>
    </row>
    <row r="2932" spans="1:20" ht="45" x14ac:dyDescent="0.25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6">
        <f>ROUND(E2932/D2932*100, 0)</f>
        <v>105</v>
      </c>
      <c r="P2932" s="8">
        <f>E2932/L2932</f>
        <v>78.660818713450297</v>
      </c>
      <c r="Q2932" t="str">
        <f>LEFT(N2932, SEARCH("/", N2932, 1) - 1)</f>
        <v>film &amp; video</v>
      </c>
      <c r="R2932" t="str">
        <f>RIGHT(N2932, LEN(N2932)-SEARCH("/", N2932, 1))</f>
        <v>documentary</v>
      </c>
      <c r="S2932" s="11">
        <f>(((J2932/60)/60)/24)+DATE(1970,1,1)</f>
        <v>41079.877442129626</v>
      </c>
      <c r="T2932" s="11">
        <f>(((I2932/60)/60)/24)+DATE(1970,1,1)</f>
        <v>41109.877442129626</v>
      </c>
    </row>
    <row r="2933" spans="1:20" ht="45" x14ac:dyDescent="0.25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6">
        <f>ROUND(E2933/D2933*100, 0)</f>
        <v>0</v>
      </c>
      <c r="P2933" s="8">
        <f>E2933/L2933</f>
        <v>5</v>
      </c>
      <c r="Q2933" t="str">
        <f>LEFT(N2933, SEARCH("/", N2933, 1) - 1)</f>
        <v>games</v>
      </c>
      <c r="R2933" t="str">
        <f>RIGHT(N2933, LEN(N2933)-SEARCH("/", N2933, 1))</f>
        <v>video games</v>
      </c>
      <c r="S2933" s="11">
        <f>(((J2933/60)/60)/24)+DATE(1970,1,1)</f>
        <v>42123.185798611114</v>
      </c>
      <c r="T2933" s="11">
        <f>(((I2933/60)/60)/24)+DATE(1970,1,1)</f>
        <v>42153.185798611114</v>
      </c>
    </row>
    <row r="2934" spans="1:20" ht="45" x14ac:dyDescent="0.25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 s="6">
        <f>ROUND(E2934/D2934*100, 0)</f>
        <v>113</v>
      </c>
      <c r="P2934" s="8">
        <f>E2934/L2934</f>
        <v>73.019801980198025</v>
      </c>
      <c r="Q2934" t="str">
        <f>LEFT(N2934, SEARCH("/", N2934, 1) - 1)</f>
        <v>film &amp; video</v>
      </c>
      <c r="R2934" t="str">
        <f>RIGHT(N2934, LEN(N2934)-SEARCH("/", N2934, 1))</f>
        <v>documentary</v>
      </c>
      <c r="S2934" s="11">
        <f>(((J2934/60)/60)/24)+DATE(1970,1,1)</f>
        <v>40862.492939814816</v>
      </c>
      <c r="T2934" s="11">
        <f>(((I2934/60)/60)/24)+DATE(1970,1,1)</f>
        <v>40897.492939814816</v>
      </c>
    </row>
    <row r="2935" spans="1:20" ht="45" x14ac:dyDescent="0.25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8269</v>
      </c>
      <c r="O2935" s="6">
        <f>ROUND(E2935/D2935*100, 0)</f>
        <v>139</v>
      </c>
      <c r="P2935" s="8">
        <f>E2935/L2935</f>
        <v>65.756363636363631</v>
      </c>
      <c r="Q2935" t="str">
        <f>LEFT(N2935, SEARCH("/", N2935, 1) - 1)</f>
        <v>film &amp; video</v>
      </c>
      <c r="R2935" t="str">
        <f>RIGHT(N2935, LEN(N2935)-SEARCH("/", N2935, 1))</f>
        <v>documentary</v>
      </c>
      <c r="S2935" s="11">
        <f>(((J2935/60)/60)/24)+DATE(1970,1,1)</f>
        <v>41319.769293981481</v>
      </c>
      <c r="T2935" s="11">
        <f>(((I2935/60)/60)/24)+DATE(1970,1,1)</f>
        <v>41349.769293981481</v>
      </c>
    </row>
    <row r="2936" spans="1:20" ht="45" x14ac:dyDescent="0.25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8269</v>
      </c>
      <c r="O2936" s="6">
        <f>ROUND(E2936/D2936*100, 0)</f>
        <v>119</v>
      </c>
      <c r="P2936" s="8">
        <f>E2936/L2936</f>
        <v>61.496215139442228</v>
      </c>
      <c r="Q2936" t="str">
        <f>LEFT(N2936, SEARCH("/", N2936, 1) - 1)</f>
        <v>film &amp; video</v>
      </c>
      <c r="R2936" t="str">
        <f>RIGHT(N2936, LEN(N2936)-SEARCH("/", N2936, 1))</f>
        <v>documentary</v>
      </c>
      <c r="S2936" s="11">
        <f>(((J2936/60)/60)/24)+DATE(1970,1,1)</f>
        <v>41312.737673611111</v>
      </c>
      <c r="T2936" s="11">
        <f>(((I2936/60)/60)/24)+DATE(1970,1,1)</f>
        <v>41352.696006944447</v>
      </c>
    </row>
    <row r="2937" spans="1:20" ht="30" x14ac:dyDescent="0.25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 s="6">
        <f>ROUND(E2937/D2937*100, 0)</f>
        <v>102</v>
      </c>
      <c r="P2937" s="8">
        <f>E2937/L2937</f>
        <v>141.42340425531913</v>
      </c>
      <c r="Q2937" t="str">
        <f>LEFT(N2937, SEARCH("/", N2937, 1) - 1)</f>
        <v>publishing</v>
      </c>
      <c r="R2937" t="str">
        <f>RIGHT(N2937, LEN(N2937)-SEARCH("/", N2937, 1))</f>
        <v>nonfiction</v>
      </c>
      <c r="S2937" s="11">
        <f>(((J2937/60)/60)/24)+DATE(1970,1,1)</f>
        <v>41401.648217592592</v>
      </c>
      <c r="T2937" s="11">
        <f>(((I2937/60)/60)/24)+DATE(1970,1,1)</f>
        <v>41436.648217592592</v>
      </c>
    </row>
    <row r="2938" spans="1:20" ht="45" x14ac:dyDescent="0.25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8285</v>
      </c>
      <c r="O2938" s="6">
        <f>ROUND(E2938/D2938*100, 0)</f>
        <v>103</v>
      </c>
      <c r="P2938" s="8">
        <f>E2938/L2938</f>
        <v>234.78947368421052</v>
      </c>
      <c r="Q2938" t="str">
        <f>LEFT(N2938, SEARCH("/", N2938, 1) - 1)</f>
        <v>photography</v>
      </c>
      <c r="R2938" t="str">
        <f>RIGHT(N2938, LEN(N2938)-SEARCH("/", N2938, 1))</f>
        <v>photobooks</v>
      </c>
      <c r="S2938" s="11">
        <f>(((J2938/60)/60)/24)+DATE(1970,1,1)</f>
        <v>42297.748067129629</v>
      </c>
      <c r="T2938" s="11">
        <f>(((I2938/60)/60)/24)+DATE(1970,1,1)</f>
        <v>42342.208333333328</v>
      </c>
    </row>
    <row r="2939" spans="1:20" ht="45" x14ac:dyDescent="0.25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 s="6">
        <f>ROUND(E2939/D2939*100, 0)</f>
        <v>101</v>
      </c>
      <c r="P2939" s="8">
        <f>E2939/L2939</f>
        <v>211.48387096774192</v>
      </c>
      <c r="Q2939" t="str">
        <f>LEFT(N2939, SEARCH("/", N2939, 1) - 1)</f>
        <v>photography</v>
      </c>
      <c r="R2939" t="str">
        <f>RIGHT(N2939, LEN(N2939)-SEARCH("/", N2939, 1))</f>
        <v>photobooks</v>
      </c>
      <c r="S2939" s="11">
        <f>(((J2939/60)/60)/24)+DATE(1970,1,1)</f>
        <v>42138.506377314814</v>
      </c>
      <c r="T2939" s="11">
        <f>(((I2939/60)/60)/24)+DATE(1970,1,1)</f>
        <v>42168.506377314814</v>
      </c>
    </row>
    <row r="2940" spans="1:20" ht="45" x14ac:dyDescent="0.25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8287</v>
      </c>
      <c r="O2940" s="6">
        <f>ROUND(E2940/D2940*100, 0)</f>
        <v>0</v>
      </c>
      <c r="P2940" s="8" t="e">
        <f>E2940/L2940</f>
        <v>#DIV/0!</v>
      </c>
      <c r="Q2940" t="str">
        <f>LEFT(N2940, SEARCH("/", N2940, 1) - 1)</f>
        <v>publishing</v>
      </c>
      <c r="R2940" t="str">
        <f>RIGHT(N2940, LEN(N2940)-SEARCH("/", N2940, 1))</f>
        <v>translations</v>
      </c>
      <c r="S2940" s="11">
        <f>(((J2940/60)/60)/24)+DATE(1970,1,1)</f>
        <v>42093.131469907406</v>
      </c>
      <c r="T2940" s="11">
        <f>(((I2940/60)/60)/24)+DATE(1970,1,1)</f>
        <v>42123.131469907406</v>
      </c>
    </row>
    <row r="2941" spans="1:20" ht="45" x14ac:dyDescent="0.25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8287</v>
      </c>
      <c r="O2941" s="6">
        <f>ROUND(E2941/D2941*100, 0)</f>
        <v>0</v>
      </c>
      <c r="P2941" s="8">
        <f>E2941/L2941</f>
        <v>1</v>
      </c>
      <c r="Q2941" t="str">
        <f>LEFT(N2941, SEARCH("/", N2941, 1) - 1)</f>
        <v>publishing</v>
      </c>
      <c r="R2941" t="str">
        <f>RIGHT(N2941, LEN(N2941)-SEARCH("/", N2941, 1))</f>
        <v>translations</v>
      </c>
      <c r="S2941" s="11">
        <f>(((J2941/60)/60)/24)+DATE(1970,1,1)</f>
        <v>42486.748414351852</v>
      </c>
      <c r="T2941" s="11">
        <f>(((I2941/60)/60)/24)+DATE(1970,1,1)</f>
        <v>42516.748414351852</v>
      </c>
    </row>
    <row r="2942" spans="1:20" ht="45" x14ac:dyDescent="0.25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8287</v>
      </c>
      <c r="O2942" s="6">
        <f>ROUND(E2942/D2942*100, 0)</f>
        <v>0</v>
      </c>
      <c r="P2942" s="8" t="e">
        <f>E2942/L2942</f>
        <v>#DIV/0!</v>
      </c>
      <c r="Q2942" t="str">
        <f>LEFT(N2942, SEARCH("/", N2942, 1) - 1)</f>
        <v>publishing</v>
      </c>
      <c r="R2942" t="str">
        <f>RIGHT(N2942, LEN(N2942)-SEARCH("/", N2942, 1))</f>
        <v>translations</v>
      </c>
      <c r="S2942" s="11">
        <f>(((J2942/60)/60)/24)+DATE(1970,1,1)</f>
        <v>42707.926030092596</v>
      </c>
      <c r="T2942" s="11">
        <f>(((I2942/60)/60)/24)+DATE(1970,1,1)</f>
        <v>42737.926030092596</v>
      </c>
    </row>
    <row r="2943" spans="1:20" ht="45" x14ac:dyDescent="0.25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8297</v>
      </c>
      <c r="O2943" s="6">
        <f>ROUND(E2943/D2943*100, 0)</f>
        <v>157</v>
      </c>
      <c r="P2943" s="8">
        <f>E2943/L2943</f>
        <v>67.970099667774093</v>
      </c>
      <c r="Q2943" t="str">
        <f>LEFT(N2943, SEARCH("/", N2943, 1) - 1)</f>
        <v>games</v>
      </c>
      <c r="R2943" t="str">
        <f>RIGHT(N2943, LEN(N2943)-SEARCH("/", N2943, 1))</f>
        <v>tabletop games</v>
      </c>
      <c r="S2943" s="11">
        <f>(((J2943/60)/60)/24)+DATE(1970,1,1)</f>
        <v>41561.807349537034</v>
      </c>
      <c r="T2943" s="11">
        <f>(((I2943/60)/60)/24)+DATE(1970,1,1)</f>
        <v>41591.849016203705</v>
      </c>
    </row>
    <row r="2944" spans="1:20" ht="30" x14ac:dyDescent="0.25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8297</v>
      </c>
      <c r="O2944" s="6">
        <f>ROUND(E2944/D2944*100, 0)</f>
        <v>153</v>
      </c>
      <c r="P2944" s="8">
        <f>E2944/L2944</f>
        <v>135.58503401360545</v>
      </c>
      <c r="Q2944" t="str">
        <f>LEFT(N2944, SEARCH("/", N2944, 1) - 1)</f>
        <v>games</v>
      </c>
      <c r="R2944" t="str">
        <f>RIGHT(N2944, LEN(N2944)-SEARCH("/", N2944, 1))</f>
        <v>tabletop games</v>
      </c>
      <c r="S2944" s="11">
        <f>(((J2944/60)/60)/24)+DATE(1970,1,1)</f>
        <v>42062.022118055553</v>
      </c>
      <c r="T2944" s="11">
        <f>(((I2944/60)/60)/24)+DATE(1970,1,1)</f>
        <v>42091.980451388896</v>
      </c>
    </row>
    <row r="2945" spans="1:20" ht="45" x14ac:dyDescent="0.25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8272</v>
      </c>
      <c r="O2945" s="6">
        <f>ROUND(E2945/D2945*100, 0)</f>
        <v>0</v>
      </c>
      <c r="P2945" s="8" t="e">
        <f>E2945/L2945</f>
        <v>#DIV/0!</v>
      </c>
      <c r="Q2945" t="str">
        <f>LEFT(N2945, SEARCH("/", N2945, 1) - 1)</f>
        <v>technology</v>
      </c>
      <c r="R2945" t="str">
        <f>RIGHT(N2945, LEN(N2945)-SEARCH("/", N2945, 1))</f>
        <v>web</v>
      </c>
      <c r="S2945" s="11">
        <f>(((J2945/60)/60)/24)+DATE(1970,1,1)</f>
        <v>41956.853078703702</v>
      </c>
      <c r="T2945" s="11">
        <f>(((I2945/60)/60)/24)+DATE(1970,1,1)</f>
        <v>41991.853078703702</v>
      </c>
    </row>
    <row r="2946" spans="1:20" ht="45" x14ac:dyDescent="0.25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8271</v>
      </c>
      <c r="O2946" s="6">
        <f>ROUND(E2946/D2946*100, 0)</f>
        <v>111</v>
      </c>
      <c r="P2946" s="8">
        <f>E2946/L2946</f>
        <v>200.69444444444446</v>
      </c>
      <c r="Q2946" t="str">
        <f>LEFT(N2946, SEARCH("/", N2946, 1) - 1)</f>
        <v>theater</v>
      </c>
      <c r="R2946" t="str">
        <f>RIGHT(N2946, LEN(N2946)-SEARCH("/", N2946, 1))</f>
        <v>plays</v>
      </c>
      <c r="S2946" s="11">
        <f>(((J2946/60)/60)/24)+DATE(1970,1,1)</f>
        <v>41775.753761574073</v>
      </c>
      <c r="T2946" s="11">
        <f>(((I2946/60)/60)/24)+DATE(1970,1,1)</f>
        <v>41805.753761574073</v>
      </c>
    </row>
    <row r="2947" spans="1:20" ht="45" x14ac:dyDescent="0.25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8271</v>
      </c>
      <c r="O2947" s="6">
        <f>ROUND(E2947/D2947*100, 0)</f>
        <v>101</v>
      </c>
      <c r="P2947" s="8">
        <f>E2947/L2947</f>
        <v>70.771505376344081</v>
      </c>
      <c r="Q2947" t="str">
        <f>LEFT(N2947, SEARCH("/", N2947, 1) - 1)</f>
        <v>theater</v>
      </c>
      <c r="R2947" t="str">
        <f>RIGHT(N2947, LEN(N2947)-SEARCH("/", N2947, 1))</f>
        <v>plays</v>
      </c>
      <c r="S2947" s="11">
        <f>(((J2947/60)/60)/24)+DATE(1970,1,1)</f>
        <v>42059.085752314815</v>
      </c>
      <c r="T2947" s="11">
        <f>(((I2947/60)/60)/24)+DATE(1970,1,1)</f>
        <v>42089.044085648144</v>
      </c>
    </row>
    <row r="2948" spans="1:20" ht="45" x14ac:dyDescent="0.25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 s="6">
        <f>ROUND(E2948/D2948*100, 0)</f>
        <v>16</v>
      </c>
      <c r="P2948" s="8">
        <f>E2948/L2948</f>
        <v>49.511627906976742</v>
      </c>
      <c r="Q2948" t="str">
        <f>LEFT(N2948, SEARCH("/", N2948, 1) - 1)</f>
        <v>theater</v>
      </c>
      <c r="R2948" t="str">
        <f>RIGHT(N2948, LEN(N2948)-SEARCH("/", N2948, 1))</f>
        <v>plays</v>
      </c>
      <c r="S2948" s="11">
        <f>(((J2948/60)/60)/24)+DATE(1970,1,1)</f>
        <v>42265.817002314812</v>
      </c>
      <c r="T2948" s="11">
        <f>(((I2948/60)/60)/24)+DATE(1970,1,1)</f>
        <v>42295.817002314812</v>
      </c>
    </row>
    <row r="2949" spans="1:20" ht="30" x14ac:dyDescent="0.25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6">
        <f>ROUND(E2949/D2949*100, 0)</f>
        <v>3</v>
      </c>
      <c r="P2949" s="8">
        <f>E2949/L2949</f>
        <v>30.133333333333333</v>
      </c>
      <c r="Q2949" t="str">
        <f>LEFT(N2949, SEARCH("/", N2949, 1) - 1)</f>
        <v>theater</v>
      </c>
      <c r="R2949" t="str">
        <f>RIGHT(N2949, LEN(N2949)-SEARCH("/", N2949, 1))</f>
        <v>musical</v>
      </c>
      <c r="S2949" s="11">
        <f>(((J2949/60)/60)/24)+DATE(1970,1,1)</f>
        <v>42047.724444444444</v>
      </c>
      <c r="T2949" s="11">
        <f>(((I2949/60)/60)/24)+DATE(1970,1,1)</f>
        <v>42077.132638888885</v>
      </c>
    </row>
    <row r="2950" spans="1:20" ht="45" x14ac:dyDescent="0.25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6">
        <f>ROUND(E2950/D2950*100, 0)</f>
        <v>1</v>
      </c>
      <c r="P2950" s="8">
        <f>E2950/L2950</f>
        <v>100</v>
      </c>
      <c r="Q2950" t="str">
        <f>LEFT(N2950, SEARCH("/", N2950, 1) - 1)</f>
        <v>theater</v>
      </c>
      <c r="R2950" t="str">
        <f>RIGHT(N2950, LEN(N2950)-SEARCH("/", N2950, 1))</f>
        <v>plays</v>
      </c>
      <c r="S2950" s="11">
        <f>(((J2950/60)/60)/24)+DATE(1970,1,1)</f>
        <v>42067.947337962964</v>
      </c>
      <c r="T2950" s="11">
        <f>(((I2950/60)/60)/24)+DATE(1970,1,1)</f>
        <v>42097.905671296292</v>
      </c>
    </row>
    <row r="2951" spans="1:20" ht="45" x14ac:dyDescent="0.25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6">
        <f>ROUND(E2951/D2951*100, 0)</f>
        <v>0</v>
      </c>
      <c r="P2951" s="8" t="e">
        <f>E2951/L2951</f>
        <v>#DIV/0!</v>
      </c>
      <c r="Q2951" t="str">
        <f>LEFT(N2951, SEARCH("/", N2951, 1) - 1)</f>
        <v>technology</v>
      </c>
      <c r="R2951" t="str">
        <f>RIGHT(N2951, LEN(N2951)-SEARCH("/", N2951, 1))</f>
        <v>web</v>
      </c>
      <c r="S2951" s="11">
        <f>(((J2951/60)/60)/24)+DATE(1970,1,1)</f>
        <v>42086.83085648148</v>
      </c>
      <c r="T2951" s="11">
        <f>(((I2951/60)/60)/24)+DATE(1970,1,1)</f>
        <v>42116.83085648148</v>
      </c>
    </row>
    <row r="2952" spans="1:20" ht="45" x14ac:dyDescent="0.25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 s="6">
        <f>ROUND(E2952/D2952*100, 0)</f>
        <v>142</v>
      </c>
      <c r="P2952" s="8">
        <f>E2952/L2952</f>
        <v>117.51479289940828</v>
      </c>
      <c r="Q2952" t="str">
        <f>LEFT(N2952, SEARCH("/", N2952, 1) - 1)</f>
        <v>film &amp; video</v>
      </c>
      <c r="R2952" t="str">
        <f>RIGHT(N2952, LEN(N2952)-SEARCH("/", N2952, 1))</f>
        <v>television</v>
      </c>
      <c r="S2952" s="11">
        <f>(((J2952/60)/60)/24)+DATE(1970,1,1)</f>
        <v>41971.639189814814</v>
      </c>
      <c r="T2952" s="11">
        <f>(((I2952/60)/60)/24)+DATE(1970,1,1)</f>
        <v>42001.639189814814</v>
      </c>
    </row>
    <row r="2953" spans="1:20" ht="45" x14ac:dyDescent="0.25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8268</v>
      </c>
      <c r="O2953" s="6">
        <f>ROUND(E2953/D2953*100, 0)</f>
        <v>15</v>
      </c>
      <c r="P2953" s="8">
        <f>E2953/L2953</f>
        <v>163.84615384615384</v>
      </c>
      <c r="Q2953" t="str">
        <f>LEFT(N2953, SEARCH("/", N2953, 1) - 1)</f>
        <v>film &amp; video</v>
      </c>
      <c r="R2953" t="str">
        <f>RIGHT(N2953, LEN(N2953)-SEARCH("/", N2953, 1))</f>
        <v>drama</v>
      </c>
      <c r="S2953" s="11">
        <f>(((J2953/60)/60)/24)+DATE(1970,1,1)</f>
        <v>41978.197199074071</v>
      </c>
      <c r="T2953" s="11">
        <f>(((I2953/60)/60)/24)+DATE(1970,1,1)</f>
        <v>42008.197199074071</v>
      </c>
    </row>
    <row r="2954" spans="1:20" ht="45" x14ac:dyDescent="0.25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8269</v>
      </c>
      <c r="O2954" s="6">
        <f>ROUND(E2954/D2954*100, 0)</f>
        <v>229</v>
      </c>
      <c r="P2954" s="8">
        <f>E2954/L2954</f>
        <v>56.901438721136763</v>
      </c>
      <c r="Q2954" t="str">
        <f>LEFT(N2954, SEARCH("/", N2954, 1) - 1)</f>
        <v>film &amp; video</v>
      </c>
      <c r="R2954" t="str">
        <f>RIGHT(N2954, LEN(N2954)-SEARCH("/", N2954, 1))</f>
        <v>documentary</v>
      </c>
      <c r="S2954" s="11">
        <f>(((J2954/60)/60)/24)+DATE(1970,1,1)</f>
        <v>41506.756111111114</v>
      </c>
      <c r="T2954" s="11">
        <f>(((I2954/60)/60)/24)+DATE(1970,1,1)</f>
        <v>41536.756111111114</v>
      </c>
    </row>
    <row r="2955" spans="1:20" ht="45" x14ac:dyDescent="0.25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8270</v>
      </c>
      <c r="O2955" s="6">
        <f>ROUND(E2955/D2955*100, 0)</f>
        <v>0</v>
      </c>
      <c r="P2955" s="8" t="e">
        <f>E2955/L2955</f>
        <v>#DIV/0!</v>
      </c>
      <c r="Q2955" t="str">
        <f>LEFT(N2955, SEARCH("/", N2955, 1) - 1)</f>
        <v>film &amp; video</v>
      </c>
      <c r="R2955" t="str">
        <f>RIGHT(N2955, LEN(N2955)-SEARCH("/", N2955, 1))</f>
        <v>animation</v>
      </c>
      <c r="S2955" s="11">
        <f>(((J2955/60)/60)/24)+DATE(1970,1,1)</f>
        <v>42400.176377314812</v>
      </c>
      <c r="T2955" s="11">
        <f>(((I2955/60)/60)/24)+DATE(1970,1,1)</f>
        <v>42430.176377314812</v>
      </c>
    </row>
    <row r="2956" spans="1:20" ht="45" x14ac:dyDescent="0.25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8276</v>
      </c>
      <c r="O2956" s="6">
        <f>ROUND(E2956/D2956*100, 0)</f>
        <v>112</v>
      </c>
      <c r="P2956" s="8">
        <f>E2956/L2956</f>
        <v>85.054347826086953</v>
      </c>
      <c r="Q2956" t="str">
        <f>LEFT(N2956, SEARCH("/", N2956, 1) - 1)</f>
        <v>music</v>
      </c>
      <c r="R2956" t="str">
        <f>RIGHT(N2956, LEN(N2956)-SEARCH("/", N2956, 1))</f>
        <v>rock</v>
      </c>
      <c r="S2956" s="11">
        <f>(((J2956/60)/60)/24)+DATE(1970,1,1)</f>
        <v>40963.613032407404</v>
      </c>
      <c r="T2956" s="11">
        <f>(((I2956/60)/60)/24)+DATE(1970,1,1)</f>
        <v>41006.207638888889</v>
      </c>
    </row>
    <row r="2957" spans="1:20" ht="45" x14ac:dyDescent="0.25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6">
        <f>ROUND(E2957/D2957*100, 0)</f>
        <v>18</v>
      </c>
      <c r="P2957" s="8">
        <f>E2957/L2957</f>
        <v>52.916666666666664</v>
      </c>
      <c r="Q2957" t="str">
        <f>LEFT(N2957, SEARCH("/", N2957, 1) - 1)</f>
        <v>music</v>
      </c>
      <c r="R2957" t="str">
        <f>RIGHT(N2957, LEN(N2957)-SEARCH("/", N2957, 1))</f>
        <v>jazz</v>
      </c>
      <c r="S2957" s="11">
        <f>(((J2957/60)/60)/24)+DATE(1970,1,1)</f>
        <v>41570.482789351852</v>
      </c>
      <c r="T2957" s="11">
        <f>(((I2957/60)/60)/24)+DATE(1970,1,1)</f>
        <v>41600.524456018517</v>
      </c>
    </row>
    <row r="2958" spans="1:20" ht="30" x14ac:dyDescent="0.25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  <c r="O2958" s="6">
        <f>ROUND(E2958/D2958*100, 0)</f>
        <v>146</v>
      </c>
      <c r="P2958" s="8">
        <f>E2958/L2958</f>
        <v>91.882882882882882</v>
      </c>
      <c r="Q2958" t="str">
        <f>LEFT(N2958, SEARCH("/", N2958, 1) - 1)</f>
        <v>photography</v>
      </c>
      <c r="R2958" t="str">
        <f>RIGHT(N2958, LEN(N2958)-SEARCH("/", N2958, 1))</f>
        <v>photobooks</v>
      </c>
      <c r="S2958" s="11">
        <f>(((J2958/60)/60)/24)+DATE(1970,1,1)</f>
        <v>42247.616400462968</v>
      </c>
      <c r="T2958" s="11">
        <f>(((I2958/60)/60)/24)+DATE(1970,1,1)</f>
        <v>42279.960416666669</v>
      </c>
    </row>
    <row r="2959" spans="1:20" ht="30" x14ac:dyDescent="0.25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8287</v>
      </c>
      <c r="O2959" s="6">
        <f>ROUND(E2959/D2959*100, 0)</f>
        <v>0</v>
      </c>
      <c r="P2959" s="8" t="e">
        <f>E2959/L2959</f>
        <v>#DIV/0!</v>
      </c>
      <c r="Q2959" t="str">
        <f>LEFT(N2959, SEARCH("/", N2959, 1) - 1)</f>
        <v>publishing</v>
      </c>
      <c r="R2959" t="str">
        <f>RIGHT(N2959, LEN(N2959)-SEARCH("/", N2959, 1))</f>
        <v>translations</v>
      </c>
      <c r="S2959" s="11">
        <f>(((J2959/60)/60)/24)+DATE(1970,1,1)</f>
        <v>41818.703275462962</v>
      </c>
      <c r="T2959" s="11">
        <f>(((I2959/60)/60)/24)+DATE(1970,1,1)</f>
        <v>41848.703275462962</v>
      </c>
    </row>
    <row r="2960" spans="1:20" ht="45" x14ac:dyDescent="0.25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 s="6">
        <f>ROUND(E2960/D2960*100, 0)</f>
        <v>112</v>
      </c>
      <c r="P2960" s="8">
        <f>E2960/L2960</f>
        <v>75.975728155339809</v>
      </c>
      <c r="Q2960" t="str">
        <f>LEFT(N2960, SEARCH("/", N2960, 1) - 1)</f>
        <v>photography</v>
      </c>
      <c r="R2960" t="str">
        <f>RIGHT(N2960, LEN(N2960)-SEARCH("/", N2960, 1))</f>
        <v>photobooks</v>
      </c>
      <c r="S2960" s="11">
        <f>(((J2960/60)/60)/24)+DATE(1970,1,1)</f>
        <v>42296.583379629628</v>
      </c>
      <c r="T2960" s="11">
        <f>(((I2960/60)/60)/24)+DATE(1970,1,1)</f>
        <v>42326.625046296293</v>
      </c>
    </row>
    <row r="2961" spans="1:20" ht="45" x14ac:dyDescent="0.25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8291</v>
      </c>
      <c r="O2961" s="6">
        <f>ROUND(E2961/D2961*100, 0)</f>
        <v>29</v>
      </c>
      <c r="P2961" s="8">
        <f>E2961/L2961</f>
        <v>44.478260869565219</v>
      </c>
      <c r="Q2961" t="str">
        <f>LEFT(N2961, SEARCH("/", N2961, 1) - 1)</f>
        <v>photography</v>
      </c>
      <c r="R2961" t="str">
        <f>RIGHT(N2961, LEN(N2961)-SEARCH("/", N2961, 1))</f>
        <v>places</v>
      </c>
      <c r="S2961" s="11">
        <f>(((J2961/60)/60)/24)+DATE(1970,1,1)</f>
        <v>42433.726168981477</v>
      </c>
      <c r="T2961" s="11">
        <f>(((I2961/60)/60)/24)+DATE(1970,1,1)</f>
        <v>42463.68450231482</v>
      </c>
    </row>
    <row r="2962" spans="1:20" ht="30" x14ac:dyDescent="0.25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 s="6">
        <f>ROUND(E2962/D2962*100, 0)</f>
        <v>114</v>
      </c>
      <c r="P2962" s="8">
        <f>E2962/L2962</f>
        <v>68.106837606837601</v>
      </c>
      <c r="Q2962" t="str">
        <f>LEFT(N2962, SEARCH("/", N2962, 1) - 1)</f>
        <v>games</v>
      </c>
      <c r="R2962" t="str">
        <f>RIGHT(N2962, LEN(N2962)-SEARCH("/", N2962, 1))</f>
        <v>tabletop games</v>
      </c>
      <c r="S2962" s="11">
        <f>(((J2962/60)/60)/24)+DATE(1970,1,1)</f>
        <v>42675.487291666665</v>
      </c>
      <c r="T2962" s="11">
        <f>(((I2962/60)/60)/24)+DATE(1970,1,1)</f>
        <v>42706.291666666672</v>
      </c>
    </row>
    <row r="2963" spans="1:20" ht="45" x14ac:dyDescent="0.25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 s="6">
        <f>ROUND(E2963/D2963*100, 0)</f>
        <v>0</v>
      </c>
      <c r="P2963" s="8">
        <f>E2963/L2963</f>
        <v>1</v>
      </c>
      <c r="Q2963" t="str">
        <f>LEFT(N2963, SEARCH("/", N2963, 1) - 1)</f>
        <v>food</v>
      </c>
      <c r="R2963" t="str">
        <f>RIGHT(N2963, LEN(N2963)-SEARCH("/", N2963, 1))</f>
        <v>food trucks</v>
      </c>
      <c r="S2963" s="11">
        <f>(((J2963/60)/60)/24)+DATE(1970,1,1)</f>
        <v>42041.218715277777</v>
      </c>
      <c r="T2963" s="11">
        <f>(((I2963/60)/60)/24)+DATE(1970,1,1)</f>
        <v>42071.218715277777</v>
      </c>
    </row>
    <row r="2964" spans="1:20" ht="45" x14ac:dyDescent="0.25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 s="6">
        <f>ROUND(E2964/D2964*100, 0)</f>
        <v>1</v>
      </c>
      <c r="P2964" s="8">
        <f>E2964/L2964</f>
        <v>22.666666666666668</v>
      </c>
      <c r="Q2964" t="str">
        <f>LEFT(N2964, SEARCH("/", N2964, 1) - 1)</f>
        <v>theater</v>
      </c>
      <c r="R2964" t="str">
        <f>RIGHT(N2964, LEN(N2964)-SEARCH("/", N2964, 1))</f>
        <v>plays</v>
      </c>
      <c r="S2964" s="11">
        <f>(((J2964/60)/60)/24)+DATE(1970,1,1)</f>
        <v>41811.536180555559</v>
      </c>
      <c r="T2964" s="11">
        <f>(((I2964/60)/60)/24)+DATE(1970,1,1)</f>
        <v>41841.536180555559</v>
      </c>
    </row>
    <row r="2965" spans="1:20" ht="45" x14ac:dyDescent="0.25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6">
        <f>ROUND(E2965/D2965*100, 0)</f>
        <v>14</v>
      </c>
      <c r="P2965" s="8">
        <f>E2965/L2965</f>
        <v>78.07692307692308</v>
      </c>
      <c r="Q2965" t="str">
        <f>LEFT(N2965, SEARCH("/", N2965, 1) - 1)</f>
        <v>theater</v>
      </c>
      <c r="R2965" t="str">
        <f>RIGHT(N2965, LEN(N2965)-SEARCH("/", N2965, 1))</f>
        <v>plays</v>
      </c>
      <c r="S2965" s="11">
        <f>(((J2965/60)/60)/24)+DATE(1970,1,1)</f>
        <v>42354.131643518514</v>
      </c>
      <c r="T2965" s="11">
        <f>(((I2965/60)/60)/24)+DATE(1970,1,1)</f>
        <v>42384.131643518514</v>
      </c>
    </row>
    <row r="2966" spans="1:20" ht="45" x14ac:dyDescent="0.25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8269</v>
      </c>
      <c r="O2966" s="6">
        <f>ROUND(E2966/D2966*100, 0)</f>
        <v>123</v>
      </c>
      <c r="P2966" s="8">
        <f>E2966/L2966</f>
        <v>99.860335195530723</v>
      </c>
      <c r="Q2966" t="str">
        <f>LEFT(N2966, SEARCH("/", N2966, 1) - 1)</f>
        <v>film &amp; video</v>
      </c>
      <c r="R2966" t="str">
        <f>RIGHT(N2966, LEN(N2966)-SEARCH("/", N2966, 1))</f>
        <v>documentary</v>
      </c>
      <c r="S2966" s="11">
        <f>(((J2966/60)/60)/24)+DATE(1970,1,1)</f>
        <v>42114.944328703699</v>
      </c>
      <c r="T2966" s="11">
        <f>(((I2966/60)/60)/24)+DATE(1970,1,1)</f>
        <v>42144.944328703699</v>
      </c>
    </row>
    <row r="2967" spans="1:20" ht="45" x14ac:dyDescent="0.25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6">
        <f>ROUND(E2967/D2967*100, 0)</f>
        <v>11</v>
      </c>
      <c r="P2967" s="8">
        <f>E2967/L2967</f>
        <v>56.25</v>
      </c>
      <c r="Q2967" t="str">
        <f>LEFT(N2967, SEARCH("/", N2967, 1) - 1)</f>
        <v>music</v>
      </c>
      <c r="R2967" t="str">
        <f>RIGHT(N2967, LEN(N2967)-SEARCH("/", N2967, 1))</f>
        <v>jazz</v>
      </c>
      <c r="S2967" s="11">
        <f>(((J2967/60)/60)/24)+DATE(1970,1,1)</f>
        <v>41180.86241898148</v>
      </c>
      <c r="T2967" s="11">
        <f>(((I2967/60)/60)/24)+DATE(1970,1,1)</f>
        <v>41231</v>
      </c>
    </row>
    <row r="2968" spans="1:20" ht="30" x14ac:dyDescent="0.25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 s="6">
        <f>ROUND(E2968/D2968*100, 0)</f>
        <v>270</v>
      </c>
      <c r="P2968" s="8">
        <f>E2968/L2968</f>
        <v>76.439453125</v>
      </c>
      <c r="Q2968" t="str">
        <f>LEFT(N2968, SEARCH("/", N2968, 1) - 1)</f>
        <v>photography</v>
      </c>
      <c r="R2968" t="str">
        <f>RIGHT(N2968, LEN(N2968)-SEARCH("/", N2968, 1))</f>
        <v>photobooks</v>
      </c>
      <c r="S2968" s="11">
        <f>(((J2968/60)/60)/24)+DATE(1970,1,1)</f>
        <v>42326.818738425922</v>
      </c>
      <c r="T2968" s="11">
        <f>(((I2968/60)/60)/24)+DATE(1970,1,1)</f>
        <v>42356.818738425922</v>
      </c>
    </row>
    <row r="2969" spans="1:20" ht="45" x14ac:dyDescent="0.25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6">
        <f>ROUND(E2969/D2969*100, 0)</f>
        <v>2</v>
      </c>
      <c r="P2969" s="8">
        <f>E2969/L2969</f>
        <v>48.2</v>
      </c>
      <c r="Q2969" t="str">
        <f>LEFT(N2969, SEARCH("/", N2969, 1) - 1)</f>
        <v>publishing</v>
      </c>
      <c r="R2969" t="str">
        <f>RIGHT(N2969, LEN(N2969)-SEARCH("/", N2969, 1))</f>
        <v>translations</v>
      </c>
      <c r="S2969" s="11">
        <f>(((J2969/60)/60)/24)+DATE(1970,1,1)</f>
        <v>42032.510243055556</v>
      </c>
      <c r="T2969" s="11">
        <f>(((I2969/60)/60)/24)+DATE(1970,1,1)</f>
        <v>42057.510243055556</v>
      </c>
    </row>
    <row r="2970" spans="1:20" ht="45" x14ac:dyDescent="0.25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6">
        <f>ROUND(E2970/D2970*100, 0)</f>
        <v>0</v>
      </c>
      <c r="P2970" s="8">
        <f>E2970/L2970</f>
        <v>50</v>
      </c>
      <c r="Q2970" t="str">
        <f>LEFT(N2970, SEARCH("/", N2970, 1) - 1)</f>
        <v>theater</v>
      </c>
      <c r="R2970" t="str">
        <f>RIGHT(N2970, LEN(N2970)-SEARCH("/", N2970, 1))</f>
        <v>spaces</v>
      </c>
      <c r="S2970" s="11">
        <f>(((J2970/60)/60)/24)+DATE(1970,1,1)</f>
        <v>42523.025231481486</v>
      </c>
      <c r="T2970" s="11">
        <f>(((I2970/60)/60)/24)+DATE(1970,1,1)</f>
        <v>42583.025231481486</v>
      </c>
    </row>
    <row r="2971" spans="1:20" ht="45" x14ac:dyDescent="0.25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8265</v>
      </c>
      <c r="O2971" s="6">
        <f>ROUND(E2971/D2971*100, 0)</f>
        <v>102</v>
      </c>
      <c r="P2971" s="8">
        <f>E2971/L2971</f>
        <v>221.52173913043478</v>
      </c>
      <c r="Q2971" t="str">
        <f>LEFT(N2971, SEARCH("/", N2971, 1) - 1)</f>
        <v>film &amp; video</v>
      </c>
      <c r="R2971" t="str">
        <f>RIGHT(N2971, LEN(N2971)-SEARCH("/", N2971, 1))</f>
        <v>television</v>
      </c>
      <c r="S2971" s="11">
        <f>(((J2971/60)/60)/24)+DATE(1970,1,1)</f>
        <v>42089.83289351852</v>
      </c>
      <c r="T2971" s="11">
        <f>(((I2971/60)/60)/24)+DATE(1970,1,1)</f>
        <v>42119.83289351852</v>
      </c>
    </row>
    <row r="2972" spans="1:20" ht="45" x14ac:dyDescent="0.25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8268</v>
      </c>
      <c r="O2972" s="6">
        <f>ROUND(E2972/D2972*100, 0)</f>
        <v>0</v>
      </c>
      <c r="P2972" s="8">
        <f>E2972/L2972</f>
        <v>30</v>
      </c>
      <c r="Q2972" t="str">
        <f>LEFT(N2972, SEARCH("/", N2972, 1) - 1)</f>
        <v>film &amp; video</v>
      </c>
      <c r="R2972" t="str">
        <f>RIGHT(N2972, LEN(N2972)-SEARCH("/", N2972, 1))</f>
        <v>drama</v>
      </c>
      <c r="S2972" s="11">
        <f>(((J2972/60)/60)/24)+DATE(1970,1,1)</f>
        <v>42129.777210648142</v>
      </c>
      <c r="T2972" s="11">
        <f>(((I2972/60)/60)/24)+DATE(1970,1,1)</f>
        <v>42159.777210648142</v>
      </c>
    </row>
    <row r="2973" spans="1:20" x14ac:dyDescent="0.25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8268</v>
      </c>
      <c r="O2973" s="6">
        <f>ROUND(E2973/D2973*100, 0)</f>
        <v>0</v>
      </c>
      <c r="P2973" s="8">
        <f>E2973/L2973</f>
        <v>50</v>
      </c>
      <c r="Q2973" t="str">
        <f>LEFT(N2973, SEARCH("/", N2973, 1) - 1)</f>
        <v>film &amp; video</v>
      </c>
      <c r="R2973" t="str">
        <f>RIGHT(N2973, LEN(N2973)-SEARCH("/", N2973, 1))</f>
        <v>drama</v>
      </c>
      <c r="S2973" s="11">
        <f>(((J2973/60)/60)/24)+DATE(1970,1,1)</f>
        <v>42377.577187499999</v>
      </c>
      <c r="T2973" s="11">
        <f>(((I2973/60)/60)/24)+DATE(1970,1,1)</f>
        <v>42437.577187499999</v>
      </c>
    </row>
    <row r="2974" spans="1:20" ht="45" x14ac:dyDescent="0.25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8269</v>
      </c>
      <c r="O2974" s="6">
        <f>ROUND(E2974/D2974*100, 0)</f>
        <v>108</v>
      </c>
      <c r="P2974" s="8">
        <f>E2974/L2974</f>
        <v>117.84759124087591</v>
      </c>
      <c r="Q2974" t="str">
        <f>LEFT(N2974, SEARCH("/", N2974, 1) - 1)</f>
        <v>film &amp; video</v>
      </c>
      <c r="R2974" t="str">
        <f>RIGHT(N2974, LEN(N2974)-SEARCH("/", N2974, 1))</f>
        <v>documentary</v>
      </c>
      <c r="S2974" s="11">
        <f>(((J2974/60)/60)/24)+DATE(1970,1,1)</f>
        <v>41354.708460648151</v>
      </c>
      <c r="T2974" s="11">
        <f>(((I2974/60)/60)/24)+DATE(1970,1,1)</f>
        <v>41399.708460648151</v>
      </c>
    </row>
    <row r="2975" spans="1:20" ht="45" x14ac:dyDescent="0.25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8269</v>
      </c>
      <c r="O2975" s="6">
        <f>ROUND(E2975/D2975*100, 0)</f>
        <v>109</v>
      </c>
      <c r="P2975" s="8">
        <f>E2975/L2975</f>
        <v>121.28148148148148</v>
      </c>
      <c r="Q2975" t="str">
        <f>LEFT(N2975, SEARCH("/", N2975, 1) - 1)</f>
        <v>film &amp; video</v>
      </c>
      <c r="R2975" t="str">
        <f>RIGHT(N2975, LEN(N2975)-SEARCH("/", N2975, 1))</f>
        <v>documentary</v>
      </c>
      <c r="S2975" s="11">
        <f>(((J2975/60)/60)/24)+DATE(1970,1,1)</f>
        <v>41313.816249999996</v>
      </c>
      <c r="T2975" s="11">
        <f>(((I2975/60)/60)/24)+DATE(1970,1,1)</f>
        <v>41358.774583333332</v>
      </c>
    </row>
    <row r="2976" spans="1:20" ht="30" x14ac:dyDescent="0.25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8269</v>
      </c>
      <c r="O2976" s="6">
        <f>ROUND(E2976/D2976*100, 0)</f>
        <v>176</v>
      </c>
      <c r="P2976" s="8">
        <f>E2976/L2976</f>
        <v>91.189655172413794</v>
      </c>
      <c r="Q2976" t="str">
        <f>LEFT(N2976, SEARCH("/", N2976, 1) - 1)</f>
        <v>film &amp; video</v>
      </c>
      <c r="R2976" t="str">
        <f>RIGHT(N2976, LEN(N2976)-SEARCH("/", N2976, 1))</f>
        <v>documentary</v>
      </c>
      <c r="S2976" s="11">
        <f>(((J2976/60)/60)/24)+DATE(1970,1,1)</f>
        <v>41184.277986111112</v>
      </c>
      <c r="T2976" s="11">
        <f>(((I2976/60)/60)/24)+DATE(1970,1,1)</f>
        <v>41215.166666666664</v>
      </c>
    </row>
    <row r="2977" spans="1:20" ht="45" x14ac:dyDescent="0.25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8269</v>
      </c>
      <c r="O2977" s="6">
        <f>ROUND(E2977/D2977*100, 0)</f>
        <v>105</v>
      </c>
      <c r="P2977" s="8">
        <f>E2977/L2977</f>
        <v>67.771551724137936</v>
      </c>
      <c r="Q2977" t="str">
        <f>LEFT(N2977, SEARCH("/", N2977, 1) - 1)</f>
        <v>film &amp; video</v>
      </c>
      <c r="R2977" t="str">
        <f>RIGHT(N2977, LEN(N2977)-SEARCH("/", N2977, 1))</f>
        <v>documentary</v>
      </c>
      <c r="S2977" s="11">
        <f>(((J2977/60)/60)/24)+DATE(1970,1,1)</f>
        <v>41550.456412037034</v>
      </c>
      <c r="T2977" s="11">
        <f>(((I2977/60)/60)/24)+DATE(1970,1,1)</f>
        <v>41580.456412037034</v>
      </c>
    </row>
    <row r="2978" spans="1:20" ht="30" x14ac:dyDescent="0.25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8269</v>
      </c>
      <c r="O2978" s="6">
        <f>ROUND(E2978/D2978*100, 0)</f>
        <v>114</v>
      </c>
      <c r="P2978" s="8">
        <f>E2978/L2978</f>
        <v>108.01265822784811</v>
      </c>
      <c r="Q2978" t="str">
        <f>LEFT(N2978, SEARCH("/", N2978, 1) - 1)</f>
        <v>film &amp; video</v>
      </c>
      <c r="R2978" t="str">
        <f>RIGHT(N2978, LEN(N2978)-SEARCH("/", N2978, 1))</f>
        <v>documentary</v>
      </c>
      <c r="S2978" s="11">
        <f>(((J2978/60)/60)/24)+DATE(1970,1,1)</f>
        <v>41950.923576388886</v>
      </c>
      <c r="T2978" s="11">
        <f>(((I2978/60)/60)/24)+DATE(1970,1,1)</f>
        <v>41984.207638888889</v>
      </c>
    </row>
    <row r="2979" spans="1:20" ht="45" x14ac:dyDescent="0.25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8269</v>
      </c>
      <c r="O2979" s="6">
        <f>ROUND(E2979/D2979*100, 0)</f>
        <v>110</v>
      </c>
      <c r="P2979" s="8">
        <f>E2979/L2979</f>
        <v>70.000169491525426</v>
      </c>
      <c r="Q2979" t="str">
        <f>LEFT(N2979, SEARCH("/", N2979, 1) - 1)</f>
        <v>film &amp; video</v>
      </c>
      <c r="R2979" t="str">
        <f>RIGHT(N2979, LEN(N2979)-SEARCH("/", N2979, 1))</f>
        <v>documentary</v>
      </c>
      <c r="S2979" s="11">
        <f>(((J2979/60)/60)/24)+DATE(1970,1,1)</f>
        <v>42559.755671296298</v>
      </c>
      <c r="T2979" s="11">
        <f>(((I2979/60)/60)/24)+DATE(1970,1,1)</f>
        <v>42616.041666666672</v>
      </c>
    </row>
    <row r="2980" spans="1:20" ht="45" x14ac:dyDescent="0.25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8269</v>
      </c>
      <c r="O2980" s="6">
        <f>ROUND(E2980/D2980*100, 0)</f>
        <v>174</v>
      </c>
      <c r="P2980" s="8">
        <f>E2980/L2980</f>
        <v>86.138613861386133</v>
      </c>
      <c r="Q2980" t="str">
        <f>LEFT(N2980, SEARCH("/", N2980, 1) - 1)</f>
        <v>film &amp; video</v>
      </c>
      <c r="R2980" t="str">
        <f>RIGHT(N2980, LEN(N2980)-SEARCH("/", N2980, 1))</f>
        <v>documentary</v>
      </c>
      <c r="S2980" s="11">
        <f>(((J2980/60)/60)/24)+DATE(1970,1,1)</f>
        <v>42078.222187499996</v>
      </c>
      <c r="T2980" s="11">
        <f>(((I2980/60)/60)/24)+DATE(1970,1,1)</f>
        <v>42118.222187499996</v>
      </c>
    </row>
    <row r="2981" spans="1:20" ht="45" x14ac:dyDescent="0.25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8269</v>
      </c>
      <c r="O2981" s="6">
        <f>ROUND(E2981/D2981*100, 0)</f>
        <v>104</v>
      </c>
      <c r="P2981" s="8">
        <f>E2981/L2981</f>
        <v>239.93846153846152</v>
      </c>
      <c r="Q2981" t="str">
        <f>LEFT(N2981, SEARCH("/", N2981, 1) - 1)</f>
        <v>film &amp; video</v>
      </c>
      <c r="R2981" t="str">
        <f>RIGHT(N2981, LEN(N2981)-SEARCH("/", N2981, 1))</f>
        <v>documentary</v>
      </c>
      <c r="S2981" s="11">
        <f>(((J2981/60)/60)/24)+DATE(1970,1,1)</f>
        <v>41668.606469907405</v>
      </c>
      <c r="T2981" s="11">
        <f>(((I2981/60)/60)/24)+DATE(1970,1,1)</f>
        <v>41698.606469907405</v>
      </c>
    </row>
    <row r="2982" spans="1:20" ht="45" x14ac:dyDescent="0.25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8269</v>
      </c>
      <c r="O2982" s="6">
        <f>ROUND(E2982/D2982*100, 0)</f>
        <v>116</v>
      </c>
      <c r="P2982" s="8">
        <f>E2982/L2982</f>
        <v>116.85906040268456</v>
      </c>
      <c r="Q2982" t="str">
        <f>LEFT(N2982, SEARCH("/", N2982, 1) - 1)</f>
        <v>film &amp; video</v>
      </c>
      <c r="R2982" t="str">
        <f>RIGHT(N2982, LEN(N2982)-SEARCH("/", N2982, 1))</f>
        <v>documentary</v>
      </c>
      <c r="S2982" s="11">
        <f>(((J2982/60)/60)/24)+DATE(1970,1,1)</f>
        <v>40987.688333333332</v>
      </c>
      <c r="T2982" s="11">
        <f>(((I2982/60)/60)/24)+DATE(1970,1,1)</f>
        <v>41032.688333333332</v>
      </c>
    </row>
    <row r="2983" spans="1:20" ht="45" x14ac:dyDescent="0.25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8269</v>
      </c>
      <c r="O2983" s="6">
        <f>ROUND(E2983/D2983*100, 0)</f>
        <v>107</v>
      </c>
      <c r="P2983" s="8">
        <f>E2983/L2983</f>
        <v>81.632653061224488</v>
      </c>
      <c r="Q2983" t="str">
        <f>LEFT(N2983, SEARCH("/", N2983, 1) - 1)</f>
        <v>film &amp; video</v>
      </c>
      <c r="R2983" t="str">
        <f>RIGHT(N2983, LEN(N2983)-SEARCH("/", N2983, 1))</f>
        <v>documentary</v>
      </c>
      <c r="S2983" s="11">
        <f>(((J2983/60)/60)/24)+DATE(1970,1,1)</f>
        <v>41082.564884259256</v>
      </c>
      <c r="T2983" s="11">
        <f>(((I2983/60)/60)/24)+DATE(1970,1,1)</f>
        <v>41097.564884259256</v>
      </c>
    </row>
    <row r="2984" spans="1:20" ht="45" x14ac:dyDescent="0.25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8270</v>
      </c>
      <c r="O2984" s="6">
        <f>ROUND(E2984/D2984*100, 0)</f>
        <v>2</v>
      </c>
      <c r="P2984" s="8">
        <f>E2984/L2984</f>
        <v>50.166666666666664</v>
      </c>
      <c r="Q2984" t="str">
        <f>LEFT(N2984, SEARCH("/", N2984, 1) - 1)</f>
        <v>film &amp; video</v>
      </c>
      <c r="R2984" t="str">
        <f>RIGHT(N2984, LEN(N2984)-SEARCH("/", N2984, 1))</f>
        <v>animation</v>
      </c>
      <c r="S2984" s="11">
        <f>(((J2984/60)/60)/24)+DATE(1970,1,1)</f>
        <v>42177.491388888884</v>
      </c>
      <c r="T2984" s="11">
        <f>(((I2984/60)/60)/24)+DATE(1970,1,1)</f>
        <v>42237.491388888884</v>
      </c>
    </row>
    <row r="2985" spans="1:20" ht="45" x14ac:dyDescent="0.25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8270</v>
      </c>
      <c r="O2985" s="6">
        <f>ROUND(E2985/D2985*100, 0)</f>
        <v>33</v>
      </c>
      <c r="P2985" s="8">
        <f>E2985/L2985</f>
        <v>88.8</v>
      </c>
      <c r="Q2985" t="str">
        <f>LEFT(N2985, SEARCH("/", N2985, 1) - 1)</f>
        <v>film &amp; video</v>
      </c>
      <c r="R2985" t="str">
        <f>RIGHT(N2985, LEN(N2985)-SEARCH("/", N2985, 1))</f>
        <v>animation</v>
      </c>
      <c r="S2985" s="11">
        <f>(((J2985/60)/60)/24)+DATE(1970,1,1)</f>
        <v>41904.407812500001</v>
      </c>
      <c r="T2985" s="11">
        <f>(((I2985/60)/60)/24)+DATE(1970,1,1)</f>
        <v>41964.449479166666</v>
      </c>
    </row>
    <row r="2986" spans="1:20" ht="45" x14ac:dyDescent="0.25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8270</v>
      </c>
      <c r="O2986" s="6">
        <f>ROUND(E2986/D2986*100, 0)</f>
        <v>50</v>
      </c>
      <c r="P2986" s="8">
        <f>E2986/L2986</f>
        <v>51.224489795918366</v>
      </c>
      <c r="Q2986" t="str">
        <f>LEFT(N2986, SEARCH("/", N2986, 1) - 1)</f>
        <v>film &amp; video</v>
      </c>
      <c r="R2986" t="str">
        <f>RIGHT(N2986, LEN(N2986)-SEARCH("/", N2986, 1))</f>
        <v>animation</v>
      </c>
      <c r="S2986" s="11">
        <f>(((J2986/60)/60)/24)+DATE(1970,1,1)</f>
        <v>41243.197592592594</v>
      </c>
      <c r="T2986" s="11">
        <f>(((I2986/60)/60)/24)+DATE(1970,1,1)</f>
        <v>41303.197592592594</v>
      </c>
    </row>
    <row r="2987" spans="1:20" ht="45" x14ac:dyDescent="0.25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8270</v>
      </c>
      <c r="O2987" s="6">
        <f>ROUND(E2987/D2987*100, 0)</f>
        <v>1</v>
      </c>
      <c r="P2987" s="8">
        <f>E2987/L2987</f>
        <v>68.333333333333329</v>
      </c>
      <c r="Q2987" t="str">
        <f>LEFT(N2987, SEARCH("/", N2987, 1) - 1)</f>
        <v>film &amp; video</v>
      </c>
      <c r="R2987" t="str">
        <f>RIGHT(N2987, LEN(N2987)-SEARCH("/", N2987, 1))</f>
        <v>animation</v>
      </c>
      <c r="S2987" s="11">
        <f>(((J2987/60)/60)/24)+DATE(1970,1,1)</f>
        <v>42738.615289351852</v>
      </c>
      <c r="T2987" s="11">
        <f>(((I2987/60)/60)/24)+DATE(1970,1,1)</f>
        <v>42768.615289351852</v>
      </c>
    </row>
    <row r="2988" spans="1:20" ht="45" x14ac:dyDescent="0.25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8271</v>
      </c>
      <c r="O2988" s="6">
        <f>ROUND(E2988/D2988*100, 0)</f>
        <v>105</v>
      </c>
      <c r="P2988" s="8">
        <f>E2988/L2988</f>
        <v>327.08333333333331</v>
      </c>
      <c r="Q2988" t="str">
        <f>LEFT(N2988, SEARCH("/", N2988, 1) - 1)</f>
        <v>theater</v>
      </c>
      <c r="R2988" t="str">
        <f>RIGHT(N2988, LEN(N2988)-SEARCH("/", N2988, 1))</f>
        <v>plays</v>
      </c>
      <c r="S2988" s="11">
        <f>(((J2988/60)/60)/24)+DATE(1970,1,1)</f>
        <v>42270.810995370368</v>
      </c>
      <c r="T2988" s="11">
        <f>(((I2988/60)/60)/24)+DATE(1970,1,1)</f>
        <v>42309.958333333328</v>
      </c>
    </row>
    <row r="2989" spans="1:20" ht="60" x14ac:dyDescent="0.25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8272</v>
      </c>
      <c r="O2989" s="6">
        <f>ROUND(E2989/D2989*100, 0)</f>
        <v>0</v>
      </c>
      <c r="P2989" s="8">
        <f>E2989/L2989</f>
        <v>1</v>
      </c>
      <c r="Q2989" t="str">
        <f>LEFT(N2989, SEARCH("/", N2989, 1) - 1)</f>
        <v>technology</v>
      </c>
      <c r="R2989" t="str">
        <f>RIGHT(N2989, LEN(N2989)-SEARCH("/", N2989, 1))</f>
        <v>web</v>
      </c>
      <c r="S2989" s="11">
        <f>(((J2989/60)/60)/24)+DATE(1970,1,1)</f>
        <v>42009.817199074074</v>
      </c>
      <c r="T2989" s="11">
        <f>(((I2989/60)/60)/24)+DATE(1970,1,1)</f>
        <v>42039.817199074074</v>
      </c>
    </row>
    <row r="2990" spans="1:20" ht="45" x14ac:dyDescent="0.25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8272</v>
      </c>
      <c r="O2990" s="6">
        <f>ROUND(E2990/D2990*100, 0)</f>
        <v>0</v>
      </c>
      <c r="P2990" s="8">
        <f>E2990/L2990</f>
        <v>27.5</v>
      </c>
      <c r="Q2990" t="str">
        <f>LEFT(N2990, SEARCH("/", N2990, 1) - 1)</f>
        <v>technology</v>
      </c>
      <c r="R2990" t="str">
        <f>RIGHT(N2990, LEN(N2990)-SEARCH("/", N2990, 1))</f>
        <v>web</v>
      </c>
      <c r="S2990" s="11">
        <f>(((J2990/60)/60)/24)+DATE(1970,1,1)</f>
        <v>42268.658715277779</v>
      </c>
      <c r="T2990" s="11">
        <f>(((I2990/60)/60)/24)+DATE(1970,1,1)</f>
        <v>42303.658715277779</v>
      </c>
    </row>
    <row r="2991" spans="1:20" ht="45" x14ac:dyDescent="0.25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8272</v>
      </c>
      <c r="O2991" s="6">
        <f>ROUND(E2991/D2991*100, 0)</f>
        <v>4</v>
      </c>
      <c r="P2991" s="8">
        <f>E2991/L2991</f>
        <v>45.386153846153846</v>
      </c>
      <c r="Q2991" t="str">
        <f>LEFT(N2991, SEARCH("/", N2991, 1) - 1)</f>
        <v>technology</v>
      </c>
      <c r="R2991" t="str">
        <f>RIGHT(N2991, LEN(N2991)-SEARCH("/", N2991, 1))</f>
        <v>web</v>
      </c>
      <c r="S2991" s="11">
        <f>(((J2991/60)/60)/24)+DATE(1970,1,1)</f>
        <v>41835.639155092591</v>
      </c>
      <c r="T2991" s="11">
        <f>(((I2991/60)/60)/24)+DATE(1970,1,1)</f>
        <v>41865.639155092591</v>
      </c>
    </row>
    <row r="2992" spans="1:20" ht="45" x14ac:dyDescent="0.25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8273</v>
      </c>
      <c r="O2992" s="6">
        <f>ROUND(E2992/D2992*100, 0)</f>
        <v>126</v>
      </c>
      <c r="P2992" s="8">
        <f>E2992/L2992</f>
        <v>190.45454545454547</v>
      </c>
      <c r="Q2992" t="str">
        <f>LEFT(N2992, SEARCH("/", N2992, 1) - 1)</f>
        <v>technology</v>
      </c>
      <c r="R2992" t="str">
        <f>RIGHT(N2992, LEN(N2992)-SEARCH("/", N2992, 1))</f>
        <v>wearables</v>
      </c>
      <c r="S2992" s="11">
        <f>(((J2992/60)/60)/24)+DATE(1970,1,1)</f>
        <v>42331.84574074074</v>
      </c>
      <c r="T2992" s="11">
        <f>(((I2992/60)/60)/24)+DATE(1970,1,1)</f>
        <v>42361.84574074074</v>
      </c>
    </row>
    <row r="2993" spans="1:20" ht="45" x14ac:dyDescent="0.25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8273</v>
      </c>
      <c r="O2993" s="6">
        <f>ROUND(E2993/D2993*100, 0)</f>
        <v>5</v>
      </c>
      <c r="P2993" s="8">
        <f>E2993/L2993</f>
        <v>27.36</v>
      </c>
      <c r="Q2993" t="str">
        <f>LEFT(N2993, SEARCH("/", N2993, 1) - 1)</f>
        <v>technology</v>
      </c>
      <c r="R2993" t="str">
        <f>RIGHT(N2993, LEN(N2993)-SEARCH("/", N2993, 1))</f>
        <v>wearables</v>
      </c>
      <c r="S2993" s="11">
        <f>(((J2993/60)/60)/24)+DATE(1970,1,1)</f>
        <v>42090.831273148149</v>
      </c>
      <c r="T2993" s="11">
        <f>(((I2993/60)/60)/24)+DATE(1970,1,1)</f>
        <v>42135.831273148149</v>
      </c>
    </row>
    <row r="2994" spans="1:20" ht="45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>ROUND(E2994/D2994*100, 0)</f>
        <v>3</v>
      </c>
      <c r="P2994" s="8">
        <f>E2994/L2994</f>
        <v>13</v>
      </c>
      <c r="Q2994" t="str">
        <f>LEFT(N2994, SEARCH("/", N2994, 1) - 1)</f>
        <v>technology</v>
      </c>
      <c r="R2994" t="str">
        <f>RIGHT(N2994, LEN(N2994)-SEARCH("/", N2994, 1))</f>
        <v>wearables</v>
      </c>
      <c r="S2994" s="11">
        <f>(((J2994/60)/60)/24)+DATE(1970,1,1)</f>
        <v>42715.688437500001</v>
      </c>
      <c r="T2994" s="11">
        <f>(((I2994/60)/60)/24)+DATE(1970,1,1)</f>
        <v>42745.688437500001</v>
      </c>
    </row>
    <row r="2995" spans="1:20" ht="45" x14ac:dyDescent="0.25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8273</v>
      </c>
      <c r="O2995" s="6">
        <f>ROUND(E2995/D2995*100, 0)</f>
        <v>31</v>
      </c>
      <c r="P2995" s="8">
        <f>E2995/L2995</f>
        <v>124.9191891891892</v>
      </c>
      <c r="Q2995" t="str">
        <f>LEFT(N2995, SEARCH("/", N2995, 1) - 1)</f>
        <v>technology</v>
      </c>
      <c r="R2995" t="str">
        <f>RIGHT(N2995, LEN(N2995)-SEARCH("/", N2995, 1))</f>
        <v>wearables</v>
      </c>
      <c r="S2995" s="11">
        <f>(((J2995/60)/60)/24)+DATE(1970,1,1)</f>
        <v>42668.726701388892</v>
      </c>
      <c r="T2995" s="11">
        <f>(((I2995/60)/60)/24)+DATE(1970,1,1)</f>
        <v>42698.768368055549</v>
      </c>
    </row>
    <row r="2996" spans="1:20" ht="45" x14ac:dyDescent="0.25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8273</v>
      </c>
      <c r="O2996" s="6">
        <f>ROUND(E2996/D2996*100, 0)</f>
        <v>6</v>
      </c>
      <c r="P2996" s="8">
        <f>E2996/L2996</f>
        <v>119.57142857142857</v>
      </c>
      <c r="Q2996" t="str">
        <f>LEFT(N2996, SEARCH("/", N2996, 1) - 1)</f>
        <v>technology</v>
      </c>
      <c r="R2996" t="str">
        <f>RIGHT(N2996, LEN(N2996)-SEARCH("/", N2996, 1))</f>
        <v>wearables</v>
      </c>
      <c r="S2996" s="11">
        <f>(((J2996/60)/60)/24)+DATE(1970,1,1)</f>
        <v>42711.950798611113</v>
      </c>
      <c r="T2996" s="11">
        <f>(((I2996/60)/60)/24)+DATE(1970,1,1)</f>
        <v>42766.98055555555</v>
      </c>
    </row>
    <row r="2997" spans="1:20" ht="30" x14ac:dyDescent="0.25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8273</v>
      </c>
      <c r="O2997" s="6">
        <f>ROUND(E2997/D2997*100, 0)</f>
        <v>0</v>
      </c>
      <c r="P2997" s="8">
        <f>E2997/L2997</f>
        <v>30.5</v>
      </c>
      <c r="Q2997" t="str">
        <f>LEFT(N2997, SEARCH("/", N2997, 1) - 1)</f>
        <v>technology</v>
      </c>
      <c r="R2997" t="str">
        <f>RIGHT(N2997, LEN(N2997)-SEARCH("/", N2997, 1))</f>
        <v>wearables</v>
      </c>
      <c r="S2997" s="11">
        <f>(((J2997/60)/60)/24)+DATE(1970,1,1)</f>
        <v>41948.041192129633</v>
      </c>
      <c r="T2997" s="11">
        <f>(((I2997/60)/60)/24)+DATE(1970,1,1)</f>
        <v>41978.041192129633</v>
      </c>
    </row>
    <row r="2998" spans="1:20" ht="45" x14ac:dyDescent="0.25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8273</v>
      </c>
      <c r="O2998" s="6">
        <f>ROUND(E2998/D2998*100, 0)</f>
        <v>15</v>
      </c>
      <c r="P2998" s="8">
        <f>E2998/L2998</f>
        <v>80.321428571428569</v>
      </c>
      <c r="Q2998" t="str">
        <f>LEFT(N2998, SEARCH("/", N2998, 1) - 1)</f>
        <v>technology</v>
      </c>
      <c r="R2998" t="str">
        <f>RIGHT(N2998, LEN(N2998)-SEARCH("/", N2998, 1))</f>
        <v>wearables</v>
      </c>
      <c r="S2998" s="11">
        <f>(((J2998/60)/60)/24)+DATE(1970,1,1)</f>
        <v>42734.787986111114</v>
      </c>
      <c r="T2998" s="11">
        <f>(((I2998/60)/60)/24)+DATE(1970,1,1)</f>
        <v>42794.787986111114</v>
      </c>
    </row>
    <row r="2999" spans="1:20" ht="45" x14ac:dyDescent="0.25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8273</v>
      </c>
      <c r="O2999" s="6">
        <f>ROUND(E2999/D2999*100, 0)</f>
        <v>1</v>
      </c>
      <c r="P2999" s="8">
        <f>E2999/L2999</f>
        <v>19.399999999999999</v>
      </c>
      <c r="Q2999" t="str">
        <f>LEFT(N2999, SEARCH("/", N2999, 1) - 1)</f>
        <v>technology</v>
      </c>
      <c r="R2999" t="str">
        <f>RIGHT(N2999, LEN(N2999)-SEARCH("/", N2999, 1))</f>
        <v>wearables</v>
      </c>
      <c r="S2999" s="11">
        <f>(((J2999/60)/60)/24)+DATE(1970,1,1)</f>
        <v>42409.040231481486</v>
      </c>
      <c r="T2999" s="11">
        <f>(((I2999/60)/60)/24)+DATE(1970,1,1)</f>
        <v>42423.040231481486</v>
      </c>
    </row>
    <row r="3000" spans="1:20" ht="45" x14ac:dyDescent="0.25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8275</v>
      </c>
      <c r="O3000" s="6">
        <f>ROUND(E3000/D3000*100, 0)</f>
        <v>3</v>
      </c>
      <c r="P3000" s="8">
        <f>E3000/L3000</f>
        <v>66.666666666666671</v>
      </c>
      <c r="Q3000" t="str">
        <f>LEFT(N3000, SEARCH("/", N3000, 1) - 1)</f>
        <v>publishing</v>
      </c>
      <c r="R3000" t="str">
        <f>RIGHT(N3000, LEN(N3000)-SEARCH("/", N3000, 1))</f>
        <v>fiction</v>
      </c>
      <c r="S3000" s="11">
        <f>(((J3000/60)/60)/24)+DATE(1970,1,1)</f>
        <v>40436.68408564815</v>
      </c>
      <c r="T3000" s="11">
        <f>(((I3000/60)/60)/24)+DATE(1970,1,1)</f>
        <v>40466.166666666664</v>
      </c>
    </row>
    <row r="3001" spans="1:20" ht="45" x14ac:dyDescent="0.25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8276</v>
      </c>
      <c r="O3001" s="6">
        <f>ROUND(E3001/D3001*100, 0)</f>
        <v>101</v>
      </c>
      <c r="P3001" s="8">
        <f>E3001/L3001</f>
        <v>97.993896103896105</v>
      </c>
      <c r="Q3001" t="str">
        <f>LEFT(N3001, SEARCH("/", N3001, 1) - 1)</f>
        <v>music</v>
      </c>
      <c r="R3001" t="str">
        <f>RIGHT(N3001, LEN(N3001)-SEARCH("/", N3001, 1))</f>
        <v>rock</v>
      </c>
      <c r="S3001" s="11">
        <f>(((J3001/60)/60)/24)+DATE(1970,1,1)</f>
        <v>40869.675173611111</v>
      </c>
      <c r="T3001" s="11">
        <f>(((I3001/60)/60)/24)+DATE(1970,1,1)</f>
        <v>40929.342361111114</v>
      </c>
    </row>
    <row r="3002" spans="1:20" ht="30" x14ac:dyDescent="0.25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8278</v>
      </c>
      <c r="O3002" s="6">
        <f>ROUND(E3002/D3002*100, 0)</f>
        <v>0</v>
      </c>
      <c r="P3002" s="8" t="e">
        <f>E3002/L3002</f>
        <v>#DIV/0!</v>
      </c>
      <c r="Q3002" t="str">
        <f>LEFT(N3002, SEARCH("/", N3002, 1) - 1)</f>
        <v>music</v>
      </c>
      <c r="R3002" t="str">
        <f>RIGHT(N3002, LEN(N3002)-SEARCH("/", N3002, 1))</f>
        <v>jazz</v>
      </c>
      <c r="S3002" s="11">
        <f>(((J3002/60)/60)/24)+DATE(1970,1,1)</f>
        <v>41681.189699074072</v>
      </c>
      <c r="T3002" s="11">
        <f>(((I3002/60)/60)/24)+DATE(1970,1,1)</f>
        <v>41711.148032407407</v>
      </c>
    </row>
    <row r="3003" spans="1:20" ht="45" x14ac:dyDescent="0.25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8278</v>
      </c>
      <c r="O3003" s="6">
        <f>ROUND(E3003/D3003*100, 0)</f>
        <v>31</v>
      </c>
      <c r="P3003" s="8">
        <f>E3003/L3003</f>
        <v>231.75</v>
      </c>
      <c r="Q3003" t="str">
        <f>LEFT(N3003, SEARCH("/", N3003, 1) - 1)</f>
        <v>music</v>
      </c>
      <c r="R3003" t="str">
        <f>RIGHT(N3003, LEN(N3003)-SEARCH("/", N3003, 1))</f>
        <v>jazz</v>
      </c>
      <c r="S3003" s="11">
        <f>(((J3003/60)/60)/24)+DATE(1970,1,1)</f>
        <v>40847.171018518515</v>
      </c>
      <c r="T3003" s="11">
        <f>(((I3003/60)/60)/24)+DATE(1970,1,1)</f>
        <v>40889.212685185186</v>
      </c>
    </row>
    <row r="3004" spans="1:20" ht="45" x14ac:dyDescent="0.25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8278</v>
      </c>
      <c r="O3004" s="6">
        <f>ROUND(E3004/D3004*100, 0)</f>
        <v>2</v>
      </c>
      <c r="P3004" s="8">
        <f>E3004/L3004</f>
        <v>55</v>
      </c>
      <c r="Q3004" t="str">
        <f>LEFT(N3004, SEARCH("/", N3004, 1) - 1)</f>
        <v>music</v>
      </c>
      <c r="R3004" t="str">
        <f>RIGHT(N3004, LEN(N3004)-SEARCH("/", N3004, 1))</f>
        <v>jazz</v>
      </c>
      <c r="S3004" s="11">
        <f>(((J3004/60)/60)/24)+DATE(1970,1,1)</f>
        <v>41934.959756944445</v>
      </c>
      <c r="T3004" s="11">
        <f>(((I3004/60)/60)/24)+DATE(1970,1,1)</f>
        <v>41965.001423611116</v>
      </c>
    </row>
    <row r="3005" spans="1:20" ht="30" x14ac:dyDescent="0.25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8273</v>
      </c>
      <c r="O3005" s="6">
        <f>ROUND(E3005/D3005*100, 0)</f>
        <v>2</v>
      </c>
      <c r="P3005" s="8">
        <f>E3005/L3005</f>
        <v>57.2</v>
      </c>
      <c r="Q3005" t="str">
        <f>LEFT(N3005, SEARCH("/", N3005, 1) - 1)</f>
        <v>technology</v>
      </c>
      <c r="R3005" t="str">
        <f>RIGHT(N3005, LEN(N3005)-SEARCH("/", N3005, 1))</f>
        <v>wearables</v>
      </c>
      <c r="S3005" s="11">
        <f>(((J3005/60)/60)/24)+DATE(1970,1,1)</f>
        <v>42592.750555555554</v>
      </c>
      <c r="T3005" s="11">
        <f>(((I3005/60)/60)/24)+DATE(1970,1,1)</f>
        <v>42622.750555555554</v>
      </c>
    </row>
    <row r="3006" spans="1:20" ht="45" x14ac:dyDescent="0.25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8273</v>
      </c>
      <c r="O3006" s="6">
        <f>ROUND(E3006/D3006*100, 0)</f>
        <v>1</v>
      </c>
      <c r="P3006" s="8">
        <f>E3006/L3006</f>
        <v>25.2</v>
      </c>
      <c r="Q3006" t="str">
        <f>LEFT(N3006, SEARCH("/", N3006, 1) - 1)</f>
        <v>technology</v>
      </c>
      <c r="R3006" t="str">
        <f>RIGHT(N3006, LEN(N3006)-SEARCH("/", N3006, 1))</f>
        <v>wearables</v>
      </c>
      <c r="S3006" s="11">
        <f>(((J3006/60)/60)/24)+DATE(1970,1,1)</f>
        <v>41999.164340277777</v>
      </c>
      <c r="T3006" s="11">
        <f>(((I3006/60)/60)/24)+DATE(1970,1,1)</f>
        <v>42029.164340277777</v>
      </c>
    </row>
    <row r="3007" spans="1:20" ht="45" x14ac:dyDescent="0.25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8273</v>
      </c>
      <c r="O3007" s="6">
        <f>ROUND(E3007/D3007*100, 0)</f>
        <v>43</v>
      </c>
      <c r="P3007" s="8">
        <f>E3007/L3007</f>
        <v>89.191780821917803</v>
      </c>
      <c r="Q3007" t="str">
        <f>LEFT(N3007, SEARCH("/", N3007, 1) - 1)</f>
        <v>technology</v>
      </c>
      <c r="R3007" t="str">
        <f>RIGHT(N3007, LEN(N3007)-SEARCH("/", N3007, 1))</f>
        <v>wearables</v>
      </c>
      <c r="S3007" s="11">
        <f>(((J3007/60)/60)/24)+DATE(1970,1,1)</f>
        <v>42194.833784722221</v>
      </c>
      <c r="T3007" s="11">
        <f>(((I3007/60)/60)/24)+DATE(1970,1,1)</f>
        <v>42236.833784722221</v>
      </c>
    </row>
    <row r="3008" spans="1:20" ht="45" x14ac:dyDescent="0.25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8281</v>
      </c>
      <c r="O3008" s="6">
        <f>ROUND(E3008/D3008*100, 0)</f>
        <v>1</v>
      </c>
      <c r="P3008" s="8">
        <f>E3008/L3008</f>
        <v>53</v>
      </c>
      <c r="Q3008" t="str">
        <f>LEFT(N3008, SEARCH("/", N3008, 1) - 1)</f>
        <v>journalism</v>
      </c>
      <c r="R3008" t="str">
        <f>RIGHT(N3008, LEN(N3008)-SEARCH("/", N3008, 1))</f>
        <v>audio</v>
      </c>
      <c r="S3008" s="11">
        <f>(((J3008/60)/60)/24)+DATE(1970,1,1)</f>
        <v>42598.053113425922</v>
      </c>
      <c r="T3008" s="11">
        <f>(((I3008/60)/60)/24)+DATE(1970,1,1)</f>
        <v>42638.053113425922</v>
      </c>
    </row>
    <row r="3009" spans="1:20" ht="30" x14ac:dyDescent="0.25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8282</v>
      </c>
      <c r="O3009" s="6">
        <f>ROUND(E3009/D3009*100, 0)</f>
        <v>8</v>
      </c>
      <c r="P3009" s="8">
        <f>E3009/L3009</f>
        <v>23.959183673469386</v>
      </c>
      <c r="Q3009" t="str">
        <f>LEFT(N3009, SEARCH("/", N3009, 1) - 1)</f>
        <v>games</v>
      </c>
      <c r="R3009" t="str">
        <f>RIGHT(N3009, LEN(N3009)-SEARCH("/", N3009, 1))</f>
        <v>video games</v>
      </c>
      <c r="S3009" s="11">
        <f>(((J3009/60)/60)/24)+DATE(1970,1,1)</f>
        <v>42151.189525462964</v>
      </c>
      <c r="T3009" s="11">
        <f>(((I3009/60)/60)/24)+DATE(1970,1,1)</f>
        <v>42181.189525462964</v>
      </c>
    </row>
    <row r="3010" spans="1:20" ht="45" x14ac:dyDescent="0.25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8282</v>
      </c>
      <c r="O3010" s="6">
        <f>ROUND(E3010/D3010*100, 0)</f>
        <v>2</v>
      </c>
      <c r="P3010" s="8">
        <f>E3010/L3010</f>
        <v>16.2</v>
      </c>
      <c r="Q3010" t="str">
        <f>LEFT(N3010, SEARCH("/", N3010, 1) - 1)</f>
        <v>games</v>
      </c>
      <c r="R3010" t="str">
        <f>RIGHT(N3010, LEN(N3010)-SEARCH("/", N3010, 1))</f>
        <v>video games</v>
      </c>
      <c r="S3010" s="11">
        <f>(((J3010/60)/60)/24)+DATE(1970,1,1)</f>
        <v>42479.22210648148</v>
      </c>
      <c r="T3010" s="11">
        <f>(((I3010/60)/60)/24)+DATE(1970,1,1)</f>
        <v>42539.22210648148</v>
      </c>
    </row>
    <row r="3011" spans="1:20" ht="30" x14ac:dyDescent="0.25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8284</v>
      </c>
      <c r="O3011" s="6">
        <f>ROUND(E3011/D3011*100, 0)</f>
        <v>0</v>
      </c>
      <c r="P3011" s="8">
        <f>E3011/L3011</f>
        <v>24.333333333333332</v>
      </c>
      <c r="Q3011" t="str">
        <f>LEFT(N3011, SEARCH("/", N3011, 1) - 1)</f>
        <v>food</v>
      </c>
      <c r="R3011" t="str">
        <f>RIGHT(N3011, LEN(N3011)-SEARCH("/", N3011, 1))</f>
        <v>food trucks</v>
      </c>
      <c r="S3011" s="11">
        <f>(((J3011/60)/60)/24)+DATE(1970,1,1)</f>
        <v>42675.171076388884</v>
      </c>
      <c r="T3011" s="11">
        <f>(((I3011/60)/60)/24)+DATE(1970,1,1)</f>
        <v>42705.212743055556</v>
      </c>
    </row>
    <row r="3012" spans="1:20" ht="45" x14ac:dyDescent="0.25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8284</v>
      </c>
      <c r="O3012" s="6">
        <f>ROUND(E3012/D3012*100, 0)</f>
        <v>19</v>
      </c>
      <c r="P3012" s="8">
        <f>E3012/L3012</f>
        <v>358.875</v>
      </c>
      <c r="Q3012" t="str">
        <f>LEFT(N3012, SEARCH("/", N3012, 1) - 1)</f>
        <v>food</v>
      </c>
      <c r="R3012" t="str">
        <f>RIGHT(N3012, LEN(N3012)-SEARCH("/", N3012, 1))</f>
        <v>food trucks</v>
      </c>
      <c r="S3012" s="11">
        <f>(((J3012/60)/60)/24)+DATE(1970,1,1)</f>
        <v>42150.485439814816</v>
      </c>
      <c r="T3012" s="11">
        <f>(((I3012/60)/60)/24)+DATE(1970,1,1)</f>
        <v>42181.166666666672</v>
      </c>
    </row>
    <row r="3013" spans="1:20" ht="45" x14ac:dyDescent="0.25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8284</v>
      </c>
      <c r="O3013" s="6">
        <f>ROUND(E3013/D3013*100, 0)</f>
        <v>6</v>
      </c>
      <c r="P3013" s="8">
        <f>E3013/L3013</f>
        <v>46.631578947368418</v>
      </c>
      <c r="Q3013" t="str">
        <f>LEFT(N3013, SEARCH("/", N3013, 1) - 1)</f>
        <v>food</v>
      </c>
      <c r="R3013" t="str">
        <f>RIGHT(N3013, LEN(N3013)-SEARCH("/", N3013, 1))</f>
        <v>food trucks</v>
      </c>
      <c r="S3013" s="11">
        <f>(((J3013/60)/60)/24)+DATE(1970,1,1)</f>
        <v>42468.84174768519</v>
      </c>
      <c r="T3013" s="11">
        <f>(((I3013/60)/60)/24)+DATE(1970,1,1)</f>
        <v>42498.84174768519</v>
      </c>
    </row>
    <row r="3014" spans="1:20" ht="60" x14ac:dyDescent="0.25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8285</v>
      </c>
      <c r="O3014" s="6">
        <f>ROUND(E3014/D3014*100, 0)</f>
        <v>253</v>
      </c>
      <c r="P3014" s="8">
        <f>E3014/L3014</f>
        <v>121</v>
      </c>
      <c r="Q3014" t="str">
        <f>LEFT(N3014, SEARCH("/", N3014, 1) - 1)</f>
        <v>photography</v>
      </c>
      <c r="R3014" t="str">
        <f>RIGHT(N3014, LEN(N3014)-SEARCH("/", N3014, 1))</f>
        <v>photobooks</v>
      </c>
      <c r="S3014" s="11">
        <f>(((J3014/60)/60)/24)+DATE(1970,1,1)</f>
        <v>42503.66474537037</v>
      </c>
      <c r="T3014" s="11">
        <f>(((I3014/60)/60)/24)+DATE(1970,1,1)</f>
        <v>42534.249305555553</v>
      </c>
    </row>
    <row r="3015" spans="1:20" ht="45" x14ac:dyDescent="0.25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8285</v>
      </c>
      <c r="O3015" s="6">
        <f>ROUND(E3015/D3015*100, 0)</f>
        <v>104</v>
      </c>
      <c r="P3015" s="8">
        <f>E3015/L3015</f>
        <v>111.17857142857143</v>
      </c>
      <c r="Q3015" t="str">
        <f>LEFT(N3015, SEARCH("/", N3015, 1) - 1)</f>
        <v>photography</v>
      </c>
      <c r="R3015" t="str">
        <f>RIGHT(N3015, LEN(N3015)-SEARCH("/", N3015, 1))</f>
        <v>photobooks</v>
      </c>
      <c r="S3015" s="11">
        <f>(((J3015/60)/60)/24)+DATE(1970,1,1)</f>
        <v>42211.628611111111</v>
      </c>
      <c r="T3015" s="11">
        <f>(((I3015/60)/60)/24)+DATE(1970,1,1)</f>
        <v>42241.628611111111</v>
      </c>
    </row>
    <row r="3016" spans="1:20" ht="30" x14ac:dyDescent="0.25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8286</v>
      </c>
      <c r="O3016" s="6">
        <f>ROUND(E3016/D3016*100, 0)</f>
        <v>7</v>
      </c>
      <c r="P3016" s="8">
        <f>E3016/L3016</f>
        <v>58.888888888888886</v>
      </c>
      <c r="Q3016" t="str">
        <f>LEFT(N3016, SEARCH("/", N3016, 1) - 1)</f>
        <v>music</v>
      </c>
      <c r="R3016" t="str">
        <f>RIGHT(N3016, LEN(N3016)-SEARCH("/", N3016, 1))</f>
        <v>world music</v>
      </c>
      <c r="S3016" s="11">
        <f>(((J3016/60)/60)/24)+DATE(1970,1,1)</f>
        <v>41736.549791666665</v>
      </c>
      <c r="T3016" s="11">
        <f>(((I3016/60)/60)/24)+DATE(1970,1,1)</f>
        <v>41796.549791666665</v>
      </c>
    </row>
    <row r="3017" spans="1:20" ht="45" x14ac:dyDescent="0.25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8276</v>
      </c>
      <c r="O3017" s="6">
        <f>ROUND(E3017/D3017*100, 0)</f>
        <v>162</v>
      </c>
      <c r="P3017" s="8">
        <f>E3017/L3017</f>
        <v>62.522107969151669</v>
      </c>
      <c r="Q3017" t="str">
        <f>LEFT(N3017, SEARCH("/", N3017, 1) - 1)</f>
        <v>music</v>
      </c>
      <c r="R3017" t="str">
        <f>RIGHT(N3017, LEN(N3017)-SEARCH("/", N3017, 1))</f>
        <v>rock</v>
      </c>
      <c r="S3017" s="11">
        <f>(((J3017/60)/60)/24)+DATE(1970,1,1)</f>
        <v>41458.867905092593</v>
      </c>
      <c r="T3017" s="11">
        <f>(((I3017/60)/60)/24)+DATE(1970,1,1)</f>
        <v>41493.867905092593</v>
      </c>
    </row>
    <row r="3018" spans="1:20" ht="45" x14ac:dyDescent="0.25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8276</v>
      </c>
      <c r="O3018" s="6">
        <f>ROUND(E3018/D3018*100, 0)</f>
        <v>106</v>
      </c>
      <c r="P3018" s="8">
        <f>E3018/L3018</f>
        <v>38.543946731234868</v>
      </c>
      <c r="Q3018" t="str">
        <f>LEFT(N3018, SEARCH("/", N3018, 1) - 1)</f>
        <v>music</v>
      </c>
      <c r="R3018" t="str">
        <f>RIGHT(N3018, LEN(N3018)-SEARCH("/", N3018, 1))</f>
        <v>rock</v>
      </c>
      <c r="S3018" s="11">
        <f>(((J3018/60)/60)/24)+DATE(1970,1,1)</f>
        <v>41121.561886574076</v>
      </c>
      <c r="T3018" s="11">
        <f>(((I3018/60)/60)/24)+DATE(1970,1,1)</f>
        <v>41156.561886574076</v>
      </c>
    </row>
    <row r="3019" spans="1:20" ht="45" x14ac:dyDescent="0.25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8276</v>
      </c>
      <c r="O3019" s="6">
        <f>ROUND(E3019/D3019*100, 0)</f>
        <v>111</v>
      </c>
      <c r="P3019" s="8">
        <f>E3019/L3019</f>
        <v>127.97523076923076</v>
      </c>
      <c r="Q3019" t="str">
        <f>LEFT(N3019, SEARCH("/", N3019, 1) - 1)</f>
        <v>music</v>
      </c>
      <c r="R3019" t="str">
        <f>RIGHT(N3019, LEN(N3019)-SEARCH("/", N3019, 1))</f>
        <v>rock</v>
      </c>
      <c r="S3019" s="11">
        <f>(((J3019/60)/60)/24)+DATE(1970,1,1)</f>
        <v>40513.757569444446</v>
      </c>
      <c r="T3019" s="11">
        <f>(((I3019/60)/60)/24)+DATE(1970,1,1)</f>
        <v>40603.757569444446</v>
      </c>
    </row>
    <row r="3020" spans="1:20" ht="45" x14ac:dyDescent="0.25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8276</v>
      </c>
      <c r="O3020" s="6">
        <f>ROUND(E3020/D3020*100, 0)</f>
        <v>124</v>
      </c>
      <c r="P3020" s="8">
        <f>E3020/L3020</f>
        <v>67.671532846715323</v>
      </c>
      <c r="Q3020" t="str">
        <f>LEFT(N3020, SEARCH("/", N3020, 1) - 1)</f>
        <v>music</v>
      </c>
      <c r="R3020" t="str">
        <f>RIGHT(N3020, LEN(N3020)-SEARCH("/", N3020, 1))</f>
        <v>rock</v>
      </c>
      <c r="S3020" s="11">
        <f>(((J3020/60)/60)/24)+DATE(1970,1,1)</f>
        <v>41586.475173611114</v>
      </c>
      <c r="T3020" s="11">
        <f>(((I3020/60)/60)/24)+DATE(1970,1,1)</f>
        <v>41617.207638888889</v>
      </c>
    </row>
    <row r="3021" spans="1:20" ht="60" x14ac:dyDescent="0.25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8271</v>
      </c>
      <c r="O3021" s="6">
        <f>ROUND(E3021/D3021*100, 0)</f>
        <v>102</v>
      </c>
      <c r="P3021" s="8">
        <f>E3021/L3021</f>
        <v>127.79166666666667</v>
      </c>
      <c r="Q3021" t="str">
        <f>LEFT(N3021, SEARCH("/", N3021, 1) - 1)</f>
        <v>theater</v>
      </c>
      <c r="R3021" t="str">
        <f>RIGHT(N3021, LEN(N3021)-SEARCH("/", N3021, 1))</f>
        <v>plays</v>
      </c>
      <c r="S3021" s="11">
        <f>(((J3021/60)/60)/24)+DATE(1970,1,1)</f>
        <v>42292.701053240744</v>
      </c>
      <c r="T3021" s="11">
        <f>(((I3021/60)/60)/24)+DATE(1970,1,1)</f>
        <v>42322.742719907401</v>
      </c>
    </row>
    <row r="3022" spans="1:20" ht="45" x14ac:dyDescent="0.25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8273</v>
      </c>
      <c r="O3022" s="6">
        <f>ROUND(E3022/D3022*100, 0)</f>
        <v>9</v>
      </c>
      <c r="P3022" s="8">
        <f>E3022/L3022</f>
        <v>30.272727272727273</v>
      </c>
      <c r="Q3022" t="str">
        <f>LEFT(N3022, SEARCH("/", N3022, 1) - 1)</f>
        <v>technology</v>
      </c>
      <c r="R3022" t="str">
        <f>RIGHT(N3022, LEN(N3022)-SEARCH("/", N3022, 1))</f>
        <v>wearables</v>
      </c>
      <c r="S3022" s="11">
        <f>(((J3022/60)/60)/24)+DATE(1970,1,1)</f>
        <v>42451.698449074072</v>
      </c>
      <c r="T3022" s="11">
        <f>(((I3022/60)/60)/24)+DATE(1970,1,1)</f>
        <v>42486.288194444445</v>
      </c>
    </row>
    <row r="3023" spans="1:20" ht="30" x14ac:dyDescent="0.25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8287</v>
      </c>
      <c r="O3023" s="6">
        <f>ROUND(E3023/D3023*100, 0)</f>
        <v>0</v>
      </c>
      <c r="P3023" s="8">
        <f>E3023/L3023</f>
        <v>7.5</v>
      </c>
      <c r="Q3023" t="str">
        <f>LEFT(N3023, SEARCH("/", N3023, 1) - 1)</f>
        <v>publishing</v>
      </c>
      <c r="R3023" t="str">
        <f>RIGHT(N3023, LEN(N3023)-SEARCH("/", N3023, 1))</f>
        <v>translations</v>
      </c>
      <c r="S3023" s="11">
        <f>(((J3023/60)/60)/24)+DATE(1970,1,1)</f>
        <v>42258.780324074076</v>
      </c>
      <c r="T3023" s="11">
        <f>(((I3023/60)/60)/24)+DATE(1970,1,1)</f>
        <v>42288.780324074076</v>
      </c>
    </row>
    <row r="3024" spans="1:20" ht="45" x14ac:dyDescent="0.25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8287</v>
      </c>
      <c r="O3024" s="6">
        <f>ROUND(E3024/D3024*100, 0)</f>
        <v>11</v>
      </c>
      <c r="P3024" s="8">
        <f>E3024/L3024</f>
        <v>225</v>
      </c>
      <c r="Q3024" t="str">
        <f>LEFT(N3024, SEARCH("/", N3024, 1) - 1)</f>
        <v>publishing</v>
      </c>
      <c r="R3024" t="str">
        <f>RIGHT(N3024, LEN(N3024)-SEARCH("/", N3024, 1))</f>
        <v>translations</v>
      </c>
      <c r="S3024" s="11">
        <f>(((J3024/60)/60)/24)+DATE(1970,1,1)</f>
        <v>41832.672685185185</v>
      </c>
      <c r="T3024" s="11">
        <f>(((I3024/60)/60)/24)+DATE(1970,1,1)</f>
        <v>41887.568749999999</v>
      </c>
    </row>
    <row r="3025" spans="1:20" ht="30" x14ac:dyDescent="0.25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8288</v>
      </c>
      <c r="O3025" s="6">
        <f>ROUND(E3025/D3025*100, 0)</f>
        <v>101</v>
      </c>
      <c r="P3025" s="8">
        <f>E3025/L3025</f>
        <v>44.66673529411765</v>
      </c>
      <c r="Q3025" t="str">
        <f>LEFT(N3025, SEARCH("/", N3025, 1) - 1)</f>
        <v>publishing</v>
      </c>
      <c r="R3025" t="str">
        <f>RIGHT(N3025, LEN(N3025)-SEARCH("/", N3025, 1))</f>
        <v>radio &amp; podcasts</v>
      </c>
      <c r="S3025" s="11">
        <f>(((J3025/60)/60)/24)+DATE(1970,1,1)</f>
        <v>41899.645300925928</v>
      </c>
      <c r="T3025" s="11">
        <f>(((I3025/60)/60)/24)+DATE(1970,1,1)</f>
        <v>41933</v>
      </c>
    </row>
    <row r="3026" spans="1:20" ht="45" x14ac:dyDescent="0.25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8288</v>
      </c>
      <c r="O3026" s="6">
        <f>ROUND(E3026/D3026*100, 0)</f>
        <v>189</v>
      </c>
      <c r="P3026" s="8">
        <f>E3026/L3026</f>
        <v>64.173356009070289</v>
      </c>
      <c r="Q3026" t="str">
        <f>LEFT(N3026, SEARCH("/", N3026, 1) - 1)</f>
        <v>publishing</v>
      </c>
      <c r="R3026" t="str">
        <f>RIGHT(N3026, LEN(N3026)-SEARCH("/", N3026, 1))</f>
        <v>radio &amp; podcasts</v>
      </c>
      <c r="S3026" s="11">
        <f>(((J3026/60)/60)/24)+DATE(1970,1,1)</f>
        <v>41960.722951388889</v>
      </c>
      <c r="T3026" s="11">
        <f>(((I3026/60)/60)/24)+DATE(1970,1,1)</f>
        <v>41993.207638888889</v>
      </c>
    </row>
    <row r="3027" spans="1:20" ht="45" x14ac:dyDescent="0.25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8275</v>
      </c>
      <c r="O3027" s="6">
        <f>ROUND(E3027/D3027*100, 0)</f>
        <v>2</v>
      </c>
      <c r="P3027" s="8">
        <f>E3027/L3027</f>
        <v>60</v>
      </c>
      <c r="Q3027" t="str">
        <f>LEFT(N3027, SEARCH("/", N3027, 1) - 1)</f>
        <v>publishing</v>
      </c>
      <c r="R3027" t="str">
        <f>RIGHT(N3027, LEN(N3027)-SEARCH("/", N3027, 1))</f>
        <v>fiction</v>
      </c>
      <c r="S3027" s="11">
        <f>(((J3027/60)/60)/24)+DATE(1970,1,1)</f>
        <v>41614.563194444447</v>
      </c>
      <c r="T3027" s="11">
        <f>(((I3027/60)/60)/24)+DATE(1970,1,1)</f>
        <v>41644.563194444447</v>
      </c>
    </row>
    <row r="3028" spans="1:20" ht="45" x14ac:dyDescent="0.25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8275</v>
      </c>
      <c r="O3028" s="6">
        <f>ROUND(E3028/D3028*100, 0)</f>
        <v>0</v>
      </c>
      <c r="P3028" s="8">
        <f>E3028/L3028</f>
        <v>1</v>
      </c>
      <c r="Q3028" t="str">
        <f>LEFT(N3028, SEARCH("/", N3028, 1) - 1)</f>
        <v>publishing</v>
      </c>
      <c r="R3028" t="str">
        <f>RIGHT(N3028, LEN(N3028)-SEARCH("/", N3028, 1))</f>
        <v>fiction</v>
      </c>
      <c r="S3028" s="11">
        <f>(((J3028/60)/60)/24)+DATE(1970,1,1)</f>
        <v>41444.64261574074</v>
      </c>
      <c r="T3028" s="11">
        <f>(((I3028/60)/60)/24)+DATE(1970,1,1)</f>
        <v>41486.821527777778</v>
      </c>
    </row>
    <row r="3029" spans="1:20" ht="45" x14ac:dyDescent="0.25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8285</v>
      </c>
      <c r="O3029" s="6">
        <f>ROUND(E3029/D3029*100, 0)</f>
        <v>162</v>
      </c>
      <c r="P3029" s="8">
        <f>E3029/L3029</f>
        <v>39.507317073170732</v>
      </c>
      <c r="Q3029" t="str">
        <f>LEFT(N3029, SEARCH("/", N3029, 1) - 1)</f>
        <v>photography</v>
      </c>
      <c r="R3029" t="str">
        <f>RIGHT(N3029, LEN(N3029)-SEARCH("/", N3029, 1))</f>
        <v>photobooks</v>
      </c>
      <c r="S3029" s="11">
        <f>(((J3029/60)/60)/24)+DATE(1970,1,1)</f>
        <v>41948.56658564815</v>
      </c>
      <c r="T3029" s="11">
        <f>(((I3029/60)/60)/24)+DATE(1970,1,1)</f>
        <v>41979.25</v>
      </c>
    </row>
    <row r="3030" spans="1:20" ht="30" x14ac:dyDescent="0.25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8285</v>
      </c>
      <c r="O3030" s="6">
        <f>ROUND(E3030/D3030*100, 0)</f>
        <v>205</v>
      </c>
      <c r="P3030" s="8">
        <f>E3030/L3030</f>
        <v>130.52966101694915</v>
      </c>
      <c r="Q3030" t="str">
        <f>LEFT(N3030, SEARCH("/", N3030, 1) - 1)</f>
        <v>photography</v>
      </c>
      <c r="R3030" t="str">
        <f>RIGHT(N3030, LEN(N3030)-SEARCH("/", N3030, 1))</f>
        <v>photobooks</v>
      </c>
      <c r="S3030" s="11">
        <f>(((J3030/60)/60)/24)+DATE(1970,1,1)</f>
        <v>41760.8200462963</v>
      </c>
      <c r="T3030" s="11">
        <f>(((I3030/60)/60)/24)+DATE(1970,1,1)</f>
        <v>41790.8200462963</v>
      </c>
    </row>
    <row r="3031" spans="1:20" ht="45" x14ac:dyDescent="0.25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8285</v>
      </c>
      <c r="O3031" s="6">
        <f>ROUND(E3031/D3031*100, 0)</f>
        <v>118</v>
      </c>
      <c r="P3031" s="8">
        <f>E3031/L3031</f>
        <v>180.40816326530611</v>
      </c>
      <c r="Q3031" t="str">
        <f>LEFT(N3031, SEARCH("/", N3031, 1) - 1)</f>
        <v>photography</v>
      </c>
      <c r="R3031" t="str">
        <f>RIGHT(N3031, LEN(N3031)-SEARCH("/", N3031, 1))</f>
        <v>photobooks</v>
      </c>
      <c r="S3031" s="11">
        <f>(((J3031/60)/60)/24)+DATE(1970,1,1)</f>
        <v>41939.00712962963</v>
      </c>
      <c r="T3031" s="11">
        <f>(((I3031/60)/60)/24)+DATE(1970,1,1)</f>
        <v>41969.052083333328</v>
      </c>
    </row>
    <row r="3032" spans="1:20" ht="30" x14ac:dyDescent="0.25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8289</v>
      </c>
      <c r="O3032" s="6">
        <f>ROUND(E3032/D3032*100, 0)</f>
        <v>0</v>
      </c>
      <c r="P3032" s="8">
        <f>E3032/L3032</f>
        <v>50</v>
      </c>
      <c r="Q3032" t="str">
        <f>LEFT(N3032, SEARCH("/", N3032, 1) - 1)</f>
        <v>photography</v>
      </c>
      <c r="R3032" t="str">
        <f>RIGHT(N3032, LEN(N3032)-SEARCH("/", N3032, 1))</f>
        <v>nature</v>
      </c>
      <c r="S3032" s="11">
        <f>(((J3032/60)/60)/24)+DATE(1970,1,1)</f>
        <v>42108.05322916666</v>
      </c>
      <c r="T3032" s="11">
        <f>(((I3032/60)/60)/24)+DATE(1970,1,1)</f>
        <v>42123.05322916666</v>
      </c>
    </row>
    <row r="3033" spans="1:20" ht="45" x14ac:dyDescent="0.25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8291</v>
      </c>
      <c r="O3033" s="6">
        <f>ROUND(E3033/D3033*100, 0)</f>
        <v>0</v>
      </c>
      <c r="P3033" s="8" t="e">
        <f>E3033/L3033</f>
        <v>#DIV/0!</v>
      </c>
      <c r="Q3033" t="str">
        <f>LEFT(N3033, SEARCH("/", N3033, 1) - 1)</f>
        <v>photography</v>
      </c>
      <c r="R3033" t="str">
        <f>RIGHT(N3033, LEN(N3033)-SEARCH("/", N3033, 1))</f>
        <v>places</v>
      </c>
      <c r="S3033" s="11">
        <f>(((J3033/60)/60)/24)+DATE(1970,1,1)</f>
        <v>42603.354131944448</v>
      </c>
      <c r="T3033" s="11">
        <f>(((I3033/60)/60)/24)+DATE(1970,1,1)</f>
        <v>42633.354131944448</v>
      </c>
    </row>
    <row r="3034" spans="1:20" ht="60" x14ac:dyDescent="0.25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8285</v>
      </c>
      <c r="O3034" s="6">
        <f>ROUND(E3034/D3034*100, 0)</f>
        <v>148</v>
      </c>
      <c r="P3034" s="8">
        <f>E3034/L3034</f>
        <v>207.61682242990653</v>
      </c>
      <c r="Q3034" t="str">
        <f>LEFT(N3034, SEARCH("/", N3034, 1) - 1)</f>
        <v>photography</v>
      </c>
      <c r="R3034" t="str">
        <f>RIGHT(N3034, LEN(N3034)-SEARCH("/", N3034, 1))</f>
        <v>photobooks</v>
      </c>
      <c r="S3034" s="11">
        <f>(((J3034/60)/60)/24)+DATE(1970,1,1)</f>
        <v>42668.176701388889</v>
      </c>
      <c r="T3034" s="11">
        <f>(((I3034/60)/60)/24)+DATE(1970,1,1)</f>
        <v>42698.083333333328</v>
      </c>
    </row>
    <row r="3035" spans="1:20" ht="45" x14ac:dyDescent="0.25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8285</v>
      </c>
      <c r="O3035" s="6">
        <f>ROUND(E3035/D3035*100, 0)</f>
        <v>108</v>
      </c>
      <c r="P3035" s="8">
        <f>E3035/L3035</f>
        <v>462.85714285714283</v>
      </c>
      <c r="Q3035" t="str">
        <f>LEFT(N3035, SEARCH("/", N3035, 1) - 1)</f>
        <v>photography</v>
      </c>
      <c r="R3035" t="str">
        <f>RIGHT(N3035, LEN(N3035)-SEARCH("/", N3035, 1))</f>
        <v>photobooks</v>
      </c>
      <c r="S3035" s="11">
        <f>(((J3035/60)/60)/24)+DATE(1970,1,1)</f>
        <v>42420.74962962963</v>
      </c>
      <c r="T3035" s="11">
        <f>(((I3035/60)/60)/24)+DATE(1970,1,1)</f>
        <v>42450.707962962959</v>
      </c>
    </row>
    <row r="3036" spans="1:20" ht="30" x14ac:dyDescent="0.25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8285</v>
      </c>
      <c r="O3036" s="6">
        <f>ROUND(E3036/D3036*100, 0)</f>
        <v>0</v>
      </c>
      <c r="P3036" s="8" t="e">
        <f>E3036/L3036</f>
        <v>#DIV/0!</v>
      </c>
      <c r="Q3036" t="str">
        <f>LEFT(N3036, SEARCH("/", N3036, 1) - 1)</f>
        <v>photography</v>
      </c>
      <c r="R3036" t="str">
        <f>RIGHT(N3036, LEN(N3036)-SEARCH("/", N3036, 1))</f>
        <v>photobooks</v>
      </c>
      <c r="S3036" s="11">
        <f>(((J3036/60)/60)/24)+DATE(1970,1,1)</f>
        <v>42067.234375</v>
      </c>
      <c r="T3036" s="11">
        <f>(((I3036/60)/60)/24)+DATE(1970,1,1)</f>
        <v>42097.192708333328</v>
      </c>
    </row>
    <row r="3037" spans="1:20" ht="45" x14ac:dyDescent="0.25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8276</v>
      </c>
      <c r="O3037" s="6">
        <f>ROUND(E3037/D3037*100, 0)</f>
        <v>102</v>
      </c>
      <c r="P3037" s="8">
        <f>E3037/L3037</f>
        <v>67.389380530973455</v>
      </c>
      <c r="Q3037" t="str">
        <f>LEFT(N3037, SEARCH("/", N3037, 1) - 1)</f>
        <v>music</v>
      </c>
      <c r="R3037" t="str">
        <f>RIGHT(N3037, LEN(N3037)-SEARCH("/", N3037, 1))</f>
        <v>rock</v>
      </c>
      <c r="S3037" s="11">
        <f>(((J3037/60)/60)/24)+DATE(1970,1,1)</f>
        <v>41664.684108796297</v>
      </c>
      <c r="T3037" s="11">
        <f>(((I3037/60)/60)/24)+DATE(1970,1,1)</f>
        <v>41694.684108796297</v>
      </c>
    </row>
    <row r="3038" spans="1:20" ht="45" x14ac:dyDescent="0.25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8276</v>
      </c>
      <c r="O3038" s="6">
        <f>ROUND(E3038/D3038*100, 0)</f>
        <v>138</v>
      </c>
      <c r="P3038" s="8">
        <f>E3038/L3038</f>
        <v>98.990430622009569</v>
      </c>
      <c r="Q3038" t="str">
        <f>LEFT(N3038, SEARCH("/", N3038, 1) - 1)</f>
        <v>music</v>
      </c>
      <c r="R3038" t="str">
        <f>RIGHT(N3038, LEN(N3038)-SEARCH("/", N3038, 1))</f>
        <v>rock</v>
      </c>
      <c r="S3038" s="11">
        <f>(((J3038/60)/60)/24)+DATE(1970,1,1)</f>
        <v>41228.650196759263</v>
      </c>
      <c r="T3038" s="11">
        <f>(((I3038/60)/60)/24)+DATE(1970,1,1)</f>
        <v>41258.650196759263</v>
      </c>
    </row>
    <row r="3039" spans="1:20" ht="45" x14ac:dyDescent="0.25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8276</v>
      </c>
      <c r="O3039" s="6">
        <f>ROUND(E3039/D3039*100, 0)</f>
        <v>117</v>
      </c>
      <c r="P3039" s="8">
        <f>E3039/L3039</f>
        <v>133.93129770992365</v>
      </c>
      <c r="Q3039" t="str">
        <f>LEFT(N3039, SEARCH("/", N3039, 1) - 1)</f>
        <v>music</v>
      </c>
      <c r="R3039" t="str">
        <f>RIGHT(N3039, LEN(N3039)-SEARCH("/", N3039, 1))</f>
        <v>rock</v>
      </c>
      <c r="S3039" s="11">
        <f>(((J3039/60)/60)/24)+DATE(1970,1,1)</f>
        <v>42081.77143518519</v>
      </c>
      <c r="T3039" s="11">
        <f>(((I3039/60)/60)/24)+DATE(1970,1,1)</f>
        <v>42119</v>
      </c>
    </row>
    <row r="3040" spans="1:20" ht="45" x14ac:dyDescent="0.25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8276</v>
      </c>
      <c r="O3040" s="6">
        <f>ROUND(E3040/D3040*100, 0)</f>
        <v>102</v>
      </c>
      <c r="P3040" s="8">
        <f>E3040/L3040</f>
        <v>88.037643678160919</v>
      </c>
      <c r="Q3040" t="str">
        <f>LEFT(N3040, SEARCH("/", N3040, 1) - 1)</f>
        <v>music</v>
      </c>
      <c r="R3040" t="str">
        <f>RIGHT(N3040, LEN(N3040)-SEARCH("/", N3040, 1))</f>
        <v>rock</v>
      </c>
      <c r="S3040" s="11">
        <f>(((J3040/60)/60)/24)+DATE(1970,1,1)</f>
        <v>41388.021261574075</v>
      </c>
      <c r="T3040" s="11">
        <f>(((I3040/60)/60)/24)+DATE(1970,1,1)</f>
        <v>41418.021261574075</v>
      </c>
    </row>
    <row r="3041" spans="1:20" ht="45" x14ac:dyDescent="0.25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8279</v>
      </c>
      <c r="O3041" s="6">
        <f>ROUND(E3041/D3041*100, 0)</f>
        <v>116</v>
      </c>
      <c r="P3041" s="8">
        <f>E3041/L3041</f>
        <v>152.54385964912279</v>
      </c>
      <c r="Q3041" t="str">
        <f>LEFT(N3041, SEARCH("/", N3041, 1) - 1)</f>
        <v>music</v>
      </c>
      <c r="R3041" t="str">
        <f>RIGHT(N3041, LEN(N3041)-SEARCH("/", N3041, 1))</f>
        <v>indie rock</v>
      </c>
      <c r="S3041" s="11">
        <f>(((J3041/60)/60)/24)+DATE(1970,1,1)</f>
        <v>41426.259618055556</v>
      </c>
      <c r="T3041" s="11">
        <f>(((I3041/60)/60)/24)+DATE(1970,1,1)</f>
        <v>41457.208333333336</v>
      </c>
    </row>
    <row r="3042" spans="1:20" ht="45" x14ac:dyDescent="0.25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8295</v>
      </c>
      <c r="O3042" s="6">
        <f>ROUND(E3042/D3042*100, 0)</f>
        <v>226</v>
      </c>
      <c r="P3042" s="8">
        <f>E3042/L3042</f>
        <v>230.55782312925169</v>
      </c>
      <c r="Q3042" t="str">
        <f>LEFT(N3042, SEARCH("/", N3042, 1) - 1)</f>
        <v>technology</v>
      </c>
      <c r="R3042" t="str">
        <f>RIGHT(N3042, LEN(N3042)-SEARCH("/", N3042, 1))</f>
        <v>hardware</v>
      </c>
      <c r="S3042" s="11">
        <f>(((J3042/60)/60)/24)+DATE(1970,1,1)</f>
        <v>40941.199826388889</v>
      </c>
      <c r="T3042" s="11">
        <f>(((I3042/60)/60)/24)+DATE(1970,1,1)</f>
        <v>40970.125</v>
      </c>
    </row>
    <row r="3043" spans="1:20" ht="60" x14ac:dyDescent="0.25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8296</v>
      </c>
      <c r="O3043" s="6">
        <f>ROUND(E3043/D3043*100, 0)</f>
        <v>21</v>
      </c>
      <c r="P3043" s="8">
        <f>E3043/L3043</f>
        <v>453.14285714285717</v>
      </c>
      <c r="Q3043" t="str">
        <f>LEFT(N3043, SEARCH("/", N3043, 1) - 1)</f>
        <v>photography</v>
      </c>
      <c r="R3043" t="str">
        <f>RIGHT(N3043, LEN(N3043)-SEARCH("/", N3043, 1))</f>
        <v>people</v>
      </c>
      <c r="S3043" s="11">
        <f>(((J3043/60)/60)/24)+DATE(1970,1,1)</f>
        <v>41913.790289351848</v>
      </c>
      <c r="T3043" s="11">
        <f>(((I3043/60)/60)/24)+DATE(1970,1,1)</f>
        <v>41973.831956018519</v>
      </c>
    </row>
    <row r="3044" spans="1:20" ht="45" x14ac:dyDescent="0.25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8295</v>
      </c>
      <c r="O3044" s="6">
        <f>ROUND(E3044/D3044*100, 0)</f>
        <v>108</v>
      </c>
      <c r="P3044" s="8">
        <f>E3044/L3044</f>
        <v>90.177777777777777</v>
      </c>
      <c r="Q3044" t="str">
        <f>LEFT(N3044, SEARCH("/", N3044, 1) - 1)</f>
        <v>technology</v>
      </c>
      <c r="R3044" t="str">
        <f>RIGHT(N3044, LEN(N3044)-SEARCH("/", N3044, 1))</f>
        <v>hardware</v>
      </c>
      <c r="S3044" s="11">
        <f>(((J3044/60)/60)/24)+DATE(1970,1,1)</f>
        <v>42138.684189814812</v>
      </c>
      <c r="T3044" s="11">
        <f>(((I3044/60)/60)/24)+DATE(1970,1,1)</f>
        <v>42168.684189814812</v>
      </c>
    </row>
    <row r="3045" spans="1:20" ht="45" x14ac:dyDescent="0.25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8295</v>
      </c>
      <c r="O3045" s="6">
        <f>ROUND(E3045/D3045*100, 0)</f>
        <v>202</v>
      </c>
      <c r="P3045" s="8">
        <f>E3045/L3045</f>
        <v>45.547792792792798</v>
      </c>
      <c r="Q3045" t="str">
        <f>LEFT(N3045, SEARCH("/", N3045, 1) - 1)</f>
        <v>technology</v>
      </c>
      <c r="R3045" t="str">
        <f>RIGHT(N3045, LEN(N3045)-SEARCH("/", N3045, 1))</f>
        <v>hardware</v>
      </c>
      <c r="S3045" s="11">
        <f>(((J3045/60)/60)/24)+DATE(1970,1,1)</f>
        <v>42396.494583333333</v>
      </c>
      <c r="T3045" s="11">
        <f>(((I3045/60)/60)/24)+DATE(1970,1,1)</f>
        <v>42426.494583333333</v>
      </c>
    </row>
    <row r="3046" spans="1:20" ht="45" x14ac:dyDescent="0.25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8282</v>
      </c>
      <c r="O3046" s="6">
        <f>ROUND(E3046/D3046*100, 0)</f>
        <v>0</v>
      </c>
      <c r="P3046" s="8">
        <f>E3046/L3046</f>
        <v>25</v>
      </c>
      <c r="Q3046" t="str">
        <f>LEFT(N3046, SEARCH("/", N3046, 1) - 1)</f>
        <v>games</v>
      </c>
      <c r="R3046" t="str">
        <f>RIGHT(N3046, LEN(N3046)-SEARCH("/", N3046, 1))</f>
        <v>video games</v>
      </c>
      <c r="S3046" s="11">
        <f>(((J3046/60)/60)/24)+DATE(1970,1,1)</f>
        <v>41843.772789351853</v>
      </c>
      <c r="T3046" s="11">
        <f>(((I3046/60)/60)/24)+DATE(1970,1,1)</f>
        <v>41903.772789351853</v>
      </c>
    </row>
    <row r="3047" spans="1:20" ht="45" x14ac:dyDescent="0.25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8282</v>
      </c>
      <c r="O3047" s="6">
        <f>ROUND(E3047/D3047*100, 0)</f>
        <v>0</v>
      </c>
      <c r="P3047" s="8" t="e">
        <f>E3047/L3047</f>
        <v>#DIV/0!</v>
      </c>
      <c r="Q3047" t="str">
        <f>LEFT(N3047, SEARCH("/", N3047, 1) - 1)</f>
        <v>games</v>
      </c>
      <c r="R3047" t="str">
        <f>RIGHT(N3047, LEN(N3047)-SEARCH("/", N3047, 1))</f>
        <v>video games</v>
      </c>
      <c r="S3047" s="11">
        <f>(((J3047/60)/60)/24)+DATE(1970,1,1)</f>
        <v>41927.235636574071</v>
      </c>
      <c r="T3047" s="11">
        <f>(((I3047/60)/60)/24)+DATE(1970,1,1)</f>
        <v>41957.277303240742</v>
      </c>
    </row>
    <row r="3048" spans="1:20" ht="45" x14ac:dyDescent="0.25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8282</v>
      </c>
      <c r="O3048" s="6">
        <f>ROUND(E3048/D3048*100, 0)</f>
        <v>30</v>
      </c>
      <c r="P3048" s="8">
        <f>E3048/L3048</f>
        <v>51.292134831460672</v>
      </c>
      <c r="Q3048" t="str">
        <f>LEFT(N3048, SEARCH("/", N3048, 1) - 1)</f>
        <v>games</v>
      </c>
      <c r="R3048" t="str">
        <f>RIGHT(N3048, LEN(N3048)-SEARCH("/", N3048, 1))</f>
        <v>video games</v>
      </c>
      <c r="S3048" s="11">
        <f>(((J3048/60)/60)/24)+DATE(1970,1,1)</f>
        <v>41575.237430555557</v>
      </c>
      <c r="T3048" s="11">
        <f>(((I3048/60)/60)/24)+DATE(1970,1,1)</f>
        <v>41605.279097222221</v>
      </c>
    </row>
    <row r="3049" spans="1:20" ht="45" x14ac:dyDescent="0.25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8297</v>
      </c>
      <c r="O3049" s="6">
        <f>ROUND(E3049/D3049*100, 0)</f>
        <v>452</v>
      </c>
      <c r="P3049" s="8">
        <f>E3049/L3049</f>
        <v>75.647714604236342</v>
      </c>
      <c r="Q3049" t="str">
        <f>LEFT(N3049, SEARCH("/", N3049, 1) - 1)</f>
        <v>games</v>
      </c>
      <c r="R3049" t="str">
        <f>RIGHT(N3049, LEN(N3049)-SEARCH("/", N3049, 1))</f>
        <v>tabletop games</v>
      </c>
      <c r="S3049" s="11">
        <f>(((J3049/60)/60)/24)+DATE(1970,1,1)</f>
        <v>42664.405925925923</v>
      </c>
      <c r="T3049" s="11">
        <f>(((I3049/60)/60)/24)+DATE(1970,1,1)</f>
        <v>42695.207638888889</v>
      </c>
    </row>
    <row r="3050" spans="1:20" ht="60" x14ac:dyDescent="0.25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8279</v>
      </c>
      <c r="O3050" s="6">
        <f>ROUND(E3050/D3050*100, 0)</f>
        <v>104</v>
      </c>
      <c r="P3050" s="8">
        <f>E3050/L3050</f>
        <v>78.031999999999996</v>
      </c>
      <c r="Q3050" t="str">
        <f>LEFT(N3050, SEARCH("/", N3050, 1) - 1)</f>
        <v>music</v>
      </c>
      <c r="R3050" t="str">
        <f>RIGHT(N3050, LEN(N3050)-SEARCH("/", N3050, 1))</f>
        <v>indie rock</v>
      </c>
      <c r="S3050" s="11">
        <f>(((J3050/60)/60)/24)+DATE(1970,1,1)</f>
        <v>40079.725115740745</v>
      </c>
      <c r="T3050" s="11">
        <f>(((I3050/60)/60)/24)+DATE(1970,1,1)</f>
        <v>40156.76666666667</v>
      </c>
    </row>
    <row r="3051" spans="1:20" ht="45" x14ac:dyDescent="0.25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8298</v>
      </c>
      <c r="O3051" s="6">
        <f>ROUND(E3051/D3051*100, 0)</f>
        <v>1</v>
      </c>
      <c r="P3051" s="8">
        <f>E3051/L3051</f>
        <v>108</v>
      </c>
      <c r="Q3051" t="str">
        <f>LEFT(N3051, SEARCH("/", N3051, 1) - 1)</f>
        <v>food</v>
      </c>
      <c r="R3051" t="str">
        <f>RIGHT(N3051, LEN(N3051)-SEARCH("/", N3051, 1))</f>
        <v>small batch</v>
      </c>
      <c r="S3051" s="11">
        <f>(((J3051/60)/60)/24)+DATE(1970,1,1)</f>
        <v>42804.034120370372</v>
      </c>
      <c r="T3051" s="11">
        <f>(((I3051/60)/60)/24)+DATE(1970,1,1)</f>
        <v>42855.708333333328</v>
      </c>
    </row>
    <row r="3052" spans="1:20" ht="45" x14ac:dyDescent="0.25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8298</v>
      </c>
      <c r="O3052" s="6">
        <f>ROUND(E3052/D3052*100, 0)</f>
        <v>101</v>
      </c>
      <c r="P3052" s="8">
        <f>E3052/L3052</f>
        <v>123.34552845528455</v>
      </c>
      <c r="Q3052" t="str">
        <f>LEFT(N3052, SEARCH("/", N3052, 1) - 1)</f>
        <v>food</v>
      </c>
      <c r="R3052" t="str">
        <f>RIGHT(N3052, LEN(N3052)-SEARCH("/", N3052, 1))</f>
        <v>small batch</v>
      </c>
      <c r="S3052" s="11">
        <f>(((J3052/60)/60)/24)+DATE(1970,1,1)</f>
        <v>41789.896805555552</v>
      </c>
      <c r="T3052" s="11">
        <f>(((I3052/60)/60)/24)+DATE(1970,1,1)</f>
        <v>41819.896805555552</v>
      </c>
    </row>
    <row r="3053" spans="1:20" ht="45" x14ac:dyDescent="0.25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8272</v>
      </c>
      <c r="O3053" s="6">
        <f>ROUND(E3053/D3053*100, 0)</f>
        <v>0</v>
      </c>
      <c r="P3053" s="8">
        <f>E3053/L3053</f>
        <v>18.333333333333332</v>
      </c>
      <c r="Q3053" t="str">
        <f>LEFT(N3053, SEARCH("/", N3053, 1) - 1)</f>
        <v>technology</v>
      </c>
      <c r="R3053" t="str">
        <f>RIGHT(N3053, LEN(N3053)-SEARCH("/", N3053, 1))</f>
        <v>web</v>
      </c>
      <c r="S3053" s="11">
        <f>(((J3053/60)/60)/24)+DATE(1970,1,1)</f>
        <v>42248.793310185181</v>
      </c>
      <c r="T3053" s="11">
        <f>(((I3053/60)/60)/24)+DATE(1970,1,1)</f>
        <v>42278.793310185181</v>
      </c>
    </row>
    <row r="3054" spans="1:20" ht="45" x14ac:dyDescent="0.25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8284</v>
      </c>
      <c r="O3054" s="6">
        <f>ROUND(E3054/D3054*100, 0)</f>
        <v>0</v>
      </c>
      <c r="P3054" s="8" t="e">
        <f>E3054/L3054</f>
        <v>#DIV/0!</v>
      </c>
      <c r="Q3054" t="str">
        <f>LEFT(N3054, SEARCH("/", N3054, 1) - 1)</f>
        <v>food</v>
      </c>
      <c r="R3054" t="str">
        <f>RIGHT(N3054, LEN(N3054)-SEARCH("/", N3054, 1))</f>
        <v>food trucks</v>
      </c>
      <c r="S3054" s="11">
        <f>(((J3054/60)/60)/24)+DATE(1970,1,1)</f>
        <v>42342.03943287037</v>
      </c>
      <c r="T3054" s="11">
        <f>(((I3054/60)/60)/24)+DATE(1970,1,1)</f>
        <v>42372.03943287037</v>
      </c>
    </row>
    <row r="3055" spans="1:20" ht="30" x14ac:dyDescent="0.25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8284</v>
      </c>
      <c r="O3055" s="6">
        <f>ROUND(E3055/D3055*100, 0)</f>
        <v>0</v>
      </c>
      <c r="P3055" s="8">
        <f>E3055/L3055</f>
        <v>15</v>
      </c>
      <c r="Q3055" t="str">
        <f>LEFT(N3055, SEARCH("/", N3055, 1) - 1)</f>
        <v>food</v>
      </c>
      <c r="R3055" t="str">
        <f>RIGHT(N3055, LEN(N3055)-SEARCH("/", N3055, 1))</f>
        <v>food trucks</v>
      </c>
      <c r="S3055" s="11">
        <f>(((J3055/60)/60)/24)+DATE(1970,1,1)</f>
        <v>41919.140706018516</v>
      </c>
      <c r="T3055" s="11">
        <f>(((I3055/60)/60)/24)+DATE(1970,1,1)</f>
        <v>41949.182372685187</v>
      </c>
    </row>
    <row r="3056" spans="1:20" ht="60" x14ac:dyDescent="0.25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8284</v>
      </c>
      <c r="O3056" s="6">
        <f>ROUND(E3056/D3056*100, 0)</f>
        <v>0</v>
      </c>
      <c r="P3056" s="8" t="e">
        <f>E3056/L3056</f>
        <v>#DIV/0!</v>
      </c>
      <c r="Q3056" t="str">
        <f>LEFT(N3056, SEARCH("/", N3056, 1) - 1)</f>
        <v>food</v>
      </c>
      <c r="R3056" t="str">
        <f>RIGHT(N3056, LEN(N3056)-SEARCH("/", N3056, 1))</f>
        <v>food trucks</v>
      </c>
      <c r="S3056" s="11">
        <f>(((J3056/60)/60)/24)+DATE(1970,1,1)</f>
        <v>42224.408275462964</v>
      </c>
      <c r="T3056" s="11">
        <f>(((I3056/60)/60)/24)+DATE(1970,1,1)</f>
        <v>42254.408275462964</v>
      </c>
    </row>
    <row r="3057" spans="1:20" ht="45" x14ac:dyDescent="0.25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8284</v>
      </c>
      <c r="O3057" s="6">
        <f>ROUND(E3057/D3057*100, 0)</f>
        <v>3</v>
      </c>
      <c r="P3057" s="8">
        <f>E3057/L3057</f>
        <v>35.384615384615387</v>
      </c>
      <c r="Q3057" t="str">
        <f>LEFT(N3057, SEARCH("/", N3057, 1) - 1)</f>
        <v>food</v>
      </c>
      <c r="R3057" t="str">
        <f>RIGHT(N3057, LEN(N3057)-SEARCH("/", N3057, 1))</f>
        <v>food trucks</v>
      </c>
      <c r="S3057" s="11">
        <f>(((J3057/60)/60)/24)+DATE(1970,1,1)</f>
        <v>42198.695138888885</v>
      </c>
      <c r="T3057" s="11">
        <f>(((I3057/60)/60)/24)+DATE(1970,1,1)</f>
        <v>42238.165972222225</v>
      </c>
    </row>
    <row r="3058" spans="1:20" ht="45" x14ac:dyDescent="0.25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8284</v>
      </c>
      <c r="O3058" s="6">
        <f>ROUND(E3058/D3058*100, 0)</f>
        <v>0</v>
      </c>
      <c r="P3058" s="8">
        <f>E3058/L3058</f>
        <v>50</v>
      </c>
      <c r="Q3058" t="str">
        <f>LEFT(N3058, SEARCH("/", N3058, 1) - 1)</f>
        <v>food</v>
      </c>
      <c r="R3058" t="str">
        <f>RIGHT(N3058, LEN(N3058)-SEARCH("/", N3058, 1))</f>
        <v>food trucks</v>
      </c>
      <c r="S3058" s="11">
        <f>(((J3058/60)/60)/24)+DATE(1970,1,1)</f>
        <v>42285.91506944444</v>
      </c>
      <c r="T3058" s="11">
        <f>(((I3058/60)/60)/24)+DATE(1970,1,1)</f>
        <v>42345.956736111111</v>
      </c>
    </row>
    <row r="3059" spans="1:20" ht="45" x14ac:dyDescent="0.25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8298</v>
      </c>
      <c r="O3059" s="6">
        <f>ROUND(E3059/D3059*100, 0)</f>
        <v>102</v>
      </c>
      <c r="P3059" s="8">
        <f>E3059/L3059</f>
        <v>149.31401960784314</v>
      </c>
      <c r="Q3059" t="str">
        <f>LEFT(N3059, SEARCH("/", N3059, 1) - 1)</f>
        <v>food</v>
      </c>
      <c r="R3059" t="str">
        <f>RIGHT(N3059, LEN(N3059)-SEARCH("/", N3059, 1))</f>
        <v>small batch</v>
      </c>
      <c r="S3059" s="11">
        <f>(((J3059/60)/60)/24)+DATE(1970,1,1)</f>
        <v>41902.07240740741</v>
      </c>
      <c r="T3059" s="11">
        <f>(((I3059/60)/60)/24)+DATE(1970,1,1)</f>
        <v>41940.132638888892</v>
      </c>
    </row>
    <row r="3060" spans="1:20" ht="45" x14ac:dyDescent="0.25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8284</v>
      </c>
      <c r="O3060" s="6">
        <f>ROUND(E3060/D3060*100, 0)</f>
        <v>0</v>
      </c>
      <c r="P3060" s="8" t="e">
        <f>E3060/L3060</f>
        <v>#DIV/0!</v>
      </c>
      <c r="Q3060" t="str">
        <f>LEFT(N3060, SEARCH("/", N3060, 1) - 1)</f>
        <v>food</v>
      </c>
      <c r="R3060" t="str">
        <f>RIGHT(N3060, LEN(N3060)-SEARCH("/", N3060, 1))</f>
        <v>food trucks</v>
      </c>
      <c r="S3060" s="11">
        <f>(((J3060/60)/60)/24)+DATE(1970,1,1)</f>
        <v>41830.820567129631</v>
      </c>
      <c r="T3060" s="11">
        <f>(((I3060/60)/60)/24)+DATE(1970,1,1)</f>
        <v>41855.820567129631</v>
      </c>
    </row>
    <row r="3061" spans="1:20" ht="30" x14ac:dyDescent="0.25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8284</v>
      </c>
      <c r="O3061" s="6">
        <f>ROUND(E3061/D3061*100, 0)</f>
        <v>12</v>
      </c>
      <c r="P3061" s="8">
        <f>E3061/L3061</f>
        <v>96.05263157894737</v>
      </c>
      <c r="Q3061" t="str">
        <f>LEFT(N3061, SEARCH("/", N3061, 1) - 1)</f>
        <v>food</v>
      </c>
      <c r="R3061" t="str">
        <f>RIGHT(N3061, LEN(N3061)-SEARCH("/", N3061, 1))</f>
        <v>food trucks</v>
      </c>
      <c r="S3061" s="11">
        <f>(((J3061/60)/60)/24)+DATE(1970,1,1)</f>
        <v>42760.244212962964</v>
      </c>
      <c r="T3061" s="11">
        <f>(((I3061/60)/60)/24)+DATE(1970,1,1)</f>
        <v>42790.244212962964</v>
      </c>
    </row>
    <row r="3062" spans="1:20" ht="30" x14ac:dyDescent="0.25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8301</v>
      </c>
      <c r="O3062" s="6">
        <f>ROUND(E3062/D3062*100, 0)</f>
        <v>105</v>
      </c>
      <c r="P3062" s="8">
        <f>E3062/L3062</f>
        <v>205.2987012987013</v>
      </c>
      <c r="Q3062" t="str">
        <f>LEFT(N3062, SEARCH("/", N3062, 1) - 1)</f>
        <v>technology</v>
      </c>
      <c r="R3062" t="str">
        <f>RIGHT(N3062, LEN(N3062)-SEARCH("/", N3062, 1))</f>
        <v>space exploration</v>
      </c>
      <c r="S3062" s="11">
        <f>(((J3062/60)/60)/24)+DATE(1970,1,1)</f>
        <v>42279.792372685188</v>
      </c>
      <c r="T3062" s="11">
        <f>(((I3062/60)/60)/24)+DATE(1970,1,1)</f>
        <v>42339.834039351852</v>
      </c>
    </row>
    <row r="3063" spans="1:20" ht="45" x14ac:dyDescent="0.25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8301</v>
      </c>
      <c r="O3063" s="6">
        <f>ROUND(E3063/D3063*100, 0)</f>
        <v>146</v>
      </c>
      <c r="P3063" s="8">
        <f>E3063/L3063</f>
        <v>47.058064516129029</v>
      </c>
      <c r="Q3063" t="str">
        <f>LEFT(N3063, SEARCH("/", N3063, 1) - 1)</f>
        <v>technology</v>
      </c>
      <c r="R3063" t="str">
        <f>RIGHT(N3063, LEN(N3063)-SEARCH("/", N3063, 1))</f>
        <v>space exploration</v>
      </c>
      <c r="S3063" s="11">
        <f>(((J3063/60)/60)/24)+DATE(1970,1,1)</f>
        <v>42115.74754629629</v>
      </c>
      <c r="T3063" s="11">
        <f>(((I3063/60)/60)/24)+DATE(1970,1,1)</f>
        <v>42145.74754629629</v>
      </c>
    </row>
    <row r="3064" spans="1:20" x14ac:dyDescent="0.25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8301</v>
      </c>
      <c r="O3064" s="6">
        <f>ROUND(E3064/D3064*100, 0)</f>
        <v>21</v>
      </c>
      <c r="P3064" s="8">
        <f>E3064/L3064</f>
        <v>73.372093023255815</v>
      </c>
      <c r="Q3064" t="str">
        <f>LEFT(N3064, SEARCH("/", N3064, 1) - 1)</f>
        <v>technology</v>
      </c>
      <c r="R3064" t="str">
        <f>RIGHT(N3064, LEN(N3064)-SEARCH("/", N3064, 1))</f>
        <v>space exploration</v>
      </c>
      <c r="S3064" s="11">
        <f>(((J3064/60)/60)/24)+DATE(1970,1,1)</f>
        <v>42381.866284722222</v>
      </c>
      <c r="T3064" s="11">
        <f>(((I3064/60)/60)/24)+DATE(1970,1,1)</f>
        <v>42409.833333333328</v>
      </c>
    </row>
    <row r="3065" spans="1:20" ht="45" x14ac:dyDescent="0.25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8284</v>
      </c>
      <c r="O3065" s="6">
        <f>ROUND(E3065/D3065*100, 0)</f>
        <v>0</v>
      </c>
      <c r="P3065" s="8">
        <f>E3065/L3065</f>
        <v>12</v>
      </c>
      <c r="Q3065" t="str">
        <f>LEFT(N3065, SEARCH("/", N3065, 1) - 1)</f>
        <v>food</v>
      </c>
      <c r="R3065" t="str">
        <f>RIGHT(N3065, LEN(N3065)-SEARCH("/", N3065, 1))</f>
        <v>food trucks</v>
      </c>
      <c r="S3065" s="11">
        <f>(((J3065/60)/60)/24)+DATE(1970,1,1)</f>
        <v>42034.75509259259</v>
      </c>
      <c r="T3065" s="11">
        <f>(((I3065/60)/60)/24)+DATE(1970,1,1)</f>
        <v>42064.75509259259</v>
      </c>
    </row>
    <row r="3066" spans="1:20" ht="45" x14ac:dyDescent="0.25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8284</v>
      </c>
      <c r="O3066" s="6">
        <f>ROUND(E3066/D3066*100, 0)</f>
        <v>0</v>
      </c>
      <c r="P3066" s="8" t="e">
        <f>E3066/L3066</f>
        <v>#DIV/0!</v>
      </c>
      <c r="Q3066" t="str">
        <f>LEFT(N3066, SEARCH("/", N3066, 1) - 1)</f>
        <v>food</v>
      </c>
      <c r="R3066" t="str">
        <f>RIGHT(N3066, LEN(N3066)-SEARCH("/", N3066, 1))</f>
        <v>food trucks</v>
      </c>
      <c r="S3066" s="11">
        <f>(((J3066/60)/60)/24)+DATE(1970,1,1)</f>
        <v>42154.64025462963</v>
      </c>
      <c r="T3066" s="11">
        <f>(((I3066/60)/60)/24)+DATE(1970,1,1)</f>
        <v>42184.64025462963</v>
      </c>
    </row>
    <row r="3067" spans="1:20" ht="30" x14ac:dyDescent="0.25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8284</v>
      </c>
      <c r="O3067" s="6">
        <f>ROUND(E3067/D3067*100, 0)</f>
        <v>0</v>
      </c>
      <c r="P3067" s="8">
        <f>E3067/L3067</f>
        <v>23.666666666666668</v>
      </c>
      <c r="Q3067" t="str">
        <f>LEFT(N3067, SEARCH("/", N3067, 1) - 1)</f>
        <v>food</v>
      </c>
      <c r="R3067" t="str">
        <f>RIGHT(N3067, LEN(N3067)-SEARCH("/", N3067, 1))</f>
        <v>food trucks</v>
      </c>
      <c r="S3067" s="11">
        <f>(((J3067/60)/60)/24)+DATE(1970,1,1)</f>
        <v>42048.181921296295</v>
      </c>
      <c r="T3067" s="11">
        <f>(((I3067/60)/60)/24)+DATE(1970,1,1)</f>
        <v>42108.14025462963</v>
      </c>
    </row>
    <row r="3068" spans="1:20" ht="30" x14ac:dyDescent="0.25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8295</v>
      </c>
      <c r="O3068" s="6">
        <f>ROUND(E3068/D3068*100, 0)</f>
        <v>202</v>
      </c>
      <c r="P3068" s="8">
        <f>E3068/L3068</f>
        <v>77.229591836734699</v>
      </c>
      <c r="Q3068" t="str">
        <f>LEFT(N3068, SEARCH("/", N3068, 1) - 1)</f>
        <v>technology</v>
      </c>
      <c r="R3068" t="str">
        <f>RIGHT(N3068, LEN(N3068)-SEARCH("/", N3068, 1))</f>
        <v>hardware</v>
      </c>
      <c r="S3068" s="11">
        <f>(((J3068/60)/60)/24)+DATE(1970,1,1)</f>
        <v>42333.59993055556</v>
      </c>
      <c r="T3068" s="11">
        <f>(((I3068/60)/60)/24)+DATE(1970,1,1)</f>
        <v>42368.59993055556</v>
      </c>
    </row>
    <row r="3069" spans="1:20" ht="45" x14ac:dyDescent="0.25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8271</v>
      </c>
      <c r="O3069" s="6">
        <f>ROUND(E3069/D3069*100, 0)</f>
        <v>42</v>
      </c>
      <c r="P3069" s="8">
        <f>E3069/L3069</f>
        <v>105.02933333333334</v>
      </c>
      <c r="Q3069" t="str">
        <f>LEFT(N3069, SEARCH("/", N3069, 1) - 1)</f>
        <v>theater</v>
      </c>
      <c r="R3069" t="str">
        <f>RIGHT(N3069, LEN(N3069)-SEARCH("/", N3069, 1))</f>
        <v>plays</v>
      </c>
      <c r="S3069" s="11">
        <f>(((J3069/60)/60)/24)+DATE(1970,1,1)</f>
        <v>42618.827013888891</v>
      </c>
      <c r="T3069" s="11">
        <f>(((I3069/60)/60)/24)+DATE(1970,1,1)</f>
        <v>42648.827013888891</v>
      </c>
    </row>
    <row r="3070" spans="1:20" ht="45" x14ac:dyDescent="0.25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8303</v>
      </c>
      <c r="O3070" s="6">
        <f>ROUND(E3070/D3070*100, 0)</f>
        <v>0</v>
      </c>
      <c r="P3070" s="8" t="e">
        <f>E3070/L3070</f>
        <v>#DIV/0!</v>
      </c>
      <c r="Q3070" t="str">
        <f>LEFT(N3070, SEARCH("/", N3070, 1) - 1)</f>
        <v>theater</v>
      </c>
      <c r="R3070" t="str">
        <f>RIGHT(N3070, LEN(N3070)-SEARCH("/", N3070, 1))</f>
        <v>spaces</v>
      </c>
      <c r="S3070" s="11">
        <f>(((J3070/60)/60)/24)+DATE(1970,1,1)</f>
        <v>42790.583368055552</v>
      </c>
      <c r="T3070" s="11">
        <f>(((I3070/60)/60)/24)+DATE(1970,1,1)</f>
        <v>42810.541701388895</v>
      </c>
    </row>
    <row r="3071" spans="1:20" ht="45" x14ac:dyDescent="0.25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8303</v>
      </c>
      <c r="O3071" s="6">
        <f>ROUND(E3071/D3071*100, 0)</f>
        <v>2</v>
      </c>
      <c r="P3071" s="8">
        <f>E3071/L3071</f>
        <v>93.333333333333329</v>
      </c>
      <c r="Q3071" t="str">
        <f>LEFT(N3071, SEARCH("/", N3071, 1) - 1)</f>
        <v>theater</v>
      </c>
      <c r="R3071" t="str">
        <f>RIGHT(N3071, LEN(N3071)-SEARCH("/", N3071, 1))</f>
        <v>spaces</v>
      </c>
      <c r="S3071" s="11">
        <f>(((J3071/60)/60)/24)+DATE(1970,1,1)</f>
        <v>42031.011249999996</v>
      </c>
      <c r="T3071" s="11">
        <f>(((I3071/60)/60)/24)+DATE(1970,1,1)</f>
        <v>42090.969583333332</v>
      </c>
    </row>
    <row r="3072" spans="1:20" ht="45" x14ac:dyDescent="0.25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8303</v>
      </c>
      <c r="O3072" s="6">
        <f>ROUND(E3072/D3072*100, 0)</f>
        <v>105</v>
      </c>
      <c r="P3072" s="8">
        <f>E3072/L3072</f>
        <v>63.2289156626506</v>
      </c>
      <c r="Q3072" t="str">
        <f>LEFT(N3072, SEARCH("/", N3072, 1) - 1)</f>
        <v>theater</v>
      </c>
      <c r="R3072" t="str">
        <f>RIGHT(N3072, LEN(N3072)-SEARCH("/", N3072, 1))</f>
        <v>spaces</v>
      </c>
      <c r="S3072" s="11">
        <f>(((J3072/60)/60)/24)+DATE(1970,1,1)</f>
        <v>42724.665173611109</v>
      </c>
      <c r="T3072" s="11">
        <f>(((I3072/60)/60)/24)+DATE(1970,1,1)</f>
        <v>42754.665173611109</v>
      </c>
    </row>
    <row r="3073" spans="1:20" ht="45" x14ac:dyDescent="0.25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 s="6">
        <f>ROUND(E3073/D3073*100, 0)</f>
        <v>121</v>
      </c>
      <c r="P3073" s="8">
        <f>E3073/L3073</f>
        <v>80.464601769911511</v>
      </c>
      <c r="Q3073" t="str">
        <f>LEFT(N3073, SEARCH("/", N3073, 1) - 1)</f>
        <v>theater</v>
      </c>
      <c r="R3073" t="str">
        <f>RIGHT(N3073, LEN(N3073)-SEARCH("/", N3073, 1))</f>
        <v>spaces</v>
      </c>
      <c r="S3073" s="11">
        <f>(((J3073/60)/60)/24)+DATE(1970,1,1)</f>
        <v>41758.833564814813</v>
      </c>
      <c r="T3073" s="11">
        <f>(((I3073/60)/60)/24)+DATE(1970,1,1)</f>
        <v>41786.125</v>
      </c>
    </row>
    <row r="3074" spans="1:20" ht="45" x14ac:dyDescent="0.25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 s="6">
        <f>ROUND(E3074/D3074*100, 0)</f>
        <v>110</v>
      </c>
      <c r="P3074" s="8">
        <f>E3074/L3074</f>
        <v>128.9140625</v>
      </c>
      <c r="Q3074" t="str">
        <f>LEFT(N3074, SEARCH("/", N3074, 1) - 1)</f>
        <v>theater</v>
      </c>
      <c r="R3074" t="str">
        <f>RIGHT(N3074, LEN(N3074)-SEARCH("/", N3074, 1))</f>
        <v>spaces</v>
      </c>
      <c r="S3074" s="11">
        <f>(((J3074/60)/60)/24)+DATE(1970,1,1)</f>
        <v>42083.070590277777</v>
      </c>
      <c r="T3074" s="11">
        <f>(((I3074/60)/60)/24)+DATE(1970,1,1)</f>
        <v>42110.118055555555</v>
      </c>
    </row>
    <row r="3075" spans="1:20" ht="45" x14ac:dyDescent="0.25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8303</v>
      </c>
      <c r="O3075" s="6">
        <f>ROUND(E3075/D3075*100, 0)</f>
        <v>3</v>
      </c>
      <c r="P3075" s="8">
        <f>E3075/L3075</f>
        <v>41</v>
      </c>
      <c r="Q3075" t="str">
        <f>LEFT(N3075, SEARCH("/", N3075, 1) - 1)</f>
        <v>theater</v>
      </c>
      <c r="R3075" t="str">
        <f>RIGHT(N3075, LEN(N3075)-SEARCH("/", N3075, 1))</f>
        <v>spaces</v>
      </c>
      <c r="S3075" s="11">
        <f>(((J3075/60)/60)/24)+DATE(1970,1,1)</f>
        <v>41829.935717592591</v>
      </c>
      <c r="T3075" s="11">
        <f>(((I3075/60)/60)/24)+DATE(1970,1,1)</f>
        <v>41859.935717592591</v>
      </c>
    </row>
    <row r="3076" spans="1:20" ht="45" x14ac:dyDescent="0.25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 s="6">
        <f>ROUND(E3076/D3076*100, 0)</f>
        <v>9</v>
      </c>
      <c r="P3076" s="8">
        <f>E3076/L3076</f>
        <v>64.8</v>
      </c>
      <c r="Q3076" t="str">
        <f>LEFT(N3076, SEARCH("/", N3076, 1) - 1)</f>
        <v>theater</v>
      </c>
      <c r="R3076" t="str">
        <f>RIGHT(N3076, LEN(N3076)-SEARCH("/", N3076, 1))</f>
        <v>spaces</v>
      </c>
      <c r="S3076" s="11">
        <f>(((J3076/60)/60)/24)+DATE(1970,1,1)</f>
        <v>42551.102314814809</v>
      </c>
      <c r="T3076" s="11">
        <f>(((I3076/60)/60)/24)+DATE(1970,1,1)</f>
        <v>42601.102314814809</v>
      </c>
    </row>
    <row r="3077" spans="1:20" ht="45" x14ac:dyDescent="0.25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8271</v>
      </c>
      <c r="O3077" s="6">
        <f>ROUND(E3077/D3077*100, 0)</f>
        <v>109</v>
      </c>
      <c r="P3077" s="8">
        <f>E3077/L3077</f>
        <v>139.23931623931625</v>
      </c>
      <c r="Q3077" t="str">
        <f>LEFT(N3077, SEARCH("/", N3077, 1) - 1)</f>
        <v>theater</v>
      </c>
      <c r="R3077" t="str">
        <f>RIGHT(N3077, LEN(N3077)-SEARCH("/", N3077, 1))</f>
        <v>plays</v>
      </c>
      <c r="S3077" s="11">
        <f>(((J3077/60)/60)/24)+DATE(1970,1,1)</f>
        <v>42780.825706018513</v>
      </c>
      <c r="T3077" s="11">
        <f>(((I3077/60)/60)/24)+DATE(1970,1,1)</f>
        <v>42810.784039351856</v>
      </c>
    </row>
    <row r="3078" spans="1:20" ht="45" x14ac:dyDescent="0.25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8271</v>
      </c>
      <c r="O3078" s="6">
        <f>ROUND(E3078/D3078*100, 0)</f>
        <v>116</v>
      </c>
      <c r="P3078" s="8">
        <f>E3078/L3078</f>
        <v>71.491803278688522</v>
      </c>
      <c r="Q3078" t="str">
        <f>LEFT(N3078, SEARCH("/", N3078, 1) - 1)</f>
        <v>theater</v>
      </c>
      <c r="R3078" t="str">
        <f>RIGHT(N3078, LEN(N3078)-SEARCH("/", N3078, 1))</f>
        <v>plays</v>
      </c>
      <c r="S3078" s="11">
        <f>(((J3078/60)/60)/24)+DATE(1970,1,1)</f>
        <v>41835.666354166664</v>
      </c>
      <c r="T3078" s="11">
        <f>(((I3078/60)/60)/24)+DATE(1970,1,1)</f>
        <v>41855.666354166664</v>
      </c>
    </row>
    <row r="3079" spans="1:20" ht="30" x14ac:dyDescent="0.25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8271</v>
      </c>
      <c r="O3079" s="6">
        <f>ROUND(E3079/D3079*100, 0)</f>
        <v>101</v>
      </c>
      <c r="P3079" s="8">
        <f>E3079/L3079</f>
        <v>256.37288135593218</v>
      </c>
      <c r="Q3079" t="str">
        <f>LEFT(N3079, SEARCH("/", N3079, 1) - 1)</f>
        <v>theater</v>
      </c>
      <c r="R3079" t="str">
        <f>RIGHT(N3079, LEN(N3079)-SEARCH("/", N3079, 1))</f>
        <v>plays</v>
      </c>
      <c r="S3079" s="11">
        <f>(((J3079/60)/60)/24)+DATE(1970,1,1)</f>
        <v>42772.833379629628</v>
      </c>
      <c r="T3079" s="11">
        <f>(((I3079/60)/60)/24)+DATE(1970,1,1)</f>
        <v>42806.875</v>
      </c>
    </row>
    <row r="3080" spans="1:20" ht="45" x14ac:dyDescent="0.25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8271</v>
      </c>
      <c r="O3080" s="6">
        <f>ROUND(E3080/D3080*100, 0)</f>
        <v>103</v>
      </c>
      <c r="P3080" s="8">
        <f>E3080/L3080</f>
        <v>85.530386740331494</v>
      </c>
      <c r="Q3080" t="str">
        <f>LEFT(N3080, SEARCH("/", N3080, 1) - 1)</f>
        <v>theater</v>
      </c>
      <c r="R3080" t="str">
        <f>RIGHT(N3080, LEN(N3080)-SEARCH("/", N3080, 1))</f>
        <v>plays</v>
      </c>
      <c r="S3080" s="11">
        <f>(((J3080/60)/60)/24)+DATE(1970,1,1)</f>
        <v>42522.347812499997</v>
      </c>
      <c r="T3080" s="11">
        <f>(((I3080/60)/60)/24)+DATE(1970,1,1)</f>
        <v>42552.347812499997</v>
      </c>
    </row>
    <row r="3081" spans="1:20" ht="45" x14ac:dyDescent="0.25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8271</v>
      </c>
      <c r="O3081" s="6">
        <f>ROUND(E3081/D3081*100, 0)</f>
        <v>102</v>
      </c>
      <c r="P3081" s="8">
        <f>E3081/L3081</f>
        <v>53.177083333333336</v>
      </c>
      <c r="Q3081" t="str">
        <f>LEFT(N3081, SEARCH("/", N3081, 1) - 1)</f>
        <v>theater</v>
      </c>
      <c r="R3081" t="str">
        <f>RIGHT(N3081, LEN(N3081)-SEARCH("/", N3081, 1))</f>
        <v>plays</v>
      </c>
      <c r="S3081" s="11">
        <f>(((J3081/60)/60)/24)+DATE(1970,1,1)</f>
        <v>42172.757638888885</v>
      </c>
      <c r="T3081" s="11">
        <f>(((I3081/60)/60)/24)+DATE(1970,1,1)</f>
        <v>42202.757638888885</v>
      </c>
    </row>
    <row r="3082" spans="1:20" ht="45" x14ac:dyDescent="0.25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8271</v>
      </c>
      <c r="O3082" s="6">
        <f>ROUND(E3082/D3082*100, 0)</f>
        <v>102</v>
      </c>
      <c r="P3082" s="8">
        <f>E3082/L3082</f>
        <v>125.12295081967213</v>
      </c>
      <c r="Q3082" t="str">
        <f>LEFT(N3082, SEARCH("/", N3082, 1) - 1)</f>
        <v>theater</v>
      </c>
      <c r="R3082" t="str">
        <f>RIGHT(N3082, LEN(N3082)-SEARCH("/", N3082, 1))</f>
        <v>plays</v>
      </c>
      <c r="S3082" s="11">
        <f>(((J3082/60)/60)/24)+DATE(1970,1,1)</f>
        <v>42567.840069444443</v>
      </c>
      <c r="T3082" s="11">
        <f>(((I3082/60)/60)/24)+DATE(1970,1,1)</f>
        <v>42597.840069444443</v>
      </c>
    </row>
    <row r="3083" spans="1:20" ht="45" x14ac:dyDescent="0.25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8271</v>
      </c>
      <c r="O3083" s="6">
        <f>ROUND(E3083/D3083*100, 0)</f>
        <v>105</v>
      </c>
      <c r="P3083" s="8">
        <f>E3083/L3083</f>
        <v>89.585714285714289</v>
      </c>
      <c r="Q3083" t="str">
        <f>LEFT(N3083, SEARCH("/", N3083, 1) - 1)</f>
        <v>theater</v>
      </c>
      <c r="R3083" t="str">
        <f>RIGHT(N3083, LEN(N3083)-SEARCH("/", N3083, 1))</f>
        <v>plays</v>
      </c>
      <c r="S3083" s="11">
        <f>(((J3083/60)/60)/24)+DATE(1970,1,1)</f>
        <v>42696.624444444446</v>
      </c>
      <c r="T3083" s="11">
        <f>(((I3083/60)/60)/24)+DATE(1970,1,1)</f>
        <v>42726.624444444446</v>
      </c>
    </row>
    <row r="3084" spans="1:20" ht="30" x14ac:dyDescent="0.25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8271</v>
      </c>
      <c r="O3084" s="6">
        <f>ROUND(E3084/D3084*100, 0)</f>
        <v>102</v>
      </c>
      <c r="P3084" s="8">
        <f>E3084/L3084</f>
        <v>136.84821428571428</v>
      </c>
      <c r="Q3084" t="str">
        <f>LEFT(N3084, SEARCH("/", N3084, 1) - 1)</f>
        <v>theater</v>
      </c>
      <c r="R3084" t="str">
        <f>RIGHT(N3084, LEN(N3084)-SEARCH("/", N3084, 1))</f>
        <v>plays</v>
      </c>
      <c r="S3084" s="11">
        <f>(((J3084/60)/60)/24)+DATE(1970,1,1)</f>
        <v>42769.574999999997</v>
      </c>
      <c r="T3084" s="11">
        <f>(((I3084/60)/60)/24)+DATE(1970,1,1)</f>
        <v>42790.574999999997</v>
      </c>
    </row>
    <row r="3085" spans="1:20" ht="45" x14ac:dyDescent="0.25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8271</v>
      </c>
      <c r="O3085" s="6">
        <f>ROUND(E3085/D3085*100, 0)</f>
        <v>110</v>
      </c>
      <c r="P3085" s="8">
        <f>E3085/L3085</f>
        <v>99.787878787878782</v>
      </c>
      <c r="Q3085" t="str">
        <f>LEFT(N3085, SEARCH("/", N3085, 1) - 1)</f>
        <v>theater</v>
      </c>
      <c r="R3085" t="str">
        <f>RIGHT(N3085, LEN(N3085)-SEARCH("/", N3085, 1))</f>
        <v>plays</v>
      </c>
      <c r="S3085" s="11">
        <f>(((J3085/60)/60)/24)+DATE(1970,1,1)</f>
        <v>42290.61855324074</v>
      </c>
      <c r="T3085" s="11">
        <f>(((I3085/60)/60)/24)+DATE(1970,1,1)</f>
        <v>42320.104861111111</v>
      </c>
    </row>
    <row r="3086" spans="1:20" ht="45" x14ac:dyDescent="0.25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8271</v>
      </c>
      <c r="O3086" s="6">
        <f>ROUND(E3086/D3086*100, 0)</f>
        <v>104</v>
      </c>
      <c r="P3086" s="8">
        <f>E3086/L3086</f>
        <v>199.16666666666666</v>
      </c>
      <c r="Q3086" t="str">
        <f>LEFT(N3086, SEARCH("/", N3086, 1) - 1)</f>
        <v>theater</v>
      </c>
      <c r="R3086" t="str">
        <f>RIGHT(N3086, LEN(N3086)-SEARCH("/", N3086, 1))</f>
        <v>plays</v>
      </c>
      <c r="S3086" s="11">
        <f>(((J3086/60)/60)/24)+DATE(1970,1,1)</f>
        <v>42265.022824074069</v>
      </c>
      <c r="T3086" s="11">
        <f>(((I3086/60)/60)/24)+DATE(1970,1,1)</f>
        <v>42285.022824074069</v>
      </c>
    </row>
    <row r="3087" spans="1:20" ht="30" x14ac:dyDescent="0.25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8305</v>
      </c>
      <c r="O3087" s="6">
        <f>ROUND(E3087/D3087*100, 0)</f>
        <v>104</v>
      </c>
      <c r="P3087" s="8">
        <f>E3087/L3087</f>
        <v>135.62608695652173</v>
      </c>
      <c r="Q3087" t="str">
        <f>LEFT(N3087, SEARCH("/", N3087, 1) - 1)</f>
        <v>theater</v>
      </c>
      <c r="R3087" t="str">
        <f>RIGHT(N3087, LEN(N3087)-SEARCH("/", N3087, 1))</f>
        <v>musical</v>
      </c>
      <c r="S3087" s="11">
        <f>(((J3087/60)/60)/24)+DATE(1970,1,1)</f>
        <v>42425.735416666663</v>
      </c>
      <c r="T3087" s="11">
        <f>(((I3087/60)/60)/24)+DATE(1970,1,1)</f>
        <v>42455.693750000006</v>
      </c>
    </row>
    <row r="3088" spans="1:20" ht="45" x14ac:dyDescent="0.25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8305</v>
      </c>
      <c r="O3088" s="6">
        <f>ROUND(E3088/D3088*100, 0)</f>
        <v>0</v>
      </c>
      <c r="P3088" s="8" t="e">
        <f>E3088/L3088</f>
        <v>#DIV/0!</v>
      </c>
      <c r="Q3088" t="str">
        <f>LEFT(N3088, SEARCH("/", N3088, 1) - 1)</f>
        <v>theater</v>
      </c>
      <c r="R3088" t="str">
        <f>RIGHT(N3088, LEN(N3088)-SEARCH("/", N3088, 1))</f>
        <v>musical</v>
      </c>
      <c r="S3088" s="11">
        <f>(((J3088/60)/60)/24)+DATE(1970,1,1)</f>
        <v>42666.666932870372</v>
      </c>
      <c r="T3088" s="11">
        <f>(((I3088/60)/60)/24)+DATE(1970,1,1)</f>
        <v>42696.708599537036</v>
      </c>
    </row>
    <row r="3089" spans="1:20" ht="45" x14ac:dyDescent="0.25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8305</v>
      </c>
      <c r="O3089" s="6">
        <f>ROUND(E3089/D3089*100, 0)</f>
        <v>0</v>
      </c>
      <c r="P3089" s="8" t="e">
        <f>E3089/L3089</f>
        <v>#DIV/0!</v>
      </c>
      <c r="Q3089" t="str">
        <f>LEFT(N3089, SEARCH("/", N3089, 1) - 1)</f>
        <v>theater</v>
      </c>
      <c r="R3089" t="str">
        <f>RIGHT(N3089, LEN(N3089)-SEARCH("/", N3089, 1))</f>
        <v>musical</v>
      </c>
      <c r="S3089" s="11">
        <f>(((J3089/60)/60)/24)+DATE(1970,1,1)</f>
        <v>42180.145787037036</v>
      </c>
      <c r="T3089" s="11">
        <f>(((I3089/60)/60)/24)+DATE(1970,1,1)</f>
        <v>42230.145787037036</v>
      </c>
    </row>
    <row r="3090" spans="1:20" ht="45" x14ac:dyDescent="0.25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 s="6">
        <f>ROUND(E3090/D3090*100, 0)</f>
        <v>0</v>
      </c>
      <c r="P3090" s="8" t="e">
        <f>E3090/L3090</f>
        <v>#DIV/0!</v>
      </c>
      <c r="Q3090" t="str">
        <f>LEFT(N3090, SEARCH("/", N3090, 1) - 1)</f>
        <v>theater</v>
      </c>
      <c r="R3090" t="str">
        <f>RIGHT(N3090, LEN(N3090)-SEARCH("/", N3090, 1))</f>
        <v>musical</v>
      </c>
      <c r="S3090" s="11">
        <f>(((J3090/60)/60)/24)+DATE(1970,1,1)</f>
        <v>41999.861064814817</v>
      </c>
      <c r="T3090" s="11">
        <f>(((I3090/60)/60)/24)+DATE(1970,1,1)</f>
        <v>42029.861064814817</v>
      </c>
    </row>
    <row r="3091" spans="1:20" ht="60" x14ac:dyDescent="0.25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8305</v>
      </c>
      <c r="O3091" s="6">
        <f>ROUND(E3091/D3091*100, 0)</f>
        <v>0</v>
      </c>
      <c r="P3091" s="8" t="e">
        <f>E3091/L3091</f>
        <v>#DIV/0!</v>
      </c>
      <c r="Q3091" t="str">
        <f>LEFT(N3091, SEARCH("/", N3091, 1) - 1)</f>
        <v>theater</v>
      </c>
      <c r="R3091" t="str">
        <f>RIGHT(N3091, LEN(N3091)-SEARCH("/", N3091, 1))</f>
        <v>musical</v>
      </c>
      <c r="S3091" s="11">
        <f>(((J3091/60)/60)/24)+DATE(1970,1,1)</f>
        <v>41854.602650462963</v>
      </c>
      <c r="T3091" s="11">
        <f>(((I3091/60)/60)/24)+DATE(1970,1,1)</f>
        <v>41884.602650462963</v>
      </c>
    </row>
    <row r="3092" spans="1:20" ht="45" x14ac:dyDescent="0.25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 s="6">
        <f>ROUND(E3092/D3092*100, 0)</f>
        <v>17</v>
      </c>
      <c r="P3092" s="8">
        <f>E3092/L3092</f>
        <v>315.5</v>
      </c>
      <c r="Q3092" t="str">
        <f>LEFT(N3092, SEARCH("/", N3092, 1) - 1)</f>
        <v>theater</v>
      </c>
      <c r="R3092" t="str">
        <f>RIGHT(N3092, LEN(N3092)-SEARCH("/", N3092, 1))</f>
        <v>plays</v>
      </c>
      <c r="S3092" s="11">
        <f>(((J3092/60)/60)/24)+DATE(1970,1,1)</f>
        <v>42171.758611111116</v>
      </c>
      <c r="T3092" s="11">
        <f>(((I3092/60)/60)/24)+DATE(1970,1,1)</f>
        <v>42231.758611111116</v>
      </c>
    </row>
    <row r="3093" spans="1:20" ht="45" x14ac:dyDescent="0.25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 s="6">
        <f>ROUND(E3093/D3093*100, 0)</f>
        <v>3</v>
      </c>
      <c r="P3093" s="8">
        <f>E3093/L3093</f>
        <v>47.272727272727273</v>
      </c>
      <c r="Q3093" t="str">
        <f>LEFT(N3093, SEARCH("/", N3093, 1) - 1)</f>
        <v>theater</v>
      </c>
      <c r="R3093" t="str">
        <f>RIGHT(N3093, LEN(N3093)-SEARCH("/", N3093, 1))</f>
        <v>plays</v>
      </c>
      <c r="S3093" s="11">
        <f>(((J3093/60)/60)/24)+DATE(1970,1,1)</f>
        <v>42679.958472222221</v>
      </c>
      <c r="T3093" s="11">
        <f>(((I3093/60)/60)/24)+DATE(1970,1,1)</f>
        <v>42710.207638888889</v>
      </c>
    </row>
    <row r="3094" spans="1:20" ht="45" x14ac:dyDescent="0.25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 s="6">
        <f>ROUND(E3094/D3094*100, 0)</f>
        <v>0</v>
      </c>
      <c r="P3094" s="8">
        <f>E3094/L3094</f>
        <v>1</v>
      </c>
      <c r="Q3094" t="str">
        <f>LEFT(N3094, SEARCH("/", N3094, 1) - 1)</f>
        <v>theater</v>
      </c>
      <c r="R3094" t="str">
        <f>RIGHT(N3094, LEN(N3094)-SEARCH("/", N3094, 1))</f>
        <v>plays</v>
      </c>
      <c r="S3094" s="11">
        <f>(((J3094/60)/60)/24)+DATE(1970,1,1)</f>
        <v>42059.270023148143</v>
      </c>
      <c r="T3094" s="11">
        <f>(((I3094/60)/60)/24)+DATE(1970,1,1)</f>
        <v>42119.190972222219</v>
      </c>
    </row>
    <row r="3095" spans="1:20" ht="45" x14ac:dyDescent="0.25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 s="6">
        <f>ROUND(E3095/D3095*100, 0)</f>
        <v>15</v>
      </c>
      <c r="P3095" s="8">
        <f>E3095/L3095</f>
        <v>57.25</v>
      </c>
      <c r="Q3095" t="str">
        <f>LEFT(N3095, SEARCH("/", N3095, 1) - 1)</f>
        <v>theater</v>
      </c>
      <c r="R3095" t="str">
        <f>RIGHT(N3095, LEN(N3095)-SEARCH("/", N3095, 1))</f>
        <v>plays</v>
      </c>
      <c r="S3095" s="11">
        <f>(((J3095/60)/60)/24)+DATE(1970,1,1)</f>
        <v>41786.959745370368</v>
      </c>
      <c r="T3095" s="11">
        <f>(((I3095/60)/60)/24)+DATE(1970,1,1)</f>
        <v>41816.959745370368</v>
      </c>
    </row>
    <row r="3096" spans="1:20" ht="60" x14ac:dyDescent="0.25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 s="6">
        <f>ROUND(E3096/D3096*100, 0)</f>
        <v>0</v>
      </c>
      <c r="P3096" s="8">
        <f>E3096/L3096</f>
        <v>5.5</v>
      </c>
      <c r="Q3096" t="str">
        <f>LEFT(N3096, SEARCH("/", N3096, 1) - 1)</f>
        <v>theater</v>
      </c>
      <c r="R3096" t="str">
        <f>RIGHT(N3096, LEN(N3096)-SEARCH("/", N3096, 1))</f>
        <v>plays</v>
      </c>
      <c r="S3096" s="11">
        <f>(((J3096/60)/60)/24)+DATE(1970,1,1)</f>
        <v>42447.863553240735</v>
      </c>
      <c r="T3096" s="11">
        <f>(((I3096/60)/60)/24)+DATE(1970,1,1)</f>
        <v>42477.863553240735</v>
      </c>
    </row>
    <row r="3097" spans="1:20" ht="45" x14ac:dyDescent="0.25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 s="6">
        <f>ROUND(E3097/D3097*100, 0)</f>
        <v>1</v>
      </c>
      <c r="P3097" s="8">
        <f>E3097/L3097</f>
        <v>62.5</v>
      </c>
      <c r="Q3097" t="str">
        <f>LEFT(N3097, SEARCH("/", N3097, 1) - 1)</f>
        <v>theater</v>
      </c>
      <c r="R3097" t="str">
        <f>RIGHT(N3097, LEN(N3097)-SEARCH("/", N3097, 1))</f>
        <v>plays</v>
      </c>
      <c r="S3097" s="11">
        <f>(((J3097/60)/60)/24)+DATE(1970,1,1)</f>
        <v>41878.911550925928</v>
      </c>
      <c r="T3097" s="11">
        <f>(((I3097/60)/60)/24)+DATE(1970,1,1)</f>
        <v>41938.911550925928</v>
      </c>
    </row>
    <row r="3098" spans="1:20" ht="45" x14ac:dyDescent="0.25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 s="6">
        <f>ROUND(E3098/D3098*100, 0)</f>
        <v>0</v>
      </c>
      <c r="P3098" s="8">
        <f>E3098/L3098</f>
        <v>25</v>
      </c>
      <c r="Q3098" t="str">
        <f>LEFT(N3098, SEARCH("/", N3098, 1) - 1)</f>
        <v>theater</v>
      </c>
      <c r="R3098" t="str">
        <f>RIGHT(N3098, LEN(N3098)-SEARCH("/", N3098, 1))</f>
        <v>plays</v>
      </c>
      <c r="S3098" s="11">
        <f>(((J3098/60)/60)/24)+DATE(1970,1,1)</f>
        <v>42479.039212962962</v>
      </c>
      <c r="T3098" s="11">
        <f>(((I3098/60)/60)/24)+DATE(1970,1,1)</f>
        <v>42509.039212962962</v>
      </c>
    </row>
    <row r="3099" spans="1:20" ht="45" x14ac:dyDescent="0.25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 s="6">
        <f>ROUND(E3099/D3099*100, 0)</f>
        <v>9</v>
      </c>
      <c r="P3099" s="8">
        <f>E3099/L3099</f>
        <v>222.5</v>
      </c>
      <c r="Q3099" t="str">
        <f>LEFT(N3099, SEARCH("/", N3099, 1) - 1)</f>
        <v>theater</v>
      </c>
      <c r="R3099" t="str">
        <f>RIGHT(N3099, LEN(N3099)-SEARCH("/", N3099, 1))</f>
        <v>plays</v>
      </c>
      <c r="S3099" s="11">
        <f>(((J3099/60)/60)/24)+DATE(1970,1,1)</f>
        <v>42695.7105787037</v>
      </c>
      <c r="T3099" s="11">
        <f>(((I3099/60)/60)/24)+DATE(1970,1,1)</f>
        <v>42725.7105787037</v>
      </c>
    </row>
    <row r="3100" spans="1:20" ht="45" x14ac:dyDescent="0.25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6">
        <f>ROUND(E3100/D3100*100, 0)</f>
        <v>35</v>
      </c>
      <c r="P3100" s="8">
        <f>E3100/L3100</f>
        <v>104.84615384615384</v>
      </c>
      <c r="Q3100" t="str">
        <f>LEFT(N3100, SEARCH("/", N3100, 1) - 1)</f>
        <v>photography</v>
      </c>
      <c r="R3100" t="str">
        <f>RIGHT(N3100, LEN(N3100)-SEARCH("/", N3100, 1))</f>
        <v>photobooks</v>
      </c>
      <c r="S3100" s="11">
        <f>(((J3100/60)/60)/24)+DATE(1970,1,1)</f>
        <v>42282.678287037037</v>
      </c>
      <c r="T3100" s="11">
        <f>(((I3100/60)/60)/24)+DATE(1970,1,1)</f>
        <v>42322.719953703709</v>
      </c>
    </row>
    <row r="3101" spans="1:20" ht="45" x14ac:dyDescent="0.25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6">
        <f>ROUND(E3101/D3101*100, 0)</f>
        <v>101</v>
      </c>
      <c r="P3101" s="8">
        <f>E3101/L3101</f>
        <v>54.912587412587413</v>
      </c>
      <c r="Q3101" t="str">
        <f>LEFT(N3101, SEARCH("/", N3101, 1) - 1)</f>
        <v>theater</v>
      </c>
      <c r="R3101" t="str">
        <f>RIGHT(N3101, LEN(N3101)-SEARCH("/", N3101, 1))</f>
        <v>plays</v>
      </c>
      <c r="S3101" s="11">
        <f>(((J3101/60)/60)/24)+DATE(1970,1,1)</f>
        <v>42400.704537037032</v>
      </c>
      <c r="T3101" s="11">
        <f>(((I3101/60)/60)/24)+DATE(1970,1,1)</f>
        <v>42444.875</v>
      </c>
    </row>
    <row r="3102" spans="1:20" ht="45" x14ac:dyDescent="0.25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8278</v>
      </c>
      <c r="O3102" s="6">
        <f>ROUND(E3102/D3102*100, 0)</f>
        <v>3</v>
      </c>
      <c r="P3102" s="8">
        <f>E3102/L3102</f>
        <v>65</v>
      </c>
      <c r="Q3102" t="str">
        <f>LEFT(N3102, SEARCH("/", N3102, 1) - 1)</f>
        <v>music</v>
      </c>
      <c r="R3102" t="str">
        <f>RIGHT(N3102, LEN(N3102)-SEARCH("/", N3102, 1))</f>
        <v>jazz</v>
      </c>
      <c r="S3102" s="11">
        <f>(((J3102/60)/60)/24)+DATE(1970,1,1)</f>
        <v>41081.69027777778</v>
      </c>
      <c r="T3102" s="11">
        <f>(((I3102/60)/60)/24)+DATE(1970,1,1)</f>
        <v>41113.166666666664</v>
      </c>
    </row>
    <row r="3103" spans="1:20" x14ac:dyDescent="0.25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8284</v>
      </c>
      <c r="O3103" s="6">
        <f>ROUND(E3103/D3103*100, 0)</f>
        <v>6</v>
      </c>
      <c r="P3103" s="8">
        <f>E3103/L3103</f>
        <v>60.733333333333334</v>
      </c>
      <c r="Q3103" t="str">
        <f>LEFT(N3103, SEARCH("/", N3103, 1) - 1)</f>
        <v>food</v>
      </c>
      <c r="R3103" t="str">
        <f>RIGHT(N3103, LEN(N3103)-SEARCH("/", N3103, 1))</f>
        <v>food trucks</v>
      </c>
      <c r="S3103" s="11">
        <f>(((J3103/60)/60)/24)+DATE(1970,1,1)</f>
        <v>42109.709629629629</v>
      </c>
      <c r="T3103" s="11">
        <f>(((I3103/60)/60)/24)+DATE(1970,1,1)</f>
        <v>42139.709629629629</v>
      </c>
    </row>
    <row r="3104" spans="1:20" ht="45" x14ac:dyDescent="0.25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8288</v>
      </c>
      <c r="O3104" s="6">
        <f>ROUND(E3104/D3104*100, 0)</f>
        <v>108</v>
      </c>
      <c r="P3104" s="8">
        <f>E3104/L3104</f>
        <v>69.598266129032254</v>
      </c>
      <c r="Q3104" t="str">
        <f>LEFT(N3104, SEARCH("/", N3104, 1) - 1)</f>
        <v>publishing</v>
      </c>
      <c r="R3104" t="str">
        <f>RIGHT(N3104, LEN(N3104)-SEARCH("/", N3104, 1))</f>
        <v>radio &amp; podcasts</v>
      </c>
      <c r="S3104" s="11">
        <f>(((J3104/60)/60)/24)+DATE(1970,1,1)</f>
        <v>42340.172060185185</v>
      </c>
      <c r="T3104" s="11">
        <f>(((I3104/60)/60)/24)+DATE(1970,1,1)</f>
        <v>42381.208333333328</v>
      </c>
    </row>
    <row r="3105" spans="1:20" ht="60" x14ac:dyDescent="0.25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6">
        <f>ROUND(E3105/D3105*100, 0)</f>
        <v>104</v>
      </c>
      <c r="P3105" s="8">
        <f>E3105/L3105</f>
        <v>48.037681159420288</v>
      </c>
      <c r="Q3105" t="str">
        <f>LEFT(N3105, SEARCH("/", N3105, 1) - 1)</f>
        <v>photography</v>
      </c>
      <c r="R3105" t="str">
        <f>RIGHT(N3105, LEN(N3105)-SEARCH("/", N3105, 1))</f>
        <v>photobooks</v>
      </c>
      <c r="S3105" s="11">
        <f>(((J3105/60)/60)/24)+DATE(1970,1,1)</f>
        <v>42414.44332175926</v>
      </c>
      <c r="T3105" s="11">
        <f>(((I3105/60)/60)/24)+DATE(1970,1,1)</f>
        <v>42451.834027777775</v>
      </c>
    </row>
    <row r="3106" spans="1:20" ht="45" x14ac:dyDescent="0.25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6">
        <f>ROUND(E3106/D3106*100, 0)</f>
        <v>101</v>
      </c>
      <c r="P3106" s="8">
        <f>E3106/L3106</f>
        <v>39.91506172839506</v>
      </c>
      <c r="Q3106" t="str">
        <f>LEFT(N3106, SEARCH("/", N3106, 1) - 1)</f>
        <v>photography</v>
      </c>
      <c r="R3106" t="str">
        <f>RIGHT(N3106, LEN(N3106)-SEARCH("/", N3106, 1))</f>
        <v>photobooks</v>
      </c>
      <c r="S3106" s="11">
        <f>(((J3106/60)/60)/24)+DATE(1970,1,1)</f>
        <v>41809.385162037033</v>
      </c>
      <c r="T3106" s="11">
        <f>(((I3106/60)/60)/24)+DATE(1970,1,1)</f>
        <v>41839.385162037033</v>
      </c>
    </row>
    <row r="3107" spans="1:20" ht="45" x14ac:dyDescent="0.25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8285</v>
      </c>
      <c r="O3107" s="6">
        <f>ROUND(E3107/D3107*100, 0)</f>
        <v>14</v>
      </c>
      <c r="P3107" s="8">
        <f>E3107/L3107</f>
        <v>58.972972972972975</v>
      </c>
      <c r="Q3107" t="str">
        <f>LEFT(N3107, SEARCH("/", N3107, 1) - 1)</f>
        <v>photography</v>
      </c>
      <c r="R3107" t="str">
        <f>RIGHT(N3107, LEN(N3107)-SEARCH("/", N3107, 1))</f>
        <v>photobooks</v>
      </c>
      <c r="S3107" s="11">
        <f>(((J3107/60)/60)/24)+DATE(1970,1,1)</f>
        <v>42344.32677083333</v>
      </c>
      <c r="T3107" s="11">
        <f>(((I3107/60)/60)/24)+DATE(1970,1,1)</f>
        <v>42404.32677083333</v>
      </c>
    </row>
    <row r="3108" spans="1:20" ht="30" x14ac:dyDescent="0.25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8295</v>
      </c>
      <c r="O3108" s="6">
        <f>ROUND(E3108/D3108*100, 0)</f>
        <v>209</v>
      </c>
      <c r="P3108" s="8">
        <f>E3108/L3108</f>
        <v>131.98948616600788</v>
      </c>
      <c r="Q3108" t="str">
        <f>LEFT(N3108, SEARCH("/", N3108, 1) - 1)</f>
        <v>technology</v>
      </c>
      <c r="R3108" t="str">
        <f>RIGHT(N3108, LEN(N3108)-SEARCH("/", N3108, 1))</f>
        <v>hardware</v>
      </c>
      <c r="S3108" s="11">
        <f>(((J3108/60)/60)/24)+DATE(1970,1,1)</f>
        <v>41313.755219907405</v>
      </c>
      <c r="T3108" s="11">
        <f>(((I3108/60)/60)/24)+DATE(1970,1,1)</f>
        <v>41343.755219907405</v>
      </c>
    </row>
    <row r="3109" spans="1:20" ht="45" x14ac:dyDescent="0.25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8279</v>
      </c>
      <c r="O3109" s="6">
        <f>ROUND(E3109/D3109*100, 0)</f>
        <v>107</v>
      </c>
      <c r="P3109" s="8">
        <f>E3109/L3109</f>
        <v>89.895287958115176</v>
      </c>
      <c r="Q3109" t="str">
        <f>LEFT(N3109, SEARCH("/", N3109, 1) - 1)</f>
        <v>music</v>
      </c>
      <c r="R3109" t="str">
        <f>RIGHT(N3109, LEN(N3109)-SEARCH("/", N3109, 1))</f>
        <v>indie rock</v>
      </c>
      <c r="S3109" s="11">
        <f>(((J3109/60)/60)/24)+DATE(1970,1,1)</f>
        <v>41135.175694444442</v>
      </c>
      <c r="T3109" s="11">
        <f>(((I3109/60)/60)/24)+DATE(1970,1,1)</f>
        <v>41162.163194444445</v>
      </c>
    </row>
    <row r="3110" spans="1:20" ht="60" x14ac:dyDescent="0.25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8272</v>
      </c>
      <c r="O3110" s="6">
        <f>ROUND(E3110/D3110*100, 0)</f>
        <v>0</v>
      </c>
      <c r="P3110" s="8">
        <f>E3110/L3110</f>
        <v>30</v>
      </c>
      <c r="Q3110" t="str">
        <f>LEFT(N3110, SEARCH("/", N3110, 1) - 1)</f>
        <v>technology</v>
      </c>
      <c r="R3110" t="str">
        <f>RIGHT(N3110, LEN(N3110)-SEARCH("/", N3110, 1))</f>
        <v>web</v>
      </c>
      <c r="S3110" s="11">
        <f>(((J3110/60)/60)/24)+DATE(1970,1,1)</f>
        <v>42179.653379629628</v>
      </c>
      <c r="T3110" s="11">
        <f>(((I3110/60)/60)/24)+DATE(1970,1,1)</f>
        <v>42210.915972222225</v>
      </c>
    </row>
    <row r="3111" spans="1:20" ht="45" x14ac:dyDescent="0.25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8304</v>
      </c>
      <c r="O3111" s="6">
        <f>ROUND(E3111/D3111*100, 0)</f>
        <v>5</v>
      </c>
      <c r="P3111" s="8">
        <f>E3111/L3111</f>
        <v>37.954545454545453</v>
      </c>
      <c r="Q3111" t="str">
        <f>LEFT(N3111, SEARCH("/", N3111, 1) - 1)</f>
        <v>publishing</v>
      </c>
      <c r="R3111" t="str">
        <f>RIGHT(N3111, LEN(N3111)-SEARCH("/", N3111, 1))</f>
        <v>children's books</v>
      </c>
      <c r="S3111" s="11">
        <f>(((J3111/60)/60)/24)+DATE(1970,1,1)</f>
        <v>40938.062476851854</v>
      </c>
      <c r="T3111" s="11">
        <f>(((I3111/60)/60)/24)+DATE(1970,1,1)</f>
        <v>40968.062476851854</v>
      </c>
    </row>
    <row r="3112" spans="1:20" ht="45" x14ac:dyDescent="0.25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 s="6">
        <f>ROUND(E3112/D3112*100, 0)</f>
        <v>39</v>
      </c>
      <c r="P3112" s="8">
        <f>E3112/L3112</f>
        <v>69.533333333333331</v>
      </c>
      <c r="Q3112" t="str">
        <f>LEFT(N3112, SEARCH("/", N3112, 1) - 1)</f>
        <v>theater</v>
      </c>
      <c r="R3112" t="str">
        <f>RIGHT(N3112, LEN(N3112)-SEARCH("/", N3112, 1))</f>
        <v>spaces</v>
      </c>
      <c r="S3112" s="11">
        <f>(((J3112/60)/60)/24)+DATE(1970,1,1)</f>
        <v>42555.340486111112</v>
      </c>
      <c r="T3112" s="11">
        <f>(((I3112/60)/60)/24)+DATE(1970,1,1)</f>
        <v>42605.340486111112</v>
      </c>
    </row>
    <row r="3113" spans="1:20" ht="45" x14ac:dyDescent="0.25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6">
        <f>ROUND(E3113/D3113*100, 0)</f>
        <v>102</v>
      </c>
      <c r="P3113" s="8">
        <f>E3113/L3113</f>
        <v>165.34653465346534</v>
      </c>
      <c r="Q3113" t="str">
        <f>LEFT(N3113, SEARCH("/", N3113, 1) - 1)</f>
        <v>photography</v>
      </c>
      <c r="R3113" t="str">
        <f>RIGHT(N3113, LEN(N3113)-SEARCH("/", N3113, 1))</f>
        <v>photobooks</v>
      </c>
      <c r="S3113" s="11">
        <f>(((J3113/60)/60)/24)+DATE(1970,1,1)</f>
        <v>42125.614895833336</v>
      </c>
      <c r="T3113" s="11">
        <f>(((I3113/60)/60)/24)+DATE(1970,1,1)</f>
        <v>42155.614895833336</v>
      </c>
    </row>
    <row r="3114" spans="1:20" ht="30" x14ac:dyDescent="0.25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6">
        <f>ROUND(E3114/D3114*100, 0)</f>
        <v>159</v>
      </c>
      <c r="P3114" s="8">
        <f>E3114/L3114</f>
        <v>102.86166007905139</v>
      </c>
      <c r="Q3114" t="str">
        <f>LEFT(N3114, SEARCH("/", N3114, 1) - 1)</f>
        <v>photography</v>
      </c>
      <c r="R3114" t="str">
        <f>RIGHT(N3114, LEN(N3114)-SEARCH("/", N3114, 1))</f>
        <v>photobooks</v>
      </c>
      <c r="S3114" s="11">
        <f>(((J3114/60)/60)/24)+DATE(1970,1,1)</f>
        <v>42633.461956018517</v>
      </c>
      <c r="T3114" s="11">
        <f>(((I3114/60)/60)/24)+DATE(1970,1,1)</f>
        <v>42663.461956018517</v>
      </c>
    </row>
    <row r="3115" spans="1:20" ht="30" x14ac:dyDescent="0.25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6">
        <f>ROUND(E3115/D3115*100, 0)</f>
        <v>0</v>
      </c>
      <c r="P3115" s="8">
        <f>E3115/L3115</f>
        <v>1</v>
      </c>
      <c r="Q3115" t="str">
        <f>LEFT(N3115, SEARCH("/", N3115, 1) - 1)</f>
        <v>music</v>
      </c>
      <c r="R3115" t="str">
        <f>RIGHT(N3115, LEN(N3115)-SEARCH("/", N3115, 1))</f>
        <v>faith</v>
      </c>
      <c r="S3115" s="11">
        <f>(((J3115/60)/60)/24)+DATE(1970,1,1)</f>
        <v>42063.869791666672</v>
      </c>
      <c r="T3115" s="11">
        <f>(((I3115/60)/60)/24)+DATE(1970,1,1)</f>
        <v>42093.828125</v>
      </c>
    </row>
    <row r="3116" spans="1:20" ht="30" x14ac:dyDescent="0.25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6">
        <f>ROUND(E3116/D3116*100, 0)</f>
        <v>11</v>
      </c>
      <c r="P3116" s="8">
        <f>E3116/L3116</f>
        <v>217.375</v>
      </c>
      <c r="Q3116" t="str">
        <f>LEFT(N3116, SEARCH("/", N3116, 1) - 1)</f>
        <v>theater</v>
      </c>
      <c r="R3116" t="str">
        <f>RIGHT(N3116, LEN(N3116)-SEARCH("/", N3116, 1))</f>
        <v>spaces</v>
      </c>
      <c r="S3116" s="11">
        <f>(((J3116/60)/60)/24)+DATE(1970,1,1)</f>
        <v>42773.916180555556</v>
      </c>
      <c r="T3116" s="11">
        <f>(((I3116/60)/60)/24)+DATE(1970,1,1)</f>
        <v>42818.874513888892</v>
      </c>
    </row>
    <row r="3117" spans="1:20" ht="30" x14ac:dyDescent="0.25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6">
        <f>ROUND(E3117/D3117*100, 0)</f>
        <v>104</v>
      </c>
      <c r="P3117" s="8">
        <f>E3117/L3117</f>
        <v>123.37588652482269</v>
      </c>
      <c r="Q3117" t="str">
        <f>LEFT(N3117, SEARCH("/", N3117, 1) - 1)</f>
        <v>photography</v>
      </c>
      <c r="R3117" t="str">
        <f>RIGHT(N3117, LEN(N3117)-SEARCH("/", N3117, 1))</f>
        <v>photobooks</v>
      </c>
      <c r="S3117" s="11">
        <f>(((J3117/60)/60)/24)+DATE(1970,1,1)</f>
        <v>42430.430243055554</v>
      </c>
      <c r="T3117" s="11">
        <f>(((I3117/60)/60)/24)+DATE(1970,1,1)</f>
        <v>42460.416666666672</v>
      </c>
    </row>
    <row r="3118" spans="1:20" ht="45" x14ac:dyDescent="0.25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6">
        <f>ROUND(E3118/D3118*100, 0)</f>
        <v>15</v>
      </c>
      <c r="P3118" s="8">
        <f>E3118/L3118</f>
        <v>69.472222222222229</v>
      </c>
      <c r="Q3118" t="str">
        <f>LEFT(N3118, SEARCH("/", N3118, 1) - 1)</f>
        <v>food</v>
      </c>
      <c r="R3118" t="str">
        <f>RIGHT(N3118, LEN(N3118)-SEARCH("/", N3118, 1))</f>
        <v>food trucks</v>
      </c>
      <c r="S3118" s="11">
        <f>(((J3118/60)/60)/24)+DATE(1970,1,1)</f>
        <v>41893.028877314813</v>
      </c>
      <c r="T3118" s="11">
        <f>(((I3118/60)/60)/24)+DATE(1970,1,1)</f>
        <v>41953.070543981477</v>
      </c>
    </row>
    <row r="3119" spans="1:20" ht="30" x14ac:dyDescent="0.25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6">
        <f>ROUND(E3119/D3119*100, 0)</f>
        <v>0</v>
      </c>
      <c r="P3119" s="8" t="e">
        <f>E3119/L3119</f>
        <v>#DIV/0!</v>
      </c>
      <c r="Q3119" t="str">
        <f>LEFT(N3119, SEARCH("/", N3119, 1) - 1)</f>
        <v>film &amp; video</v>
      </c>
      <c r="R3119" t="str">
        <f>RIGHT(N3119, LEN(N3119)-SEARCH("/", N3119, 1))</f>
        <v>drama</v>
      </c>
      <c r="S3119" s="11">
        <f>(((J3119/60)/60)/24)+DATE(1970,1,1)</f>
        <v>42351.658842592587</v>
      </c>
      <c r="T3119" s="11">
        <f>(((I3119/60)/60)/24)+DATE(1970,1,1)</f>
        <v>42381.658842592587</v>
      </c>
    </row>
    <row r="3120" spans="1:20" ht="45" x14ac:dyDescent="0.25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8269</v>
      </c>
      <c r="O3120" s="6">
        <f>ROUND(E3120/D3120*100, 0)</f>
        <v>157</v>
      </c>
      <c r="P3120" s="8">
        <f>E3120/L3120</f>
        <v>87.685606557377056</v>
      </c>
      <c r="Q3120" t="str">
        <f>LEFT(N3120, SEARCH("/", N3120, 1) - 1)</f>
        <v>film &amp; video</v>
      </c>
      <c r="R3120" t="str">
        <f>RIGHT(N3120, LEN(N3120)-SEARCH("/", N3120, 1))</f>
        <v>documentary</v>
      </c>
      <c r="S3120" s="11">
        <f>(((J3120/60)/60)/24)+DATE(1970,1,1)</f>
        <v>42759.244166666671</v>
      </c>
      <c r="T3120" s="11">
        <f>(((I3120/60)/60)/24)+DATE(1970,1,1)</f>
        <v>42793.084027777775</v>
      </c>
    </row>
    <row r="3121" spans="1:20" ht="60" x14ac:dyDescent="0.25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6">
        <f>ROUND(E3121/D3121*100, 0)</f>
        <v>105</v>
      </c>
      <c r="P3121" s="8">
        <f>E3121/L3121</f>
        <v>80.202702702702709</v>
      </c>
      <c r="Q3121" t="str">
        <f>LEFT(N3121, SEARCH("/", N3121, 1) - 1)</f>
        <v>film &amp; video</v>
      </c>
      <c r="R3121" t="str">
        <f>RIGHT(N3121, LEN(N3121)-SEARCH("/", N3121, 1))</f>
        <v>documentary</v>
      </c>
      <c r="S3121" s="11">
        <f>(((J3121/60)/60)/24)+DATE(1970,1,1)</f>
        <v>40357.227939814817</v>
      </c>
      <c r="T3121" s="11">
        <f>(((I3121/60)/60)/24)+DATE(1970,1,1)</f>
        <v>40401.665972222225</v>
      </c>
    </row>
    <row r="3122" spans="1:20" x14ac:dyDescent="0.25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6">
        <f>ROUND(E3122/D3122*100, 0)</f>
        <v>39</v>
      </c>
      <c r="P3122" s="8">
        <f>E3122/L3122</f>
        <v>393.58823529411762</v>
      </c>
      <c r="Q3122" t="str">
        <f>LEFT(N3122, SEARCH("/", N3122, 1) - 1)</f>
        <v>film &amp; video</v>
      </c>
      <c r="R3122" t="str">
        <f>RIGHT(N3122, LEN(N3122)-SEARCH("/", N3122, 1))</f>
        <v>animation</v>
      </c>
      <c r="S3122" s="11">
        <f>(((J3122/60)/60)/24)+DATE(1970,1,1)</f>
        <v>42024.888692129629</v>
      </c>
      <c r="T3122" s="11">
        <f>(((I3122/60)/60)/24)+DATE(1970,1,1)</f>
        <v>42054.888692129629</v>
      </c>
    </row>
    <row r="3123" spans="1:20" ht="45" x14ac:dyDescent="0.25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6">
        <f>ROUND(E3123/D3123*100, 0)</f>
        <v>32</v>
      </c>
      <c r="P3123" s="8">
        <f>E3123/L3123</f>
        <v>115.55319148936171</v>
      </c>
      <c r="Q3123" t="str">
        <f>LEFT(N3123, SEARCH("/", N3123, 1) - 1)</f>
        <v>publishing</v>
      </c>
      <c r="R3123" t="str">
        <f>RIGHT(N3123, LEN(N3123)-SEARCH("/", N3123, 1))</f>
        <v>translations</v>
      </c>
      <c r="S3123" s="11">
        <f>(((J3123/60)/60)/24)+DATE(1970,1,1)</f>
        <v>42304.210833333331</v>
      </c>
      <c r="T3123" s="11">
        <f>(((I3123/60)/60)/24)+DATE(1970,1,1)</f>
        <v>42334.252500000002</v>
      </c>
    </row>
    <row r="3124" spans="1:20" ht="45" x14ac:dyDescent="0.25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 s="6">
        <f>ROUND(E3124/D3124*100, 0)</f>
        <v>109</v>
      </c>
      <c r="P3124" s="8">
        <f>E3124/L3124</f>
        <v>159.24137931034483</v>
      </c>
      <c r="Q3124" t="str">
        <f>LEFT(N3124, SEARCH("/", N3124, 1) - 1)</f>
        <v>photography</v>
      </c>
      <c r="R3124" t="str">
        <f>RIGHT(N3124, LEN(N3124)-SEARCH("/", N3124, 1))</f>
        <v>photobooks</v>
      </c>
      <c r="S3124" s="11">
        <f>(((J3124/60)/60)/24)+DATE(1970,1,1)</f>
        <v>42619.466342592597</v>
      </c>
      <c r="T3124" s="11">
        <f>(((I3124/60)/60)/24)+DATE(1970,1,1)</f>
        <v>42649.583333333328</v>
      </c>
    </row>
    <row r="3125" spans="1:20" ht="45" x14ac:dyDescent="0.25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6">
        <f>ROUND(E3125/D3125*100, 0)</f>
        <v>14</v>
      </c>
      <c r="P3125" s="8">
        <f>E3125/L3125</f>
        <v>63.648648648648646</v>
      </c>
      <c r="Q3125" t="str">
        <f>LEFT(N3125, SEARCH("/", N3125, 1) - 1)</f>
        <v>photography</v>
      </c>
      <c r="R3125" t="str">
        <f>RIGHT(N3125, LEN(N3125)-SEARCH("/", N3125, 1))</f>
        <v>photobooks</v>
      </c>
      <c r="S3125" s="11">
        <f>(((J3125/60)/60)/24)+DATE(1970,1,1)</f>
        <v>42321.660509259258</v>
      </c>
      <c r="T3125" s="11">
        <f>(((I3125/60)/60)/24)+DATE(1970,1,1)</f>
        <v>42353.506944444445</v>
      </c>
    </row>
    <row r="3126" spans="1:20" ht="45" x14ac:dyDescent="0.25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8271</v>
      </c>
      <c r="O3126" s="6">
        <f>ROUND(E3126/D3126*100, 0)</f>
        <v>18</v>
      </c>
      <c r="P3126" s="8">
        <f>E3126/L3126</f>
        <v>32.978021978021978</v>
      </c>
      <c r="Q3126" t="str">
        <f>LEFT(N3126, SEARCH("/", N3126, 1) - 1)</f>
        <v>theater</v>
      </c>
      <c r="R3126" t="str">
        <f>RIGHT(N3126, LEN(N3126)-SEARCH("/", N3126, 1))</f>
        <v>plays</v>
      </c>
      <c r="S3126" s="11">
        <f>(((J3126/60)/60)/24)+DATE(1970,1,1)</f>
        <v>42436.509108796294</v>
      </c>
      <c r="T3126" s="11">
        <f>(((I3126/60)/60)/24)+DATE(1970,1,1)</f>
        <v>42471.467442129629</v>
      </c>
    </row>
    <row r="3127" spans="1:20" ht="45" x14ac:dyDescent="0.25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6">
        <f>ROUND(E3127/D3127*100, 0)</f>
        <v>51</v>
      </c>
      <c r="P3127" s="8">
        <f>E3127/L3127</f>
        <v>147.88135593220338</v>
      </c>
      <c r="Q3127" t="str">
        <f>LEFT(N3127, SEARCH("/", N3127, 1) - 1)</f>
        <v>theater</v>
      </c>
      <c r="R3127" t="str">
        <f>RIGHT(N3127, LEN(N3127)-SEARCH("/", N3127, 1))</f>
        <v>musical</v>
      </c>
      <c r="S3127" s="11">
        <f>(((J3127/60)/60)/24)+DATE(1970,1,1)</f>
        <v>41880.753437499996</v>
      </c>
      <c r="T3127" s="11">
        <f>(((I3127/60)/60)/24)+DATE(1970,1,1)</f>
        <v>41905.165972222225</v>
      </c>
    </row>
    <row r="3128" spans="1:20" ht="45" x14ac:dyDescent="0.25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6">
        <f>ROUND(E3128/D3128*100, 0)</f>
        <v>100</v>
      </c>
      <c r="P3128" s="8">
        <f>E3128/L3128</f>
        <v>224.12820512820514</v>
      </c>
      <c r="Q3128" t="str">
        <f>LEFT(N3128, SEARCH("/", N3128, 1) - 1)</f>
        <v>music</v>
      </c>
      <c r="R3128" t="str">
        <f>RIGHT(N3128, LEN(N3128)-SEARCH("/", N3128, 1))</f>
        <v>rock</v>
      </c>
      <c r="S3128" s="11">
        <f>(((J3128/60)/60)/24)+DATE(1970,1,1)</f>
        <v>42093.922048611115</v>
      </c>
      <c r="T3128" s="11">
        <f>(((I3128/60)/60)/24)+DATE(1970,1,1)</f>
        <v>42128.167361111111</v>
      </c>
    </row>
    <row r="3129" spans="1:20" ht="45" x14ac:dyDescent="0.25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6">
        <f>ROUND(E3129/D3129*100, 0)</f>
        <v>0</v>
      </c>
      <c r="P3129" s="8" t="e">
        <f>E3129/L3129</f>
        <v>#DIV/0!</v>
      </c>
      <c r="Q3129" t="str">
        <f>LEFT(N3129, SEARCH("/", N3129, 1) - 1)</f>
        <v>publishing</v>
      </c>
      <c r="R3129" t="str">
        <f>RIGHT(N3129, LEN(N3129)-SEARCH("/", N3129, 1))</f>
        <v>fiction</v>
      </c>
      <c r="S3129" s="11">
        <f>(((J3129/60)/60)/24)+DATE(1970,1,1)</f>
        <v>41289.999641203707</v>
      </c>
      <c r="T3129" s="11">
        <f>(((I3129/60)/60)/24)+DATE(1970,1,1)</f>
        <v>41329.999641203707</v>
      </c>
    </row>
    <row r="3130" spans="1:20" ht="30" x14ac:dyDescent="0.25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6">
        <f>ROUND(E3130/D3130*100, 0)</f>
        <v>0</v>
      </c>
      <c r="P3130" s="8">
        <f>E3130/L3130</f>
        <v>1</v>
      </c>
      <c r="Q3130" t="str">
        <f>LEFT(N3130, SEARCH("/", N3130, 1) - 1)</f>
        <v>technology</v>
      </c>
      <c r="R3130" t="str">
        <f>RIGHT(N3130, LEN(N3130)-SEARCH("/", N3130, 1))</f>
        <v>wearables</v>
      </c>
      <c r="S3130" s="11">
        <f>(((J3130/60)/60)/24)+DATE(1970,1,1)</f>
        <v>42615.753310185188</v>
      </c>
      <c r="T3130" s="11">
        <f>(((I3130/60)/60)/24)+DATE(1970,1,1)</f>
        <v>42645.753310185188</v>
      </c>
    </row>
    <row r="3131" spans="1:20" ht="45" x14ac:dyDescent="0.25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  <c r="O3131" s="6">
        <f>ROUND(E3131/D3131*100, 0)</f>
        <v>124</v>
      </c>
      <c r="P3131" s="8">
        <f>E3131/L3131</f>
        <v>110.39397959183674</v>
      </c>
      <c r="Q3131" t="str">
        <f>LEFT(N3131, SEARCH("/", N3131, 1) - 1)</f>
        <v>photography</v>
      </c>
      <c r="R3131" t="str">
        <f>RIGHT(N3131, LEN(N3131)-SEARCH("/", N3131, 1))</f>
        <v>photobooks</v>
      </c>
      <c r="S3131" s="11">
        <f>(((J3131/60)/60)/24)+DATE(1970,1,1)</f>
        <v>42751.533391203702</v>
      </c>
      <c r="T3131" s="11">
        <f>(((I3131/60)/60)/24)+DATE(1970,1,1)</f>
        <v>42780.957638888889</v>
      </c>
    </row>
    <row r="3132" spans="1:20" ht="45" x14ac:dyDescent="0.25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 s="6">
        <f>ROUND(E3132/D3132*100, 0)</f>
        <v>31</v>
      </c>
      <c r="P3132" s="8">
        <f>E3132/L3132</f>
        <v>71.86666666666666</v>
      </c>
      <c r="Q3132" t="str">
        <f>LEFT(N3132, SEARCH("/", N3132, 1) - 1)</f>
        <v>photography</v>
      </c>
      <c r="R3132" t="str">
        <f>RIGHT(N3132, LEN(N3132)-SEARCH("/", N3132, 1))</f>
        <v>photobooks</v>
      </c>
      <c r="S3132" s="11">
        <f>(((J3132/60)/60)/24)+DATE(1970,1,1)</f>
        <v>42018.071550925932</v>
      </c>
      <c r="T3132" s="11">
        <f>(((I3132/60)/60)/24)+DATE(1970,1,1)</f>
        <v>42049.071550925932</v>
      </c>
    </row>
    <row r="3133" spans="1:20" ht="45" x14ac:dyDescent="0.25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 s="6">
        <f>ROUND(E3133/D3133*100, 0)</f>
        <v>103</v>
      </c>
      <c r="P3133" s="8">
        <f>E3133/L3133</f>
        <v>174.03846153846155</v>
      </c>
      <c r="Q3133" t="str">
        <f>LEFT(N3133, SEARCH("/", N3133, 1) - 1)</f>
        <v>technology</v>
      </c>
      <c r="R3133" t="str">
        <f>RIGHT(N3133, LEN(N3133)-SEARCH("/", N3133, 1))</f>
        <v>makerspaces</v>
      </c>
      <c r="S3133" s="11">
        <f>(((J3133/60)/60)/24)+DATE(1970,1,1)</f>
        <v>42313.02542824074</v>
      </c>
      <c r="T3133" s="11">
        <f>(((I3133/60)/60)/24)+DATE(1970,1,1)</f>
        <v>42347.290972222225</v>
      </c>
    </row>
    <row r="3134" spans="1:20" ht="45" x14ac:dyDescent="0.25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6">
        <f>ROUND(E3134/D3134*100, 0)</f>
        <v>0</v>
      </c>
      <c r="P3134" s="8" t="e">
        <f>E3134/L3134</f>
        <v>#DIV/0!</v>
      </c>
      <c r="Q3134" t="str">
        <f>LEFT(N3134, SEARCH("/", N3134, 1) - 1)</f>
        <v>theater</v>
      </c>
      <c r="R3134" t="str">
        <f>RIGHT(N3134, LEN(N3134)-SEARCH("/", N3134, 1))</f>
        <v>plays</v>
      </c>
      <c r="S3134" s="11">
        <f>(((J3134/60)/60)/24)+DATE(1970,1,1)</f>
        <v>42550.048449074078</v>
      </c>
      <c r="T3134" s="11">
        <f>(((I3134/60)/60)/24)+DATE(1970,1,1)</f>
        <v>42580.978472222225</v>
      </c>
    </row>
    <row r="3135" spans="1:20" ht="30" x14ac:dyDescent="0.25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8269</v>
      </c>
      <c r="O3135" s="6">
        <f>ROUND(E3135/D3135*100, 0)</f>
        <v>114</v>
      </c>
      <c r="P3135" s="8">
        <f>E3135/L3135</f>
        <v>101.8269801980198</v>
      </c>
      <c r="Q3135" t="str">
        <f>LEFT(N3135, SEARCH("/", N3135, 1) - 1)</f>
        <v>film &amp; video</v>
      </c>
      <c r="R3135" t="str">
        <f>RIGHT(N3135, LEN(N3135)-SEARCH("/", N3135, 1))</f>
        <v>documentary</v>
      </c>
      <c r="S3135" s="11">
        <f>(((J3135/60)/60)/24)+DATE(1970,1,1)</f>
        <v>40675.71</v>
      </c>
      <c r="T3135" s="11">
        <f>(((I3135/60)/60)/24)+DATE(1970,1,1)</f>
        <v>40695.207638888889</v>
      </c>
    </row>
    <row r="3136" spans="1:20" ht="45" x14ac:dyDescent="0.25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8269</v>
      </c>
      <c r="O3136" s="6">
        <f>ROUND(E3136/D3136*100, 0)</f>
        <v>119</v>
      </c>
      <c r="P3136" s="8">
        <f>E3136/L3136</f>
        <v>89.957983193277315</v>
      </c>
      <c r="Q3136" t="str">
        <f>LEFT(N3136, SEARCH("/", N3136, 1) - 1)</f>
        <v>film &amp; video</v>
      </c>
      <c r="R3136" t="str">
        <f>RIGHT(N3136, LEN(N3136)-SEARCH("/", N3136, 1))</f>
        <v>documentary</v>
      </c>
      <c r="S3136" s="11">
        <f>(((J3136/60)/60)/24)+DATE(1970,1,1)</f>
        <v>41134.751550925925</v>
      </c>
      <c r="T3136" s="11">
        <f>(((I3136/60)/60)/24)+DATE(1970,1,1)</f>
        <v>41155.751550925925</v>
      </c>
    </row>
    <row r="3137" spans="1:20" ht="60" x14ac:dyDescent="0.25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8272</v>
      </c>
      <c r="O3137" s="6">
        <f>ROUND(E3137/D3137*100, 0)</f>
        <v>0</v>
      </c>
      <c r="P3137" s="8">
        <f>E3137/L3137</f>
        <v>1</v>
      </c>
      <c r="Q3137" t="str">
        <f>LEFT(N3137, SEARCH("/", N3137, 1) - 1)</f>
        <v>technology</v>
      </c>
      <c r="R3137" t="str">
        <f>RIGHT(N3137, LEN(N3137)-SEARCH("/", N3137, 1))</f>
        <v>web</v>
      </c>
      <c r="S3137" s="11">
        <f>(((J3137/60)/60)/24)+DATE(1970,1,1)</f>
        <v>42411.942997685182</v>
      </c>
      <c r="T3137" s="11">
        <f>(((I3137/60)/60)/24)+DATE(1970,1,1)</f>
        <v>42441.942997685182</v>
      </c>
    </row>
    <row r="3138" spans="1:20" x14ac:dyDescent="0.25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 s="6">
        <f>ROUND(E3138/D3138*100, 0)</f>
        <v>0</v>
      </c>
      <c r="P3138" s="8">
        <f>E3138/L3138</f>
        <v>7.5</v>
      </c>
      <c r="Q3138" t="str">
        <f>LEFT(N3138, SEARCH("/", N3138, 1) - 1)</f>
        <v>games</v>
      </c>
      <c r="R3138" t="str">
        <f>RIGHT(N3138, LEN(N3138)-SEARCH("/", N3138, 1))</f>
        <v>video games</v>
      </c>
      <c r="S3138" s="11">
        <f>(((J3138/60)/60)/24)+DATE(1970,1,1)</f>
        <v>41845.866793981484</v>
      </c>
      <c r="T3138" s="11">
        <f>(((I3138/60)/60)/24)+DATE(1970,1,1)</f>
        <v>41875.866793981484</v>
      </c>
    </row>
    <row r="3139" spans="1:20" ht="45" x14ac:dyDescent="0.25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8282</v>
      </c>
      <c r="O3139" s="6">
        <f>ROUND(E3139/D3139*100, 0)</f>
        <v>18</v>
      </c>
      <c r="P3139" s="8">
        <f>E3139/L3139</f>
        <v>122.00037037037038</v>
      </c>
      <c r="Q3139" t="str">
        <f>LEFT(N3139, SEARCH("/", N3139, 1) - 1)</f>
        <v>games</v>
      </c>
      <c r="R3139" t="str">
        <f>RIGHT(N3139, LEN(N3139)-SEARCH("/", N3139, 1))</f>
        <v>video games</v>
      </c>
      <c r="S3139" s="11">
        <f>(((J3139/60)/60)/24)+DATE(1970,1,1)</f>
        <v>40795.713344907403</v>
      </c>
      <c r="T3139" s="11">
        <f>(((I3139/60)/60)/24)+DATE(1970,1,1)</f>
        <v>40825.713344907403</v>
      </c>
    </row>
    <row r="3140" spans="1:20" ht="45" x14ac:dyDescent="0.25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8284</v>
      </c>
      <c r="O3140" s="6">
        <f>ROUND(E3140/D3140*100, 0)</f>
        <v>0</v>
      </c>
      <c r="P3140" s="8" t="e">
        <f>E3140/L3140</f>
        <v>#DIV/0!</v>
      </c>
      <c r="Q3140" t="str">
        <f>LEFT(N3140, SEARCH("/", N3140, 1) - 1)</f>
        <v>food</v>
      </c>
      <c r="R3140" t="str">
        <f>RIGHT(N3140, LEN(N3140)-SEARCH("/", N3140, 1))</f>
        <v>food trucks</v>
      </c>
      <c r="S3140" s="11">
        <f>(((J3140/60)/60)/24)+DATE(1970,1,1)</f>
        <v>42122.629502314812</v>
      </c>
      <c r="T3140" s="11">
        <f>(((I3140/60)/60)/24)+DATE(1970,1,1)</f>
        <v>42143.629502314812</v>
      </c>
    </row>
    <row r="3141" spans="1:20" ht="45" x14ac:dyDescent="0.25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 s="6">
        <f>ROUND(E3141/D3141*100, 0)</f>
        <v>6</v>
      </c>
      <c r="P3141" s="8">
        <f>E3141/L3141</f>
        <v>340</v>
      </c>
      <c r="Q3141" t="str">
        <f>LEFT(N3141, SEARCH("/", N3141, 1) - 1)</f>
        <v>food</v>
      </c>
      <c r="R3141" t="str">
        <f>RIGHT(N3141, LEN(N3141)-SEARCH("/", N3141, 1))</f>
        <v>food trucks</v>
      </c>
      <c r="S3141" s="11">
        <f>(((J3141/60)/60)/24)+DATE(1970,1,1)</f>
        <v>42605.053993055553</v>
      </c>
      <c r="T3141" s="11">
        <f>(((I3141/60)/60)/24)+DATE(1970,1,1)</f>
        <v>42635.053993055553</v>
      </c>
    </row>
    <row r="3142" spans="1:20" ht="30" x14ac:dyDescent="0.25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8285</v>
      </c>
      <c r="O3142" s="6">
        <f>ROUND(E3142/D3142*100, 0)</f>
        <v>103</v>
      </c>
      <c r="P3142" s="8">
        <f>E3142/L3142</f>
        <v>111.52694610778443</v>
      </c>
      <c r="Q3142" t="str">
        <f>LEFT(N3142, SEARCH("/", N3142, 1) - 1)</f>
        <v>photography</v>
      </c>
      <c r="R3142" t="str">
        <f>RIGHT(N3142, LEN(N3142)-SEARCH("/", N3142, 1))</f>
        <v>photobooks</v>
      </c>
      <c r="S3142" s="11">
        <f>(((J3142/60)/60)/24)+DATE(1970,1,1)</f>
        <v>41955.857789351852</v>
      </c>
      <c r="T3142" s="11">
        <f>(((I3142/60)/60)/24)+DATE(1970,1,1)</f>
        <v>41992.166666666672</v>
      </c>
    </row>
    <row r="3143" spans="1:20" ht="45" x14ac:dyDescent="0.25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8289</v>
      </c>
      <c r="O3143" s="6">
        <f>ROUND(E3143/D3143*100, 0)</f>
        <v>0</v>
      </c>
      <c r="P3143" s="8">
        <f>E3143/L3143</f>
        <v>3</v>
      </c>
      <c r="Q3143" t="str">
        <f>LEFT(N3143, SEARCH("/", N3143, 1) - 1)</f>
        <v>photography</v>
      </c>
      <c r="R3143" t="str">
        <f>RIGHT(N3143, LEN(N3143)-SEARCH("/", N3143, 1))</f>
        <v>nature</v>
      </c>
      <c r="S3143" s="11">
        <f>(((J3143/60)/60)/24)+DATE(1970,1,1)</f>
        <v>41974.712245370371</v>
      </c>
      <c r="T3143" s="11">
        <f>(((I3143/60)/60)/24)+DATE(1970,1,1)</f>
        <v>42004.712245370371</v>
      </c>
    </row>
    <row r="3144" spans="1:20" ht="30" x14ac:dyDescent="0.25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8285</v>
      </c>
      <c r="O3144" s="6">
        <f>ROUND(E3144/D3144*100, 0)</f>
        <v>52</v>
      </c>
      <c r="P3144" s="8">
        <f>E3144/L3144</f>
        <v>94.19</v>
      </c>
      <c r="Q3144" t="str">
        <f>LEFT(N3144, SEARCH("/", N3144, 1) - 1)</f>
        <v>photography</v>
      </c>
      <c r="R3144" t="str">
        <f>RIGHT(N3144, LEN(N3144)-SEARCH("/", N3144, 1))</f>
        <v>photobooks</v>
      </c>
      <c r="S3144" s="11">
        <f>(((J3144/60)/60)/24)+DATE(1970,1,1)</f>
        <v>42705.662118055552</v>
      </c>
      <c r="T3144" s="11">
        <f>(((I3144/60)/60)/24)+DATE(1970,1,1)</f>
        <v>42765.290972222225</v>
      </c>
    </row>
    <row r="3145" spans="1:20" ht="45" x14ac:dyDescent="0.25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8283</v>
      </c>
      <c r="O3145" s="6">
        <f>ROUND(E3145/D3145*100, 0)</f>
        <v>8</v>
      </c>
      <c r="P3145" s="8">
        <f>E3145/L3145</f>
        <v>90.9375</v>
      </c>
      <c r="Q3145" t="str">
        <f>LEFT(N3145, SEARCH("/", N3145, 1) - 1)</f>
        <v>games</v>
      </c>
      <c r="R3145" t="str">
        <f>RIGHT(N3145, LEN(N3145)-SEARCH("/", N3145, 1))</f>
        <v>mobile games</v>
      </c>
      <c r="S3145" s="11">
        <f>(((J3145/60)/60)/24)+DATE(1970,1,1)</f>
        <v>42755.492754629624</v>
      </c>
      <c r="T3145" s="11">
        <f>(((I3145/60)/60)/24)+DATE(1970,1,1)</f>
        <v>42802.3125</v>
      </c>
    </row>
    <row r="3146" spans="1:20" ht="45" x14ac:dyDescent="0.25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8279</v>
      </c>
      <c r="O3146" s="6">
        <f>ROUND(E3146/D3146*100, 0)</f>
        <v>120</v>
      </c>
      <c r="P3146" s="8">
        <f>E3146/L3146</f>
        <v>88.147154471544724</v>
      </c>
      <c r="Q3146" t="str">
        <f>LEFT(N3146, SEARCH("/", N3146, 1) - 1)</f>
        <v>music</v>
      </c>
      <c r="R3146" t="str">
        <f>RIGHT(N3146, LEN(N3146)-SEARCH("/", N3146, 1))</f>
        <v>indie rock</v>
      </c>
      <c r="S3146" s="11">
        <f>(((J3146/60)/60)/24)+DATE(1970,1,1)</f>
        <v>40555.322662037033</v>
      </c>
      <c r="T3146" s="11">
        <f>(((I3146/60)/60)/24)+DATE(1970,1,1)</f>
        <v>40603.833333333336</v>
      </c>
    </row>
    <row r="3147" spans="1:20" ht="30" x14ac:dyDescent="0.25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8276</v>
      </c>
      <c r="O3147" s="6">
        <f>ROUND(E3147/D3147*100, 0)</f>
        <v>122</v>
      </c>
      <c r="P3147" s="8">
        <f>E3147/L3147</f>
        <v>64.366735294117646</v>
      </c>
      <c r="Q3147" t="str">
        <f>LEFT(N3147, SEARCH("/", N3147, 1) - 1)</f>
        <v>music</v>
      </c>
      <c r="R3147" t="str">
        <f>RIGHT(N3147, LEN(N3147)-SEARCH("/", N3147, 1))</f>
        <v>rock</v>
      </c>
      <c r="S3147" s="11">
        <f>(((J3147/60)/60)/24)+DATE(1970,1,1)</f>
        <v>42745.600243055553</v>
      </c>
      <c r="T3147" s="11">
        <f>(((I3147/60)/60)/24)+DATE(1970,1,1)</f>
        <v>42776.208333333328</v>
      </c>
    </row>
    <row r="3148" spans="1:20" ht="45" x14ac:dyDescent="0.25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8297</v>
      </c>
      <c r="O3148" s="6">
        <f>ROUND(E3148/D3148*100, 0)</f>
        <v>108</v>
      </c>
      <c r="P3148" s="8">
        <f>E3148/L3148</f>
        <v>60.820280373831778</v>
      </c>
      <c r="Q3148" t="str">
        <f>LEFT(N3148, SEARCH("/", N3148, 1) - 1)</f>
        <v>games</v>
      </c>
      <c r="R3148" t="str">
        <f>RIGHT(N3148, LEN(N3148)-SEARCH("/", N3148, 1))</f>
        <v>tabletop games</v>
      </c>
      <c r="S3148" s="11">
        <f>(((J3148/60)/60)/24)+DATE(1970,1,1)</f>
        <v>42381.79886574074</v>
      </c>
      <c r="T3148" s="11">
        <f>(((I3148/60)/60)/24)+DATE(1970,1,1)</f>
        <v>42412.207638888889</v>
      </c>
    </row>
    <row r="3149" spans="1:20" ht="45" x14ac:dyDescent="0.25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 s="6">
        <f>ROUND(E3149/D3149*100, 0)</f>
        <v>353</v>
      </c>
      <c r="P3149" s="8">
        <f>E3149/L3149</f>
        <v>64.625635808748726</v>
      </c>
      <c r="Q3149" t="str">
        <f>LEFT(N3149, SEARCH("/", N3149, 1) - 1)</f>
        <v>games</v>
      </c>
      <c r="R3149" t="str">
        <f>RIGHT(N3149, LEN(N3149)-SEARCH("/", N3149, 1))</f>
        <v>tabletop games</v>
      </c>
      <c r="S3149" s="11">
        <f>(((J3149/60)/60)/24)+DATE(1970,1,1)</f>
        <v>41915.003275462965</v>
      </c>
      <c r="T3149" s="11">
        <f>(((I3149/60)/60)/24)+DATE(1970,1,1)</f>
        <v>41955.332638888889</v>
      </c>
    </row>
    <row r="3150" spans="1:20" ht="45" x14ac:dyDescent="0.25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8279</v>
      </c>
      <c r="O3150" s="6">
        <f>ROUND(E3150/D3150*100, 0)</f>
        <v>101</v>
      </c>
      <c r="P3150" s="8">
        <f>E3150/L3150</f>
        <v>109.10778443113773</v>
      </c>
      <c r="Q3150" t="str">
        <f>LEFT(N3150, SEARCH("/", N3150, 1) - 1)</f>
        <v>music</v>
      </c>
      <c r="R3150" t="str">
        <f>RIGHT(N3150, LEN(N3150)-SEARCH("/", N3150, 1))</f>
        <v>indie rock</v>
      </c>
      <c r="S3150" s="11">
        <f>(((J3150/60)/60)/24)+DATE(1970,1,1)</f>
        <v>41834.695277777777</v>
      </c>
      <c r="T3150" s="11">
        <f>(((I3150/60)/60)/24)+DATE(1970,1,1)</f>
        <v>41859.75</v>
      </c>
    </row>
    <row r="3151" spans="1:20" ht="45" x14ac:dyDescent="0.25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8299</v>
      </c>
      <c r="O3151" s="6">
        <f>ROUND(E3151/D3151*100, 0)</f>
        <v>10</v>
      </c>
      <c r="P3151" s="8">
        <f>E3151/L3151</f>
        <v>53.545454545454547</v>
      </c>
      <c r="Q3151" t="str">
        <f>LEFT(N3151, SEARCH("/", N3151, 1) - 1)</f>
        <v>food</v>
      </c>
      <c r="R3151" t="str">
        <f>RIGHT(N3151, LEN(N3151)-SEARCH("/", N3151, 1))</f>
        <v>restaurants</v>
      </c>
      <c r="S3151" s="11">
        <f>(((J3151/60)/60)/24)+DATE(1970,1,1)</f>
        <v>42052.802430555559</v>
      </c>
      <c r="T3151" s="11">
        <f>(((I3151/60)/60)/24)+DATE(1970,1,1)</f>
        <v>42082.760763888888</v>
      </c>
    </row>
    <row r="3152" spans="1:20" ht="30" x14ac:dyDescent="0.25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 s="6">
        <f>ROUND(E3152/D3152*100, 0)</f>
        <v>113</v>
      </c>
      <c r="P3152" s="8">
        <f>E3152/L3152</f>
        <v>109.96308108108107</v>
      </c>
      <c r="Q3152" t="str">
        <f>LEFT(N3152, SEARCH("/", N3152, 1) - 1)</f>
        <v>music</v>
      </c>
      <c r="R3152" t="str">
        <f>RIGHT(N3152, LEN(N3152)-SEARCH("/", N3152, 1))</f>
        <v>classical music</v>
      </c>
      <c r="S3152" s="11">
        <f>(((J3152/60)/60)/24)+DATE(1970,1,1)</f>
        <v>41298.509965277779</v>
      </c>
      <c r="T3152" s="11">
        <f>(((I3152/60)/60)/24)+DATE(1970,1,1)</f>
        <v>41329.207638888889</v>
      </c>
    </row>
    <row r="3153" spans="1:20" ht="45" x14ac:dyDescent="0.25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8303</v>
      </c>
      <c r="O3153" s="6">
        <f>ROUND(E3153/D3153*100, 0)</f>
        <v>104</v>
      </c>
      <c r="P3153" s="8">
        <f>E3153/L3153</f>
        <v>125.97972972972973</v>
      </c>
      <c r="Q3153" t="str">
        <f>LEFT(N3153, SEARCH("/", N3153, 1) - 1)</f>
        <v>theater</v>
      </c>
      <c r="R3153" t="str">
        <f>RIGHT(N3153, LEN(N3153)-SEARCH("/", N3153, 1))</f>
        <v>spaces</v>
      </c>
      <c r="S3153" s="11">
        <f>(((J3153/60)/60)/24)+DATE(1970,1,1)</f>
        <v>42465.596585648149</v>
      </c>
      <c r="T3153" s="11">
        <f>(((I3153/60)/60)/24)+DATE(1970,1,1)</f>
        <v>42493.958333333328</v>
      </c>
    </row>
    <row r="3154" spans="1:20" ht="45" x14ac:dyDescent="0.25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6">
        <f>ROUND(E3154/D3154*100, 0)</f>
        <v>0</v>
      </c>
      <c r="P3154" s="8">
        <f>E3154/L3154</f>
        <v>1</v>
      </c>
      <c r="Q3154" t="str">
        <f>LEFT(N3154, SEARCH("/", N3154, 1) - 1)</f>
        <v>theater</v>
      </c>
      <c r="R3154" t="str">
        <f>RIGHT(N3154, LEN(N3154)-SEARCH("/", N3154, 1))</f>
        <v>spaces</v>
      </c>
      <c r="S3154" s="11">
        <f>(((J3154/60)/60)/24)+DATE(1970,1,1)</f>
        <v>42460.374305555553</v>
      </c>
      <c r="T3154" s="11">
        <f>(((I3154/60)/60)/24)+DATE(1970,1,1)</f>
        <v>42510.374305555553</v>
      </c>
    </row>
    <row r="3155" spans="1:20" ht="45" x14ac:dyDescent="0.25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8305</v>
      </c>
      <c r="O3155" s="6">
        <f>ROUND(E3155/D3155*100, 0)</f>
        <v>0</v>
      </c>
      <c r="P3155" s="8">
        <f>E3155/L3155</f>
        <v>10</v>
      </c>
      <c r="Q3155" t="str">
        <f>LEFT(N3155, SEARCH("/", N3155, 1) - 1)</f>
        <v>theater</v>
      </c>
      <c r="R3155" t="str">
        <f>RIGHT(N3155, LEN(N3155)-SEARCH("/", N3155, 1))</f>
        <v>musical</v>
      </c>
      <c r="S3155" s="11">
        <f>(((J3155/60)/60)/24)+DATE(1970,1,1)</f>
        <v>42154.818819444445</v>
      </c>
      <c r="T3155" s="11">
        <f>(((I3155/60)/60)/24)+DATE(1970,1,1)</f>
        <v>42185.165972222225</v>
      </c>
    </row>
    <row r="3156" spans="1:20" ht="30" x14ac:dyDescent="0.25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 s="6">
        <f>ROUND(E3156/D3156*100, 0)</f>
        <v>70</v>
      </c>
      <c r="P3156" s="8">
        <f>E3156/L3156</f>
        <v>63.558375634517766</v>
      </c>
      <c r="Q3156" t="str">
        <f>LEFT(N3156, SEARCH("/", N3156, 1) - 1)</f>
        <v>theater</v>
      </c>
      <c r="R3156" t="str">
        <f>RIGHT(N3156, LEN(N3156)-SEARCH("/", N3156, 1))</f>
        <v>plays</v>
      </c>
      <c r="S3156" s="11">
        <f>(((J3156/60)/60)/24)+DATE(1970,1,1)</f>
        <v>41990.584108796291</v>
      </c>
      <c r="T3156" s="11">
        <f>(((I3156/60)/60)/24)+DATE(1970,1,1)</f>
        <v>42036.120833333334</v>
      </c>
    </row>
    <row r="3157" spans="1:20" ht="45" x14ac:dyDescent="0.25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 s="6">
        <f>ROUND(E3157/D3157*100, 0)</f>
        <v>109</v>
      </c>
      <c r="P3157" s="8">
        <f>E3157/L3157</f>
        <v>199.9009900990099</v>
      </c>
      <c r="Q3157" t="str">
        <f>LEFT(N3157, SEARCH("/", N3157, 1) - 1)</f>
        <v>film &amp; video</v>
      </c>
      <c r="R3157" t="str">
        <f>RIGHT(N3157, LEN(N3157)-SEARCH("/", N3157, 1))</f>
        <v>television</v>
      </c>
      <c r="S3157" s="11">
        <f>(((J3157/60)/60)/24)+DATE(1970,1,1)</f>
        <v>41878.627187500002</v>
      </c>
      <c r="T3157" s="11">
        <f>(((I3157/60)/60)/24)+DATE(1970,1,1)</f>
        <v>41908.627187500002</v>
      </c>
    </row>
    <row r="3158" spans="1:20" ht="45" x14ac:dyDescent="0.25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 s="6">
        <f>ROUND(E3158/D3158*100, 0)</f>
        <v>101</v>
      </c>
      <c r="P3158" s="8">
        <f>E3158/L3158</f>
        <v>90.616504854368927</v>
      </c>
      <c r="Q3158" t="str">
        <f>LEFT(N3158, SEARCH("/", N3158, 1) - 1)</f>
        <v>film &amp; video</v>
      </c>
      <c r="R3158" t="str">
        <f>RIGHT(N3158, LEN(N3158)-SEARCH("/", N3158, 1))</f>
        <v>documentary</v>
      </c>
      <c r="S3158" s="11">
        <f>(((J3158/60)/60)/24)+DATE(1970,1,1)</f>
        <v>40763.717256944445</v>
      </c>
      <c r="T3158" s="11">
        <f>(((I3158/60)/60)/24)+DATE(1970,1,1)</f>
        <v>40794.125</v>
      </c>
    </row>
    <row r="3159" spans="1:20" ht="45" x14ac:dyDescent="0.25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6">
        <f>ROUND(E3159/D3159*100, 0)</f>
        <v>103</v>
      </c>
      <c r="P3159" s="8">
        <f>E3159/L3159</f>
        <v>91.480769230769226</v>
      </c>
      <c r="Q3159" t="str">
        <f>LEFT(N3159, SEARCH("/", N3159, 1) - 1)</f>
        <v>film &amp; video</v>
      </c>
      <c r="R3159" t="str">
        <f>RIGHT(N3159, LEN(N3159)-SEARCH("/", N3159, 1))</f>
        <v>documentary</v>
      </c>
      <c r="S3159" s="11">
        <f>(((J3159/60)/60)/24)+DATE(1970,1,1)</f>
        <v>41529.063252314816</v>
      </c>
      <c r="T3159" s="11">
        <f>(((I3159/60)/60)/24)+DATE(1970,1,1)</f>
        <v>41559.063252314816</v>
      </c>
    </row>
    <row r="3160" spans="1:20" ht="45" x14ac:dyDescent="0.25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6">
        <f>ROUND(E3160/D3160*100, 0)</f>
        <v>111</v>
      </c>
      <c r="P3160" s="8">
        <f>E3160/L3160</f>
        <v>97.113744075829388</v>
      </c>
      <c r="Q3160" t="str">
        <f>LEFT(N3160, SEARCH("/", N3160, 1) - 1)</f>
        <v>photography</v>
      </c>
      <c r="R3160" t="str">
        <f>RIGHT(N3160, LEN(N3160)-SEARCH("/", N3160, 1))</f>
        <v>photobooks</v>
      </c>
      <c r="S3160" s="11">
        <f>(((J3160/60)/60)/24)+DATE(1970,1,1)</f>
        <v>41786.614363425928</v>
      </c>
      <c r="T3160" s="11">
        <f>(((I3160/60)/60)/24)+DATE(1970,1,1)</f>
        <v>41817.614363425928</v>
      </c>
    </row>
    <row r="3161" spans="1:20" ht="45" x14ac:dyDescent="0.25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 s="6">
        <f>ROUND(E3161/D3161*100, 0)</f>
        <v>125</v>
      </c>
      <c r="P3161" s="8">
        <f>E3161/L3161</f>
        <v>95.834024896265561</v>
      </c>
      <c r="Q3161" t="str">
        <f>LEFT(N3161, SEARCH("/", N3161, 1) - 1)</f>
        <v>photography</v>
      </c>
      <c r="R3161" t="str">
        <f>RIGHT(N3161, LEN(N3161)-SEARCH("/", N3161, 1))</f>
        <v>photobooks</v>
      </c>
      <c r="S3161" s="11">
        <f>(((J3161/60)/60)/24)+DATE(1970,1,1)</f>
        <v>41964.751342592594</v>
      </c>
      <c r="T3161" s="11">
        <f>(((I3161/60)/60)/24)+DATE(1970,1,1)</f>
        <v>41996</v>
      </c>
    </row>
    <row r="3162" spans="1:20" ht="30" x14ac:dyDescent="0.25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 s="6">
        <f>ROUND(E3162/D3162*100, 0)</f>
        <v>104</v>
      </c>
      <c r="P3162" s="8">
        <f>E3162/L3162</f>
        <v>50.852631578947367</v>
      </c>
      <c r="Q3162" t="str">
        <f>LEFT(N3162, SEARCH("/", N3162, 1) - 1)</f>
        <v>games</v>
      </c>
      <c r="R3162" t="str">
        <f>RIGHT(N3162, LEN(N3162)-SEARCH("/", N3162, 1))</f>
        <v>tabletop games</v>
      </c>
      <c r="S3162" s="11">
        <f>(((J3162/60)/60)/24)+DATE(1970,1,1)</f>
        <v>42200.666261574079</v>
      </c>
      <c r="T3162" s="11">
        <f>(((I3162/60)/60)/24)+DATE(1970,1,1)</f>
        <v>42214.666261574079</v>
      </c>
    </row>
    <row r="3163" spans="1:20" ht="45" x14ac:dyDescent="0.25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6">
        <f>ROUND(E3163/D3163*100, 0)</f>
        <v>429</v>
      </c>
      <c r="P3163" s="8">
        <f>E3163/L3163</f>
        <v>64.816470588235291</v>
      </c>
      <c r="Q3163" t="str">
        <f>LEFT(N3163, SEARCH("/", N3163, 1) - 1)</f>
        <v>music</v>
      </c>
      <c r="R3163" t="str">
        <f>RIGHT(N3163, LEN(N3163)-SEARCH("/", N3163, 1))</f>
        <v>indie rock</v>
      </c>
      <c r="S3163" s="11">
        <f>(((J3163/60)/60)/24)+DATE(1970,1,1)</f>
        <v>41324.79415509259</v>
      </c>
      <c r="T3163" s="11">
        <f>(((I3163/60)/60)/24)+DATE(1970,1,1)</f>
        <v>41354.752488425926</v>
      </c>
    </row>
    <row r="3164" spans="1:20" ht="45" x14ac:dyDescent="0.25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6">
        <f>ROUND(E3164/D3164*100, 0)</f>
        <v>109</v>
      </c>
      <c r="P3164" s="8">
        <f>E3164/L3164</f>
        <v>99.15533980582525</v>
      </c>
      <c r="Q3164" t="str">
        <f>LEFT(N3164, SEARCH("/", N3164, 1) - 1)</f>
        <v>music</v>
      </c>
      <c r="R3164" t="str">
        <f>RIGHT(N3164, LEN(N3164)-SEARCH("/", N3164, 1))</f>
        <v>rock</v>
      </c>
      <c r="S3164" s="11">
        <f>(((J3164/60)/60)/24)+DATE(1970,1,1)</f>
        <v>42445.823055555549</v>
      </c>
      <c r="T3164" s="11">
        <f>(((I3164/60)/60)/24)+DATE(1970,1,1)</f>
        <v>42476</v>
      </c>
    </row>
    <row r="3165" spans="1:20" ht="30" x14ac:dyDescent="0.25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6">
        <f>ROUND(E3165/D3165*100, 0)</f>
        <v>1</v>
      </c>
      <c r="P3165" s="8">
        <f>E3165/L3165</f>
        <v>15.428571428571429</v>
      </c>
      <c r="Q3165" t="str">
        <f>LEFT(N3165, SEARCH("/", N3165, 1) - 1)</f>
        <v>technology</v>
      </c>
      <c r="R3165" t="str">
        <f>RIGHT(N3165, LEN(N3165)-SEARCH("/", N3165, 1))</f>
        <v>web</v>
      </c>
      <c r="S3165" s="11">
        <f>(((J3165/60)/60)/24)+DATE(1970,1,1)</f>
        <v>42094.101145833338</v>
      </c>
      <c r="T3165" s="11">
        <f>(((I3165/60)/60)/24)+DATE(1970,1,1)</f>
        <v>42124.101145833338</v>
      </c>
    </row>
    <row r="3166" spans="1:20" ht="45" x14ac:dyDescent="0.25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6">
        <f>ROUND(E3166/D3166*100, 0)</f>
        <v>0</v>
      </c>
      <c r="P3166" s="8">
        <f>E3166/L3166</f>
        <v>1</v>
      </c>
      <c r="Q3166" t="str">
        <f>LEFT(N3166, SEARCH("/", N3166, 1) - 1)</f>
        <v>publishing</v>
      </c>
      <c r="R3166" t="str">
        <f>RIGHT(N3166, LEN(N3166)-SEARCH("/", N3166, 1))</f>
        <v>translations</v>
      </c>
      <c r="S3166" s="11">
        <f>(((J3166/60)/60)/24)+DATE(1970,1,1)</f>
        <v>41931.959016203706</v>
      </c>
      <c r="T3166" s="11">
        <f>(((I3166/60)/60)/24)+DATE(1970,1,1)</f>
        <v>41962.00068287037</v>
      </c>
    </row>
    <row r="3167" spans="1:20" ht="30" x14ac:dyDescent="0.25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 s="6">
        <f>ROUND(E3167/D3167*100, 0)</f>
        <v>101</v>
      </c>
      <c r="P3167" s="8">
        <f>E3167/L3167</f>
        <v>135.66666666666666</v>
      </c>
      <c r="Q3167" t="str">
        <f>LEFT(N3167, SEARCH("/", N3167, 1) - 1)</f>
        <v>photography</v>
      </c>
      <c r="R3167" t="str">
        <f>RIGHT(N3167, LEN(N3167)-SEARCH("/", N3167, 1))</f>
        <v>photobooks</v>
      </c>
      <c r="S3167" s="11">
        <f>(((J3167/60)/60)/24)+DATE(1970,1,1)</f>
        <v>42052.628703703704</v>
      </c>
      <c r="T3167" s="11">
        <f>(((I3167/60)/60)/24)+DATE(1970,1,1)</f>
        <v>42082.587037037039</v>
      </c>
    </row>
    <row r="3168" spans="1:20" ht="45" x14ac:dyDescent="0.25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6">
        <f>ROUND(E3168/D3168*100, 0)</f>
        <v>22</v>
      </c>
      <c r="P3168" s="8">
        <f>E3168/L3168</f>
        <v>48.720930232558139</v>
      </c>
      <c r="Q3168" t="str">
        <f>LEFT(N3168, SEARCH("/", N3168, 1) - 1)</f>
        <v>photography</v>
      </c>
      <c r="R3168" t="str">
        <f>RIGHT(N3168, LEN(N3168)-SEARCH("/", N3168, 1))</f>
        <v>photobooks</v>
      </c>
      <c r="S3168" s="11">
        <f>(((J3168/60)/60)/24)+DATE(1970,1,1)</f>
        <v>42515.439421296294</v>
      </c>
      <c r="T3168" s="11">
        <f>(((I3168/60)/60)/24)+DATE(1970,1,1)</f>
        <v>42575.439421296294</v>
      </c>
    </row>
    <row r="3169" spans="1:20" ht="45" x14ac:dyDescent="0.25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  <c r="O3169" s="6">
        <f>ROUND(E3169/D3169*100, 0)</f>
        <v>127</v>
      </c>
      <c r="P3169" s="8">
        <f>E3169/L3169</f>
        <v>117.6</v>
      </c>
      <c r="Q3169" t="str">
        <f>LEFT(N3169, SEARCH("/", N3169, 1) - 1)</f>
        <v>technology</v>
      </c>
      <c r="R3169" t="str">
        <f>RIGHT(N3169, LEN(N3169)-SEARCH("/", N3169, 1))</f>
        <v>hardware</v>
      </c>
      <c r="S3169" s="11">
        <f>(((J3169/60)/60)/24)+DATE(1970,1,1)</f>
        <v>41863.429791666669</v>
      </c>
      <c r="T3169" s="11">
        <f>(((I3169/60)/60)/24)+DATE(1970,1,1)</f>
        <v>41898.429791666669</v>
      </c>
    </row>
    <row r="3170" spans="1:20" ht="45" x14ac:dyDescent="0.25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 s="6">
        <f>ROUND(E3170/D3170*100, 0)</f>
        <v>185</v>
      </c>
      <c r="P3170" s="8">
        <f>E3170/L3170</f>
        <v>65.318435754189949</v>
      </c>
      <c r="Q3170" t="str">
        <f>LEFT(N3170, SEARCH("/", N3170, 1) - 1)</f>
        <v>games</v>
      </c>
      <c r="R3170" t="str">
        <f>RIGHT(N3170, LEN(N3170)-SEARCH("/", N3170, 1))</f>
        <v>tabletop games</v>
      </c>
      <c r="S3170" s="11">
        <f>(((J3170/60)/60)/24)+DATE(1970,1,1)</f>
        <v>42417.625046296293</v>
      </c>
      <c r="T3170" s="11">
        <f>(((I3170/60)/60)/24)+DATE(1970,1,1)</f>
        <v>42452.290972222225</v>
      </c>
    </row>
    <row r="3171" spans="1:20" ht="45" x14ac:dyDescent="0.25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6">
        <f>ROUND(E3171/D3171*100, 0)</f>
        <v>6</v>
      </c>
      <c r="P3171" s="8">
        <f>E3171/L3171</f>
        <v>163.57142857142858</v>
      </c>
      <c r="Q3171" t="str">
        <f>LEFT(N3171, SEARCH("/", N3171, 1) - 1)</f>
        <v>theater</v>
      </c>
      <c r="R3171" t="str">
        <f>RIGHT(N3171, LEN(N3171)-SEARCH("/", N3171, 1))</f>
        <v>spaces</v>
      </c>
      <c r="S3171" s="11">
        <f>(((J3171/60)/60)/24)+DATE(1970,1,1)</f>
        <v>42787.862430555557</v>
      </c>
      <c r="T3171" s="11">
        <f>(((I3171/60)/60)/24)+DATE(1970,1,1)</f>
        <v>42830.820763888885</v>
      </c>
    </row>
    <row r="3172" spans="1:20" ht="45" x14ac:dyDescent="0.25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6">
        <f>ROUND(E3172/D3172*100, 0)</f>
        <v>106</v>
      </c>
      <c r="P3172" s="8">
        <f>E3172/L3172</f>
        <v>206.31</v>
      </c>
      <c r="Q3172" t="str">
        <f>LEFT(N3172, SEARCH("/", N3172, 1) - 1)</f>
        <v>games</v>
      </c>
      <c r="R3172" t="str">
        <f>RIGHT(N3172, LEN(N3172)-SEARCH("/", N3172, 1))</f>
        <v>tabletop games</v>
      </c>
      <c r="S3172" s="11">
        <f>(((J3172/60)/60)/24)+DATE(1970,1,1)</f>
        <v>42152.640833333338</v>
      </c>
      <c r="T3172" s="11">
        <f>(((I3172/60)/60)/24)+DATE(1970,1,1)</f>
        <v>42182.640833333338</v>
      </c>
    </row>
    <row r="3173" spans="1:20" ht="45" x14ac:dyDescent="0.25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6">
        <f>ROUND(E3173/D3173*100, 0)</f>
        <v>18</v>
      </c>
      <c r="P3173" s="8">
        <f>E3173/L3173</f>
        <v>126.48148148148148</v>
      </c>
      <c r="Q3173" t="str">
        <f>LEFT(N3173, SEARCH("/", N3173, 1) - 1)</f>
        <v>technology</v>
      </c>
      <c r="R3173" t="str">
        <f>RIGHT(N3173, LEN(N3173)-SEARCH("/", N3173, 1))</f>
        <v>makerspaces</v>
      </c>
      <c r="S3173" s="11">
        <f>(((J3173/60)/60)/24)+DATE(1970,1,1)</f>
        <v>41793.029432870368</v>
      </c>
      <c r="T3173" s="11">
        <f>(((I3173/60)/60)/24)+DATE(1970,1,1)</f>
        <v>41823.029432870368</v>
      </c>
    </row>
    <row r="3174" spans="1:20" ht="30" x14ac:dyDescent="0.25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6">
        <f>ROUND(E3174/D3174*100, 0)</f>
        <v>112</v>
      </c>
      <c r="P3174" s="8">
        <f>E3174/L3174</f>
        <v>116.21465968586388</v>
      </c>
      <c r="Q3174" t="str">
        <f>LEFT(N3174, SEARCH("/", N3174, 1) - 1)</f>
        <v>photography</v>
      </c>
      <c r="R3174" t="str">
        <f>RIGHT(N3174, LEN(N3174)-SEARCH("/", N3174, 1))</f>
        <v>photobooks</v>
      </c>
      <c r="S3174" s="11">
        <f>(((J3174/60)/60)/24)+DATE(1970,1,1)</f>
        <v>42654.177187499998</v>
      </c>
      <c r="T3174" s="11">
        <f>(((I3174/60)/60)/24)+DATE(1970,1,1)</f>
        <v>42684.218854166669</v>
      </c>
    </row>
    <row r="3175" spans="1:20" ht="45" x14ac:dyDescent="0.25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6">
        <f>ROUND(E3175/D3175*100, 0)</f>
        <v>0</v>
      </c>
      <c r="P3175" s="8" t="e">
        <f>E3175/L3175</f>
        <v>#DIV/0!</v>
      </c>
      <c r="Q3175" t="str">
        <f>LEFT(N3175, SEARCH("/", N3175, 1) - 1)</f>
        <v>publishing</v>
      </c>
      <c r="R3175" t="str">
        <f>RIGHT(N3175, LEN(N3175)-SEARCH("/", N3175, 1))</f>
        <v>children's books</v>
      </c>
      <c r="S3175" s="11">
        <f>(((J3175/60)/60)/24)+DATE(1970,1,1)</f>
        <v>41257.531712962962</v>
      </c>
      <c r="T3175" s="11">
        <f>(((I3175/60)/60)/24)+DATE(1970,1,1)</f>
        <v>41306.708333333336</v>
      </c>
    </row>
    <row r="3176" spans="1:20" ht="45" x14ac:dyDescent="0.25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8265</v>
      </c>
      <c r="O3176" s="6">
        <f>ROUND(E3176/D3176*100, 0)</f>
        <v>112</v>
      </c>
      <c r="P3176" s="8">
        <f>E3176/L3176</f>
        <v>148.96666666666667</v>
      </c>
      <c r="Q3176" t="str">
        <f>LEFT(N3176, SEARCH("/", N3176, 1) - 1)</f>
        <v>film &amp; video</v>
      </c>
      <c r="R3176" t="str">
        <f>RIGHT(N3176, LEN(N3176)-SEARCH("/", N3176, 1))</f>
        <v>television</v>
      </c>
      <c r="S3176" s="11">
        <f>(((J3176/60)/60)/24)+DATE(1970,1,1)</f>
        <v>41929.164733796293</v>
      </c>
      <c r="T3176" s="11">
        <f>(((I3176/60)/60)/24)+DATE(1970,1,1)</f>
        <v>41959.206400462965</v>
      </c>
    </row>
    <row r="3177" spans="1:20" ht="45" x14ac:dyDescent="0.25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8265</v>
      </c>
      <c r="O3177" s="6">
        <f>ROUND(E3177/D3177*100, 0)</f>
        <v>100</v>
      </c>
      <c r="P3177" s="8">
        <f>E3177/L3177</f>
        <v>606.82242424242418</v>
      </c>
      <c r="Q3177" t="str">
        <f>LEFT(N3177, SEARCH("/", N3177, 1) - 1)</f>
        <v>film &amp; video</v>
      </c>
      <c r="R3177" t="str">
        <f>RIGHT(N3177, LEN(N3177)-SEARCH("/", N3177, 1))</f>
        <v>television</v>
      </c>
      <c r="S3177" s="11">
        <f>(((J3177/60)/60)/24)+DATE(1970,1,1)</f>
        <v>42230.23583333334</v>
      </c>
      <c r="T3177" s="11">
        <f>(((I3177/60)/60)/24)+DATE(1970,1,1)</f>
        <v>42261.875</v>
      </c>
    </row>
    <row r="3178" spans="1:20" ht="45" x14ac:dyDescent="0.25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8267</v>
      </c>
      <c r="O3178" s="6">
        <f>ROUND(E3178/D3178*100, 0)</f>
        <v>0</v>
      </c>
      <c r="P3178" s="8" t="e">
        <f>E3178/L3178</f>
        <v>#DIV/0!</v>
      </c>
      <c r="Q3178" t="str">
        <f>LEFT(N3178, SEARCH("/", N3178, 1) - 1)</f>
        <v>film &amp; video</v>
      </c>
      <c r="R3178" t="str">
        <f>RIGHT(N3178, LEN(N3178)-SEARCH("/", N3178, 1))</f>
        <v>science fiction</v>
      </c>
      <c r="S3178" s="11">
        <f>(((J3178/60)/60)/24)+DATE(1970,1,1)</f>
        <v>41882.937303240738</v>
      </c>
      <c r="T3178" s="11">
        <f>(((I3178/60)/60)/24)+DATE(1970,1,1)</f>
        <v>41942.937303240738</v>
      </c>
    </row>
    <row r="3179" spans="1:20" ht="45" x14ac:dyDescent="0.25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8267</v>
      </c>
      <c r="O3179" s="6">
        <f>ROUND(E3179/D3179*100, 0)</f>
        <v>1</v>
      </c>
      <c r="P3179" s="8">
        <f>E3179/L3179</f>
        <v>38.333333333333336</v>
      </c>
      <c r="Q3179" t="str">
        <f>LEFT(N3179, SEARCH("/", N3179, 1) - 1)</f>
        <v>film &amp; video</v>
      </c>
      <c r="R3179" t="str">
        <f>RIGHT(N3179, LEN(N3179)-SEARCH("/", N3179, 1))</f>
        <v>science fiction</v>
      </c>
      <c r="S3179" s="11">
        <f>(((J3179/60)/60)/24)+DATE(1970,1,1)</f>
        <v>42693.016180555554</v>
      </c>
      <c r="T3179" s="11">
        <f>(((I3179/60)/60)/24)+DATE(1970,1,1)</f>
        <v>42753.016180555554</v>
      </c>
    </row>
    <row r="3180" spans="1:20" ht="45" x14ac:dyDescent="0.25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8268</v>
      </c>
      <c r="O3180" s="6">
        <f>ROUND(E3180/D3180*100, 0)</f>
        <v>6</v>
      </c>
      <c r="P3180" s="8">
        <f>E3180/L3180</f>
        <v>49.884615384615387</v>
      </c>
      <c r="Q3180" t="str">
        <f>LEFT(N3180, SEARCH("/", N3180, 1) - 1)</f>
        <v>film &amp; video</v>
      </c>
      <c r="R3180" t="str">
        <f>RIGHT(N3180, LEN(N3180)-SEARCH("/", N3180, 1))</f>
        <v>drama</v>
      </c>
      <c r="S3180" s="11">
        <f>(((J3180/60)/60)/24)+DATE(1970,1,1)</f>
        <v>41855.777905092589</v>
      </c>
      <c r="T3180" s="11">
        <f>(((I3180/60)/60)/24)+DATE(1970,1,1)</f>
        <v>41880.777905092589</v>
      </c>
    </row>
    <row r="3181" spans="1:20" ht="30" x14ac:dyDescent="0.25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8269</v>
      </c>
      <c r="O3181" s="6">
        <f>ROUND(E3181/D3181*100, 0)</f>
        <v>107</v>
      </c>
      <c r="P3181" s="8">
        <f>E3181/L3181</f>
        <v>97.63636363636364</v>
      </c>
      <c r="Q3181" t="str">
        <f>LEFT(N3181, SEARCH("/", N3181, 1) - 1)</f>
        <v>film &amp; video</v>
      </c>
      <c r="R3181" t="str">
        <f>RIGHT(N3181, LEN(N3181)-SEARCH("/", N3181, 1))</f>
        <v>documentary</v>
      </c>
      <c r="S3181" s="11">
        <f>(((J3181/60)/60)/24)+DATE(1970,1,1)</f>
        <v>41017.885462962964</v>
      </c>
      <c r="T3181" s="11">
        <f>(((I3181/60)/60)/24)+DATE(1970,1,1)</f>
        <v>41067.621527777781</v>
      </c>
    </row>
    <row r="3182" spans="1:20" ht="45" x14ac:dyDescent="0.25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8269</v>
      </c>
      <c r="O3182" s="6">
        <f>ROUND(E3182/D3182*100, 0)</f>
        <v>108</v>
      </c>
      <c r="P3182" s="8">
        <f>E3182/L3182</f>
        <v>65.298192771084331</v>
      </c>
      <c r="Q3182" t="str">
        <f>LEFT(N3182, SEARCH("/", N3182, 1) - 1)</f>
        <v>film &amp; video</v>
      </c>
      <c r="R3182" t="str">
        <f>RIGHT(N3182, LEN(N3182)-SEARCH("/", N3182, 1))</f>
        <v>documentary</v>
      </c>
      <c r="S3182" s="11">
        <f>(((J3182/60)/60)/24)+DATE(1970,1,1)</f>
        <v>41193.032013888893</v>
      </c>
      <c r="T3182" s="11">
        <f>(((I3182/60)/60)/24)+DATE(1970,1,1)</f>
        <v>41223.073680555557</v>
      </c>
    </row>
    <row r="3183" spans="1:20" ht="45" x14ac:dyDescent="0.25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8269</v>
      </c>
      <c r="O3183" s="6">
        <f>ROUND(E3183/D3183*100, 0)</f>
        <v>101</v>
      </c>
      <c r="P3183" s="8">
        <f>E3183/L3183</f>
        <v>141.74647887323943</v>
      </c>
      <c r="Q3183" t="str">
        <f>LEFT(N3183, SEARCH("/", N3183, 1) - 1)</f>
        <v>film &amp; video</v>
      </c>
      <c r="R3183" t="str">
        <f>RIGHT(N3183, LEN(N3183)-SEARCH("/", N3183, 1))</f>
        <v>documentary</v>
      </c>
      <c r="S3183" s="11">
        <f>(((J3183/60)/60)/24)+DATE(1970,1,1)</f>
        <v>42089.72802083334</v>
      </c>
      <c r="T3183" s="11">
        <f>(((I3183/60)/60)/24)+DATE(1970,1,1)</f>
        <v>42125.165972222225</v>
      </c>
    </row>
    <row r="3184" spans="1:20" ht="45" x14ac:dyDescent="0.25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8269</v>
      </c>
      <c r="O3184" s="6">
        <f>ROUND(E3184/D3184*100, 0)</f>
        <v>104</v>
      </c>
      <c r="P3184" s="8">
        <f>E3184/L3184</f>
        <v>138.8022</v>
      </c>
      <c r="Q3184" t="str">
        <f>LEFT(N3184, SEARCH("/", N3184, 1) - 1)</f>
        <v>film &amp; video</v>
      </c>
      <c r="R3184" t="str">
        <f>RIGHT(N3184, LEN(N3184)-SEARCH("/", N3184, 1))</f>
        <v>documentary</v>
      </c>
      <c r="S3184" s="11">
        <f>(((J3184/60)/60)/24)+DATE(1970,1,1)</f>
        <v>40868.219814814816</v>
      </c>
      <c r="T3184" s="11">
        <f>(((I3184/60)/60)/24)+DATE(1970,1,1)</f>
        <v>40909.332638888889</v>
      </c>
    </row>
    <row r="3185" spans="1:20" ht="45" x14ac:dyDescent="0.25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8269</v>
      </c>
      <c r="O3185" s="6">
        <f>ROUND(E3185/D3185*100, 0)</f>
        <v>107</v>
      </c>
      <c r="P3185" s="8">
        <f>E3185/L3185</f>
        <v>134.91139240506328</v>
      </c>
      <c r="Q3185" t="str">
        <f>LEFT(N3185, SEARCH("/", N3185, 1) - 1)</f>
        <v>film &amp; video</v>
      </c>
      <c r="R3185" t="str">
        <f>RIGHT(N3185, LEN(N3185)-SEARCH("/", N3185, 1))</f>
        <v>documentary</v>
      </c>
      <c r="S3185" s="11">
        <f>(((J3185/60)/60)/24)+DATE(1970,1,1)</f>
        <v>42331.551307870366</v>
      </c>
      <c r="T3185" s="11">
        <f>(((I3185/60)/60)/24)+DATE(1970,1,1)</f>
        <v>42360.958333333328</v>
      </c>
    </row>
    <row r="3186" spans="1:20" ht="45" x14ac:dyDescent="0.25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8269</v>
      </c>
      <c r="O3186" s="6">
        <f>ROUND(E3186/D3186*100, 0)</f>
        <v>112</v>
      </c>
      <c r="P3186" s="8">
        <f>E3186/L3186</f>
        <v>58.540469973890339</v>
      </c>
      <c r="Q3186" t="str">
        <f>LEFT(N3186, SEARCH("/", N3186, 1) - 1)</f>
        <v>film &amp; video</v>
      </c>
      <c r="R3186" t="str">
        <f>RIGHT(N3186, LEN(N3186)-SEARCH("/", N3186, 1))</f>
        <v>documentary</v>
      </c>
      <c r="S3186" s="11">
        <f>(((J3186/60)/60)/24)+DATE(1970,1,1)</f>
        <v>41980.781793981485</v>
      </c>
      <c r="T3186" s="11">
        <f>(((I3186/60)/60)/24)+DATE(1970,1,1)</f>
        <v>42010.781793981485</v>
      </c>
    </row>
    <row r="3187" spans="1:20" ht="45" x14ac:dyDescent="0.25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8269</v>
      </c>
      <c r="O3187" s="6">
        <f>ROUND(E3187/D3187*100, 0)</f>
        <v>101</v>
      </c>
      <c r="P3187" s="8">
        <f>E3187/L3187</f>
        <v>104.25906735751295</v>
      </c>
      <c r="Q3187" t="str">
        <f>LEFT(N3187, SEARCH("/", N3187, 1) - 1)</f>
        <v>film &amp; video</v>
      </c>
      <c r="R3187" t="str">
        <f>RIGHT(N3187, LEN(N3187)-SEARCH("/", N3187, 1))</f>
        <v>documentary</v>
      </c>
      <c r="S3187" s="11">
        <f>(((J3187/60)/60)/24)+DATE(1970,1,1)</f>
        <v>40865.042256944449</v>
      </c>
      <c r="T3187" s="11">
        <f>(((I3187/60)/60)/24)+DATE(1970,1,1)</f>
        <v>40895.040972222225</v>
      </c>
    </row>
    <row r="3188" spans="1:20" ht="45" x14ac:dyDescent="0.25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8269</v>
      </c>
      <c r="O3188" s="6">
        <f>ROUND(E3188/D3188*100, 0)</f>
        <v>107</v>
      </c>
      <c r="P3188" s="8">
        <f>E3188/L3188</f>
        <v>224.85263157894738</v>
      </c>
      <c r="Q3188" t="str">
        <f>LEFT(N3188, SEARCH("/", N3188, 1) - 1)</f>
        <v>film &amp; video</v>
      </c>
      <c r="R3188" t="str">
        <f>RIGHT(N3188, LEN(N3188)-SEARCH("/", N3188, 1))</f>
        <v>documentary</v>
      </c>
      <c r="S3188" s="11">
        <f>(((J3188/60)/60)/24)+DATE(1970,1,1)</f>
        <v>42687.875775462962</v>
      </c>
      <c r="T3188" s="11">
        <f>(((I3188/60)/60)/24)+DATE(1970,1,1)</f>
        <v>42718.5</v>
      </c>
    </row>
    <row r="3189" spans="1:20" ht="45" x14ac:dyDescent="0.25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 s="6">
        <f>ROUND(E3189/D3189*100, 0)</f>
        <v>1</v>
      </c>
      <c r="P3189" s="8">
        <f>E3189/L3189</f>
        <v>11.76923076923077</v>
      </c>
      <c r="Q3189" t="str">
        <f>LEFT(N3189, SEARCH("/", N3189, 1) - 1)</f>
        <v>film &amp; video</v>
      </c>
      <c r="R3189" t="str">
        <f>RIGHT(N3189, LEN(N3189)-SEARCH("/", N3189, 1))</f>
        <v>animation</v>
      </c>
      <c r="S3189" s="11">
        <f>(((J3189/60)/60)/24)+DATE(1970,1,1)</f>
        <v>41400.92627314815</v>
      </c>
      <c r="T3189" s="11">
        <f>(((I3189/60)/60)/24)+DATE(1970,1,1)</f>
        <v>41430.92627314815</v>
      </c>
    </row>
    <row r="3190" spans="1:20" ht="45" x14ac:dyDescent="0.25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8270</v>
      </c>
      <c r="O3190" s="6">
        <f>ROUND(E3190/D3190*100, 0)</f>
        <v>9</v>
      </c>
      <c r="P3190" s="8">
        <f>E3190/L3190</f>
        <v>170.54545454545453</v>
      </c>
      <c r="Q3190" t="str">
        <f>LEFT(N3190, SEARCH("/", N3190, 1) - 1)</f>
        <v>film &amp; video</v>
      </c>
      <c r="R3190" t="str">
        <f>RIGHT(N3190, LEN(N3190)-SEARCH("/", N3190, 1))</f>
        <v>animation</v>
      </c>
      <c r="S3190" s="11">
        <f>(((J3190/60)/60)/24)+DATE(1970,1,1)</f>
        <v>42296.261087962965</v>
      </c>
      <c r="T3190" s="11">
        <f>(((I3190/60)/60)/24)+DATE(1970,1,1)</f>
        <v>42326.302754629629</v>
      </c>
    </row>
    <row r="3191" spans="1:20" ht="45" x14ac:dyDescent="0.25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8270</v>
      </c>
      <c r="O3191" s="6">
        <f>ROUND(E3191/D3191*100, 0)</f>
        <v>0</v>
      </c>
      <c r="P3191" s="8" t="e">
        <f>E3191/L3191</f>
        <v>#DIV/0!</v>
      </c>
      <c r="Q3191" t="str">
        <f>LEFT(N3191, SEARCH("/", N3191, 1) - 1)</f>
        <v>film &amp; video</v>
      </c>
      <c r="R3191" t="str">
        <f>RIGHT(N3191, LEN(N3191)-SEARCH("/", N3191, 1))</f>
        <v>animation</v>
      </c>
      <c r="S3191" s="11">
        <f>(((J3191/60)/60)/24)+DATE(1970,1,1)</f>
        <v>41634.715173611112</v>
      </c>
      <c r="T3191" s="11">
        <f>(((I3191/60)/60)/24)+DATE(1970,1,1)</f>
        <v>41664.715173611112</v>
      </c>
    </row>
    <row r="3192" spans="1:20" ht="45" x14ac:dyDescent="0.25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8270</v>
      </c>
      <c r="O3192" s="6">
        <f>ROUND(E3192/D3192*100, 0)</f>
        <v>0</v>
      </c>
      <c r="P3192" s="8" t="e">
        <f>E3192/L3192</f>
        <v>#DIV/0!</v>
      </c>
      <c r="Q3192" t="str">
        <f>LEFT(N3192, SEARCH("/", N3192, 1) - 1)</f>
        <v>film &amp; video</v>
      </c>
      <c r="R3192" t="str">
        <f>RIGHT(N3192, LEN(N3192)-SEARCH("/", N3192, 1))</f>
        <v>animation</v>
      </c>
      <c r="S3192" s="11">
        <f>(((J3192/60)/60)/24)+DATE(1970,1,1)</f>
        <v>41837.767500000002</v>
      </c>
      <c r="T3192" s="11">
        <f>(((I3192/60)/60)/24)+DATE(1970,1,1)</f>
        <v>41867.767500000002</v>
      </c>
    </row>
    <row r="3193" spans="1:20" ht="45" x14ac:dyDescent="0.25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8270</v>
      </c>
      <c r="O3193" s="6">
        <f>ROUND(E3193/D3193*100, 0)</f>
        <v>22</v>
      </c>
      <c r="P3193" s="8">
        <f>E3193/L3193</f>
        <v>110.64102564102564</v>
      </c>
      <c r="Q3193" t="str">
        <f>LEFT(N3193, SEARCH("/", N3193, 1) - 1)</f>
        <v>film &amp; video</v>
      </c>
      <c r="R3193" t="str">
        <f>RIGHT(N3193, LEN(N3193)-SEARCH("/", N3193, 1))</f>
        <v>animation</v>
      </c>
      <c r="S3193" s="11">
        <f>(((J3193/60)/60)/24)+DATE(1970,1,1)</f>
        <v>41135.679791666669</v>
      </c>
      <c r="T3193" s="11">
        <f>(((I3193/60)/60)/24)+DATE(1970,1,1)</f>
        <v>41180.679791666669</v>
      </c>
    </row>
    <row r="3194" spans="1:20" ht="45" x14ac:dyDescent="0.25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8270</v>
      </c>
      <c r="O3194" s="6">
        <f>ROUND(E3194/D3194*100, 0)</f>
        <v>0</v>
      </c>
      <c r="P3194" s="8">
        <f>E3194/L3194</f>
        <v>10.333333333333334</v>
      </c>
      <c r="Q3194" t="str">
        <f>LEFT(N3194, SEARCH("/", N3194, 1) - 1)</f>
        <v>film &amp; video</v>
      </c>
      <c r="R3194" t="str">
        <f>RIGHT(N3194, LEN(N3194)-SEARCH("/", N3194, 1))</f>
        <v>animation</v>
      </c>
      <c r="S3194" s="11">
        <f>(((J3194/60)/60)/24)+DATE(1970,1,1)</f>
        <v>41799.830613425926</v>
      </c>
      <c r="T3194" s="11">
        <f>(((I3194/60)/60)/24)+DATE(1970,1,1)</f>
        <v>41823.125</v>
      </c>
    </row>
    <row r="3195" spans="1:20" ht="60" x14ac:dyDescent="0.25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8270</v>
      </c>
      <c r="O3195" s="6">
        <f>ROUND(E3195/D3195*100, 0)</f>
        <v>10</v>
      </c>
      <c r="P3195" s="8">
        <f>E3195/L3195</f>
        <v>73.461538461538467</v>
      </c>
      <c r="Q3195" t="str">
        <f>LEFT(N3195, SEARCH("/", N3195, 1) - 1)</f>
        <v>film &amp; video</v>
      </c>
      <c r="R3195" t="str">
        <f>RIGHT(N3195, LEN(N3195)-SEARCH("/", N3195, 1))</f>
        <v>animation</v>
      </c>
      <c r="S3195" s="11">
        <f>(((J3195/60)/60)/24)+DATE(1970,1,1)</f>
        <v>40043.895462962959</v>
      </c>
      <c r="T3195" s="11">
        <f>(((I3195/60)/60)/24)+DATE(1970,1,1)</f>
        <v>40098.874305555553</v>
      </c>
    </row>
    <row r="3196" spans="1:20" ht="45" x14ac:dyDescent="0.25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8270</v>
      </c>
      <c r="O3196" s="6">
        <f>ROUND(E3196/D3196*100, 0)</f>
        <v>1</v>
      </c>
      <c r="P3196" s="8">
        <f>E3196/L3196</f>
        <v>57.5</v>
      </c>
      <c r="Q3196" t="str">
        <f>LEFT(N3196, SEARCH("/", N3196, 1) - 1)</f>
        <v>film &amp; video</v>
      </c>
      <c r="R3196" t="str">
        <f>RIGHT(N3196, LEN(N3196)-SEARCH("/", N3196, 1))</f>
        <v>animation</v>
      </c>
      <c r="S3196" s="11">
        <f>(((J3196/60)/60)/24)+DATE(1970,1,1)</f>
        <v>40956.553530092591</v>
      </c>
      <c r="T3196" s="11">
        <f>(((I3196/60)/60)/24)+DATE(1970,1,1)</f>
        <v>40986.511863425927</v>
      </c>
    </row>
    <row r="3197" spans="1:20" ht="45" x14ac:dyDescent="0.25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8270</v>
      </c>
      <c r="O3197" s="6">
        <f>ROUND(E3197/D3197*100, 0)</f>
        <v>3</v>
      </c>
      <c r="P3197" s="8">
        <f>E3197/L3197</f>
        <v>64</v>
      </c>
      <c r="Q3197" t="str">
        <f>LEFT(N3197, SEARCH("/", N3197, 1) - 1)</f>
        <v>film &amp; video</v>
      </c>
      <c r="R3197" t="str">
        <f>RIGHT(N3197, LEN(N3197)-SEARCH("/", N3197, 1))</f>
        <v>animation</v>
      </c>
      <c r="S3197" s="11">
        <f>(((J3197/60)/60)/24)+DATE(1970,1,1)</f>
        <v>41156.958993055552</v>
      </c>
      <c r="T3197" s="11">
        <f>(((I3197/60)/60)/24)+DATE(1970,1,1)</f>
        <v>41201.958993055552</v>
      </c>
    </row>
    <row r="3198" spans="1:20" ht="30" x14ac:dyDescent="0.25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8272</v>
      </c>
      <c r="O3198" s="6">
        <f>ROUND(E3198/D3198*100, 0)</f>
        <v>0</v>
      </c>
      <c r="P3198" s="8">
        <f>E3198/L3198</f>
        <v>3</v>
      </c>
      <c r="Q3198" t="str">
        <f>LEFT(N3198, SEARCH("/", N3198, 1) - 1)</f>
        <v>technology</v>
      </c>
      <c r="R3198" t="str">
        <f>RIGHT(N3198, LEN(N3198)-SEARCH("/", N3198, 1))</f>
        <v>web</v>
      </c>
      <c r="S3198" s="11">
        <f>(((J3198/60)/60)/24)+DATE(1970,1,1)</f>
        <v>42646.896898148145</v>
      </c>
      <c r="T3198" s="11">
        <f>(((I3198/60)/60)/24)+DATE(1970,1,1)</f>
        <v>42676.896898148145</v>
      </c>
    </row>
    <row r="3199" spans="1:20" ht="30" x14ac:dyDescent="0.25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8272</v>
      </c>
      <c r="O3199" s="6">
        <f>ROUND(E3199/D3199*100, 0)</f>
        <v>0</v>
      </c>
      <c r="P3199" s="8" t="e">
        <f>E3199/L3199</f>
        <v>#DIV/0!</v>
      </c>
      <c r="Q3199" t="str">
        <f>LEFT(N3199, SEARCH("/", N3199, 1) - 1)</f>
        <v>technology</v>
      </c>
      <c r="R3199" t="str">
        <f>RIGHT(N3199, LEN(N3199)-SEARCH("/", N3199, 1))</f>
        <v>web</v>
      </c>
      <c r="S3199" s="11">
        <f>(((J3199/60)/60)/24)+DATE(1970,1,1)</f>
        <v>42303.659317129626</v>
      </c>
      <c r="T3199" s="11">
        <f>(((I3199/60)/60)/24)+DATE(1970,1,1)</f>
        <v>42333.700983796298</v>
      </c>
    </row>
    <row r="3200" spans="1:20" ht="45" x14ac:dyDescent="0.25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8273</v>
      </c>
      <c r="O3200" s="6">
        <f>ROUND(E3200/D3200*100, 0)</f>
        <v>1460</v>
      </c>
      <c r="P3200" s="8">
        <f>E3200/L3200</f>
        <v>134.3592456301748</v>
      </c>
      <c r="Q3200" t="str">
        <f>LEFT(N3200, SEARCH("/", N3200, 1) - 1)</f>
        <v>technology</v>
      </c>
      <c r="R3200" t="str">
        <f>RIGHT(N3200, LEN(N3200)-SEARCH("/", N3200, 1))</f>
        <v>wearables</v>
      </c>
      <c r="S3200" s="11">
        <f>(((J3200/60)/60)/24)+DATE(1970,1,1)</f>
        <v>42199.651319444441</v>
      </c>
      <c r="T3200" s="11">
        <f>(((I3200/60)/60)/24)+DATE(1970,1,1)</f>
        <v>42235.651319444441</v>
      </c>
    </row>
    <row r="3201" spans="1:20" ht="45" x14ac:dyDescent="0.25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8273</v>
      </c>
      <c r="O3201" s="6">
        <f>ROUND(E3201/D3201*100, 0)</f>
        <v>73</v>
      </c>
      <c r="P3201" s="8">
        <f>E3201/L3201</f>
        <v>405.5</v>
      </c>
      <c r="Q3201" t="str">
        <f>LEFT(N3201, SEARCH("/", N3201, 1) - 1)</f>
        <v>technology</v>
      </c>
      <c r="R3201" t="str">
        <f>RIGHT(N3201, LEN(N3201)-SEARCH("/", N3201, 1))</f>
        <v>wearables</v>
      </c>
      <c r="S3201" s="11">
        <f>(((J3201/60)/60)/24)+DATE(1970,1,1)</f>
        <v>42262.104780092588</v>
      </c>
      <c r="T3201" s="11">
        <f>(((I3201/60)/60)/24)+DATE(1970,1,1)</f>
        <v>42292.104780092588</v>
      </c>
    </row>
    <row r="3202" spans="1:20" ht="30" x14ac:dyDescent="0.25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8273</v>
      </c>
      <c r="O3202" s="6">
        <f>ROUND(E3202/D3202*100, 0)</f>
        <v>12</v>
      </c>
      <c r="P3202" s="8">
        <f>E3202/L3202</f>
        <v>72.588235294117652</v>
      </c>
      <c r="Q3202" t="str">
        <f>LEFT(N3202, SEARCH("/", N3202, 1) - 1)</f>
        <v>technology</v>
      </c>
      <c r="R3202" t="str">
        <f>RIGHT(N3202, LEN(N3202)-SEARCH("/", N3202, 1))</f>
        <v>wearables</v>
      </c>
      <c r="S3202" s="11">
        <f>(((J3202/60)/60)/24)+DATE(1970,1,1)</f>
        <v>42579.634733796294</v>
      </c>
      <c r="T3202" s="11">
        <f>(((I3202/60)/60)/24)+DATE(1970,1,1)</f>
        <v>42622.25</v>
      </c>
    </row>
    <row r="3203" spans="1:20" ht="45" x14ac:dyDescent="0.25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8273</v>
      </c>
      <c r="O3203" s="6">
        <f>ROUND(E3203/D3203*100, 0)</f>
        <v>7</v>
      </c>
      <c r="P3203" s="8">
        <f>E3203/L3203</f>
        <v>6.4975124378109452</v>
      </c>
      <c r="Q3203" t="str">
        <f>LEFT(N3203, SEARCH("/", N3203, 1) - 1)</f>
        <v>technology</v>
      </c>
      <c r="R3203" t="str">
        <f>RIGHT(N3203, LEN(N3203)-SEARCH("/", N3203, 1))</f>
        <v>wearables</v>
      </c>
      <c r="S3203" s="11">
        <f>(((J3203/60)/60)/24)+DATE(1970,1,1)</f>
        <v>42696.37572916667</v>
      </c>
      <c r="T3203" s="11">
        <f>(((I3203/60)/60)/24)+DATE(1970,1,1)</f>
        <v>42726.37572916667</v>
      </c>
    </row>
    <row r="3204" spans="1:20" ht="45" x14ac:dyDescent="0.25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8274</v>
      </c>
      <c r="O3204" s="6">
        <f>ROUND(E3204/D3204*100, 0)</f>
        <v>100</v>
      </c>
      <c r="P3204" s="8">
        <f>E3204/L3204</f>
        <v>143.35714285714286</v>
      </c>
      <c r="Q3204" t="str">
        <f>LEFT(N3204, SEARCH("/", N3204, 1) - 1)</f>
        <v>publishing</v>
      </c>
      <c r="R3204" t="str">
        <f>RIGHT(N3204, LEN(N3204)-SEARCH("/", N3204, 1))</f>
        <v>nonfiction</v>
      </c>
      <c r="S3204" s="11">
        <f>(((J3204/60)/60)/24)+DATE(1970,1,1)</f>
        <v>42321.626296296294</v>
      </c>
      <c r="T3204" s="11">
        <f>(((I3204/60)/60)/24)+DATE(1970,1,1)</f>
        <v>42351.626296296294</v>
      </c>
    </row>
    <row r="3205" spans="1:20" ht="30" x14ac:dyDescent="0.25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8274</v>
      </c>
      <c r="O3205" s="6">
        <f>ROUND(E3205/D3205*100, 0)</f>
        <v>132</v>
      </c>
      <c r="P3205" s="8">
        <f>E3205/L3205</f>
        <v>99.766037735849054</v>
      </c>
      <c r="Q3205" t="str">
        <f>LEFT(N3205, SEARCH("/", N3205, 1) - 1)</f>
        <v>publishing</v>
      </c>
      <c r="R3205" t="str">
        <f>RIGHT(N3205, LEN(N3205)-SEARCH("/", N3205, 1))</f>
        <v>nonfiction</v>
      </c>
      <c r="S3205" s="11">
        <f>(((J3205/60)/60)/24)+DATE(1970,1,1)</f>
        <v>40854.745266203703</v>
      </c>
      <c r="T3205" s="11">
        <f>(((I3205/60)/60)/24)+DATE(1970,1,1)</f>
        <v>40884.745266203703</v>
      </c>
    </row>
    <row r="3206" spans="1:20" ht="45" x14ac:dyDescent="0.25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8278</v>
      </c>
      <c r="O3206" s="6">
        <f>ROUND(E3206/D3206*100, 0)</f>
        <v>0</v>
      </c>
      <c r="P3206" s="8">
        <f>E3206/L3206</f>
        <v>12.4</v>
      </c>
      <c r="Q3206" t="str">
        <f>LEFT(N3206, SEARCH("/", N3206, 1) - 1)</f>
        <v>music</v>
      </c>
      <c r="R3206" t="str">
        <f>RIGHT(N3206, LEN(N3206)-SEARCH("/", N3206, 1))</f>
        <v>jazz</v>
      </c>
      <c r="S3206" s="11">
        <f>(((J3206/60)/60)/24)+DATE(1970,1,1)</f>
        <v>41488.022256944445</v>
      </c>
      <c r="T3206" s="11">
        <f>(((I3206/60)/60)/24)+DATE(1970,1,1)</f>
        <v>41518.022256944445</v>
      </c>
    </row>
    <row r="3207" spans="1:20" ht="45" x14ac:dyDescent="0.25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8279</v>
      </c>
      <c r="O3207" s="6">
        <f>ROUND(E3207/D3207*100, 0)</f>
        <v>39</v>
      </c>
      <c r="P3207" s="8">
        <f>E3207/L3207</f>
        <v>147.81132075471697</v>
      </c>
      <c r="Q3207" t="str">
        <f>LEFT(N3207, SEARCH("/", N3207, 1) - 1)</f>
        <v>music</v>
      </c>
      <c r="R3207" t="str">
        <f>RIGHT(N3207, LEN(N3207)-SEARCH("/", N3207, 1))</f>
        <v>indie rock</v>
      </c>
      <c r="S3207" s="11">
        <f>(((J3207/60)/60)/24)+DATE(1970,1,1)</f>
        <v>42496.981597222228</v>
      </c>
      <c r="T3207" s="11">
        <f>(((I3207/60)/60)/24)+DATE(1970,1,1)</f>
        <v>42526.981597222228</v>
      </c>
    </row>
    <row r="3208" spans="1:20" x14ac:dyDescent="0.25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8278</v>
      </c>
      <c r="O3208" s="6">
        <f>ROUND(E3208/D3208*100, 0)</f>
        <v>1</v>
      </c>
      <c r="P3208" s="8">
        <f>E3208/L3208</f>
        <v>100</v>
      </c>
      <c r="Q3208" t="str">
        <f>LEFT(N3208, SEARCH("/", N3208, 1) - 1)</f>
        <v>music</v>
      </c>
      <c r="R3208" t="str">
        <f>RIGHT(N3208, LEN(N3208)-SEARCH("/", N3208, 1))</f>
        <v>jazz</v>
      </c>
      <c r="S3208" s="11">
        <f>(((J3208/60)/60)/24)+DATE(1970,1,1)</f>
        <v>41227.641724537039</v>
      </c>
      <c r="T3208" s="11">
        <f>(((I3208/60)/60)/24)+DATE(1970,1,1)</f>
        <v>41262.641724537039</v>
      </c>
    </row>
    <row r="3209" spans="1:20" ht="30" x14ac:dyDescent="0.25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8278</v>
      </c>
      <c r="O3209" s="6">
        <f>ROUND(E3209/D3209*100, 0)</f>
        <v>0</v>
      </c>
      <c r="P3209" s="8" t="e">
        <f>E3209/L3209</f>
        <v>#DIV/0!</v>
      </c>
      <c r="Q3209" t="str">
        <f>LEFT(N3209, SEARCH("/", N3209, 1) - 1)</f>
        <v>music</v>
      </c>
      <c r="R3209" t="str">
        <f>RIGHT(N3209, LEN(N3209)-SEARCH("/", N3209, 1))</f>
        <v>jazz</v>
      </c>
      <c r="S3209" s="11">
        <f>(((J3209/60)/60)/24)+DATE(1970,1,1)</f>
        <v>41013.822858796295</v>
      </c>
      <c r="T3209" s="11">
        <f>(((I3209/60)/60)/24)+DATE(1970,1,1)</f>
        <v>41043.822858796295</v>
      </c>
    </row>
    <row r="3210" spans="1:20" ht="45" x14ac:dyDescent="0.25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8273</v>
      </c>
      <c r="O3210" s="6">
        <f>ROUND(E3210/D3210*100, 0)</f>
        <v>1</v>
      </c>
      <c r="P3210" s="8">
        <f>E3210/L3210</f>
        <v>39</v>
      </c>
      <c r="Q3210" t="str">
        <f>LEFT(N3210, SEARCH("/", N3210, 1) - 1)</f>
        <v>technology</v>
      </c>
      <c r="R3210" t="str">
        <f>RIGHT(N3210, LEN(N3210)-SEARCH("/", N3210, 1))</f>
        <v>wearables</v>
      </c>
      <c r="S3210" s="11">
        <f>(((J3210/60)/60)/24)+DATE(1970,1,1)</f>
        <v>42361.043703703705</v>
      </c>
      <c r="T3210" s="11">
        <f>(((I3210/60)/60)/24)+DATE(1970,1,1)</f>
        <v>42421.043703703705</v>
      </c>
    </row>
    <row r="3211" spans="1:20" ht="45" x14ac:dyDescent="0.25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8273</v>
      </c>
      <c r="O3211" s="6">
        <f>ROUND(E3211/D3211*100, 0)</f>
        <v>18</v>
      </c>
      <c r="P3211" s="8">
        <f>E3211/L3211</f>
        <v>43.97530864197531</v>
      </c>
      <c r="Q3211" t="str">
        <f>LEFT(N3211, SEARCH("/", N3211, 1) - 1)</f>
        <v>technology</v>
      </c>
      <c r="R3211" t="str">
        <f>RIGHT(N3211, LEN(N3211)-SEARCH("/", N3211, 1))</f>
        <v>wearables</v>
      </c>
      <c r="S3211" s="11">
        <f>(((J3211/60)/60)/24)+DATE(1970,1,1)</f>
        <v>42422.254328703704</v>
      </c>
      <c r="T3211" s="11">
        <f>(((I3211/60)/60)/24)+DATE(1970,1,1)</f>
        <v>42482.21266203704</v>
      </c>
    </row>
    <row r="3212" spans="1:20" ht="45" x14ac:dyDescent="0.25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8273</v>
      </c>
      <c r="O3212" s="6">
        <f>ROUND(E3212/D3212*100, 0)</f>
        <v>35</v>
      </c>
      <c r="P3212" s="8">
        <f>E3212/L3212</f>
        <v>153.88888888888889</v>
      </c>
      <c r="Q3212" t="str">
        <f>LEFT(N3212, SEARCH("/", N3212, 1) - 1)</f>
        <v>technology</v>
      </c>
      <c r="R3212" t="str">
        <f>RIGHT(N3212, LEN(N3212)-SEARCH("/", N3212, 1))</f>
        <v>wearables</v>
      </c>
      <c r="S3212" s="11">
        <f>(((J3212/60)/60)/24)+DATE(1970,1,1)</f>
        <v>41856.865717592591</v>
      </c>
      <c r="T3212" s="11">
        <f>(((I3212/60)/60)/24)+DATE(1970,1,1)</f>
        <v>41886.290972222225</v>
      </c>
    </row>
    <row r="3213" spans="1:20" ht="45" x14ac:dyDescent="0.25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8273</v>
      </c>
      <c r="O3213" s="6">
        <f>ROUND(E3213/D3213*100, 0)</f>
        <v>2</v>
      </c>
      <c r="P3213" s="8">
        <f>E3213/L3213</f>
        <v>51.375</v>
      </c>
      <c r="Q3213" t="str">
        <f>LEFT(N3213, SEARCH("/", N3213, 1) - 1)</f>
        <v>technology</v>
      </c>
      <c r="R3213" t="str">
        <f>RIGHT(N3213, LEN(N3213)-SEARCH("/", N3213, 1))</f>
        <v>wearables</v>
      </c>
      <c r="S3213" s="11">
        <f>(((J3213/60)/60)/24)+DATE(1970,1,1)</f>
        <v>42257.014965277776</v>
      </c>
      <c r="T3213" s="11">
        <f>(((I3213/60)/60)/24)+DATE(1970,1,1)</f>
        <v>42317.056631944448</v>
      </c>
    </row>
    <row r="3214" spans="1:20" ht="45" x14ac:dyDescent="0.25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8273</v>
      </c>
      <c r="O3214" s="6">
        <f>ROUND(E3214/D3214*100, 0)</f>
        <v>13</v>
      </c>
      <c r="P3214" s="8">
        <f>E3214/L3214</f>
        <v>110.8695652173913</v>
      </c>
      <c r="Q3214" t="str">
        <f>LEFT(N3214, SEARCH("/", N3214, 1) - 1)</f>
        <v>technology</v>
      </c>
      <c r="R3214" t="str">
        <f>RIGHT(N3214, LEN(N3214)-SEARCH("/", N3214, 1))</f>
        <v>wearables</v>
      </c>
      <c r="S3214" s="11">
        <f>(((J3214/60)/60)/24)+DATE(1970,1,1)</f>
        <v>42324.767361111109</v>
      </c>
      <c r="T3214" s="11">
        <f>(((I3214/60)/60)/24)+DATE(1970,1,1)</f>
        <v>42379</v>
      </c>
    </row>
    <row r="3215" spans="1:20" ht="45" x14ac:dyDescent="0.25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8273</v>
      </c>
      <c r="O3215" s="6">
        <f>ROUND(E3215/D3215*100, 0)</f>
        <v>16</v>
      </c>
      <c r="P3215" s="8">
        <f>E3215/L3215</f>
        <v>214.06666666666666</v>
      </c>
      <c r="Q3215" t="str">
        <f>LEFT(N3215, SEARCH("/", N3215, 1) - 1)</f>
        <v>technology</v>
      </c>
      <c r="R3215" t="str">
        <f>RIGHT(N3215, LEN(N3215)-SEARCH("/", N3215, 1))</f>
        <v>wearables</v>
      </c>
      <c r="S3215" s="11">
        <f>(((J3215/60)/60)/24)+DATE(1970,1,1)</f>
        <v>42780.709039351852</v>
      </c>
      <c r="T3215" s="11">
        <f>(((I3215/60)/60)/24)+DATE(1970,1,1)</f>
        <v>42810.667372685188</v>
      </c>
    </row>
    <row r="3216" spans="1:20" ht="45" x14ac:dyDescent="0.25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8273</v>
      </c>
      <c r="O3216" s="6">
        <f>ROUND(E3216/D3216*100, 0)</f>
        <v>0</v>
      </c>
      <c r="P3216" s="8">
        <f>E3216/L3216</f>
        <v>75</v>
      </c>
      <c r="Q3216" t="str">
        <f>LEFT(N3216, SEARCH("/", N3216, 1) - 1)</f>
        <v>technology</v>
      </c>
      <c r="R3216" t="str">
        <f>RIGHT(N3216, LEN(N3216)-SEARCH("/", N3216, 1))</f>
        <v>wearables</v>
      </c>
      <c r="S3216" s="11">
        <f>(((J3216/60)/60)/24)+DATE(1970,1,1)</f>
        <v>41946.898090277777</v>
      </c>
      <c r="T3216" s="11">
        <f>(((I3216/60)/60)/24)+DATE(1970,1,1)</f>
        <v>41991.898090277777</v>
      </c>
    </row>
    <row r="3217" spans="1:20" ht="45" x14ac:dyDescent="0.25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8273</v>
      </c>
      <c r="O3217" s="6">
        <f>ROUND(E3217/D3217*100, 0)</f>
        <v>3</v>
      </c>
      <c r="P3217" s="8">
        <f>E3217/L3217</f>
        <v>88.714285714285708</v>
      </c>
      <c r="Q3217" t="str">
        <f>LEFT(N3217, SEARCH("/", N3217, 1) - 1)</f>
        <v>technology</v>
      </c>
      <c r="R3217" t="str">
        <f>RIGHT(N3217, LEN(N3217)-SEARCH("/", N3217, 1))</f>
        <v>wearables</v>
      </c>
      <c r="S3217" s="11">
        <f>(((J3217/60)/60)/24)+DATE(1970,1,1)</f>
        <v>42535.492280092592</v>
      </c>
      <c r="T3217" s="11">
        <f>(((I3217/60)/60)/24)+DATE(1970,1,1)</f>
        <v>42565.492280092592</v>
      </c>
    </row>
    <row r="3218" spans="1:20" ht="45" x14ac:dyDescent="0.25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8280</v>
      </c>
      <c r="O3218" s="6">
        <f>ROUND(E3218/D3218*100, 0)</f>
        <v>119</v>
      </c>
      <c r="P3218" s="8">
        <f>E3218/L3218</f>
        <v>388.9762295081967</v>
      </c>
      <c r="Q3218" t="str">
        <f>LEFT(N3218, SEARCH("/", N3218, 1) - 1)</f>
        <v>music</v>
      </c>
      <c r="R3218" t="str">
        <f>RIGHT(N3218, LEN(N3218)-SEARCH("/", N3218, 1))</f>
        <v>electronic music</v>
      </c>
      <c r="S3218" s="11">
        <f>(((J3218/60)/60)/24)+DATE(1970,1,1)</f>
        <v>42370.580590277779</v>
      </c>
      <c r="T3218" s="11">
        <f>(((I3218/60)/60)/24)+DATE(1970,1,1)</f>
        <v>42400.580590277779</v>
      </c>
    </row>
    <row r="3219" spans="1:20" ht="45" x14ac:dyDescent="0.25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8282</v>
      </c>
      <c r="O3219" s="6">
        <f>ROUND(E3219/D3219*100, 0)</f>
        <v>9</v>
      </c>
      <c r="P3219" s="8">
        <f>E3219/L3219</f>
        <v>18.581632653061224</v>
      </c>
      <c r="Q3219" t="str">
        <f>LEFT(N3219, SEARCH("/", N3219, 1) - 1)</f>
        <v>games</v>
      </c>
      <c r="R3219" t="str">
        <f>RIGHT(N3219, LEN(N3219)-SEARCH("/", N3219, 1))</f>
        <v>video games</v>
      </c>
      <c r="S3219" s="11">
        <f>(((J3219/60)/60)/24)+DATE(1970,1,1)</f>
        <v>41740.138113425928</v>
      </c>
      <c r="T3219" s="11">
        <f>(((I3219/60)/60)/24)+DATE(1970,1,1)</f>
        <v>41770.138113425928</v>
      </c>
    </row>
    <row r="3220" spans="1:20" ht="45" x14ac:dyDescent="0.25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8283</v>
      </c>
      <c r="O3220" s="6">
        <f>ROUND(E3220/D3220*100, 0)</f>
        <v>0</v>
      </c>
      <c r="P3220" s="8">
        <f>E3220/L3220</f>
        <v>10.5</v>
      </c>
      <c r="Q3220" t="str">
        <f>LEFT(N3220, SEARCH("/", N3220, 1) - 1)</f>
        <v>games</v>
      </c>
      <c r="R3220" t="str">
        <f>RIGHT(N3220, LEN(N3220)-SEARCH("/", N3220, 1))</f>
        <v>mobile games</v>
      </c>
      <c r="S3220" s="11">
        <f>(((J3220/60)/60)/24)+DATE(1970,1,1)</f>
        <v>42496.264965277776</v>
      </c>
      <c r="T3220" s="11">
        <f>(((I3220/60)/60)/24)+DATE(1970,1,1)</f>
        <v>42526.264965277776</v>
      </c>
    </row>
    <row r="3221" spans="1:20" ht="45" x14ac:dyDescent="0.25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8284</v>
      </c>
      <c r="O3221" s="6">
        <f>ROUND(E3221/D3221*100, 0)</f>
        <v>3</v>
      </c>
      <c r="P3221" s="8">
        <f>E3221/L3221</f>
        <v>65</v>
      </c>
      <c r="Q3221" t="str">
        <f>LEFT(N3221, SEARCH("/", N3221, 1) - 1)</f>
        <v>food</v>
      </c>
      <c r="R3221" t="str">
        <f>RIGHT(N3221, LEN(N3221)-SEARCH("/", N3221, 1))</f>
        <v>food trucks</v>
      </c>
      <c r="S3221" s="11">
        <f>(((J3221/60)/60)/24)+DATE(1970,1,1)</f>
        <v>42170.728460648148</v>
      </c>
      <c r="T3221" s="11">
        <f>(((I3221/60)/60)/24)+DATE(1970,1,1)</f>
        <v>42200.728460648148</v>
      </c>
    </row>
    <row r="3222" spans="1:20" ht="30" x14ac:dyDescent="0.25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8285</v>
      </c>
      <c r="O3222" s="6">
        <f>ROUND(E3222/D3222*100, 0)</f>
        <v>254</v>
      </c>
      <c r="P3222" s="8">
        <f>E3222/L3222</f>
        <v>493.81553398058253</v>
      </c>
      <c r="Q3222" t="str">
        <f>LEFT(N3222, SEARCH("/", N3222, 1) - 1)</f>
        <v>photography</v>
      </c>
      <c r="R3222" t="str">
        <f>RIGHT(N3222, LEN(N3222)-SEARCH("/", N3222, 1))</f>
        <v>photobooks</v>
      </c>
      <c r="S3222" s="11">
        <f>(((J3222/60)/60)/24)+DATE(1970,1,1)</f>
        <v>42132.941805555558</v>
      </c>
      <c r="T3222" s="11">
        <f>(((I3222/60)/60)/24)+DATE(1970,1,1)</f>
        <v>42155.875</v>
      </c>
    </row>
    <row r="3223" spans="1:20" ht="45" x14ac:dyDescent="0.25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8271</v>
      </c>
      <c r="O3223" s="6">
        <f>ROUND(E3223/D3223*100, 0)</f>
        <v>110</v>
      </c>
      <c r="P3223" s="8">
        <f>E3223/L3223</f>
        <v>92.037815126050418</v>
      </c>
      <c r="Q3223" t="str">
        <f>LEFT(N3223, SEARCH("/", N3223, 1) - 1)</f>
        <v>theater</v>
      </c>
      <c r="R3223" t="str">
        <f>RIGHT(N3223, LEN(N3223)-SEARCH("/", N3223, 1))</f>
        <v>plays</v>
      </c>
      <c r="S3223" s="11">
        <f>(((J3223/60)/60)/24)+DATE(1970,1,1)</f>
        <v>42461.747199074074</v>
      </c>
      <c r="T3223" s="11">
        <f>(((I3223/60)/60)/24)+DATE(1970,1,1)</f>
        <v>42491.747199074074</v>
      </c>
    </row>
    <row r="3224" spans="1:20" ht="45" x14ac:dyDescent="0.25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8273</v>
      </c>
      <c r="O3224" s="6">
        <f>ROUND(E3224/D3224*100, 0)</f>
        <v>16</v>
      </c>
      <c r="P3224" s="8">
        <f>E3224/L3224</f>
        <v>129.16666666666666</v>
      </c>
      <c r="Q3224" t="str">
        <f>LEFT(N3224, SEARCH("/", N3224, 1) - 1)</f>
        <v>technology</v>
      </c>
      <c r="R3224" t="str">
        <f>RIGHT(N3224, LEN(N3224)-SEARCH("/", N3224, 1))</f>
        <v>wearables</v>
      </c>
      <c r="S3224" s="11">
        <f>(((J3224/60)/60)/24)+DATE(1970,1,1)</f>
        <v>42556.667245370365</v>
      </c>
      <c r="T3224" s="11">
        <f>(((I3224/60)/60)/24)+DATE(1970,1,1)</f>
        <v>42601.667245370365</v>
      </c>
    </row>
    <row r="3225" spans="1:20" ht="45" x14ac:dyDescent="0.25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8273</v>
      </c>
      <c r="O3225" s="6">
        <f>ROUND(E3225/D3225*100, 0)</f>
        <v>2</v>
      </c>
      <c r="P3225" s="8">
        <f>E3225/L3225</f>
        <v>60.75</v>
      </c>
      <c r="Q3225" t="str">
        <f>LEFT(N3225, SEARCH("/", N3225, 1) - 1)</f>
        <v>technology</v>
      </c>
      <c r="R3225" t="str">
        <f>RIGHT(N3225, LEN(N3225)-SEARCH("/", N3225, 1))</f>
        <v>wearables</v>
      </c>
      <c r="S3225" s="11">
        <f>(((J3225/60)/60)/24)+DATE(1970,1,1)</f>
        <v>42704.086053240739</v>
      </c>
      <c r="T3225" s="11">
        <f>(((I3225/60)/60)/24)+DATE(1970,1,1)</f>
        <v>42734.086053240739</v>
      </c>
    </row>
    <row r="3226" spans="1:20" ht="30" x14ac:dyDescent="0.25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8274</v>
      </c>
      <c r="O3226" s="6">
        <f>ROUND(E3226/D3226*100, 0)</f>
        <v>101</v>
      </c>
      <c r="P3226" s="8">
        <f>E3226/L3226</f>
        <v>168.77500000000001</v>
      </c>
      <c r="Q3226" t="str">
        <f>LEFT(N3226, SEARCH("/", N3226, 1) - 1)</f>
        <v>publishing</v>
      </c>
      <c r="R3226" t="str">
        <f>RIGHT(N3226, LEN(N3226)-SEARCH("/", N3226, 1))</f>
        <v>nonfiction</v>
      </c>
      <c r="S3226" s="11">
        <f>(((J3226/60)/60)/24)+DATE(1970,1,1)</f>
        <v>42382.74009259259</v>
      </c>
      <c r="T3226" s="11">
        <f>(((I3226/60)/60)/24)+DATE(1970,1,1)</f>
        <v>42412.74009259259</v>
      </c>
    </row>
    <row r="3227" spans="1:20" ht="45" x14ac:dyDescent="0.25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8287</v>
      </c>
      <c r="O3227" s="6">
        <f>ROUND(E3227/D3227*100, 0)</f>
        <v>3</v>
      </c>
      <c r="P3227" s="8">
        <f>E3227/L3227</f>
        <v>75</v>
      </c>
      <c r="Q3227" t="str">
        <f>LEFT(N3227, SEARCH("/", N3227, 1) - 1)</f>
        <v>publishing</v>
      </c>
      <c r="R3227" t="str">
        <f>RIGHT(N3227, LEN(N3227)-SEARCH("/", N3227, 1))</f>
        <v>translations</v>
      </c>
      <c r="S3227" s="11">
        <f>(((J3227/60)/60)/24)+DATE(1970,1,1)</f>
        <v>42457.871516203704</v>
      </c>
      <c r="T3227" s="11">
        <f>(((I3227/60)/60)/24)+DATE(1970,1,1)</f>
        <v>42487.579861111109</v>
      </c>
    </row>
    <row r="3228" spans="1:20" ht="45" x14ac:dyDescent="0.25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8275</v>
      </c>
      <c r="O3228" s="6">
        <f>ROUND(E3228/D3228*100, 0)</f>
        <v>0</v>
      </c>
      <c r="P3228" s="8">
        <f>E3228/L3228</f>
        <v>16</v>
      </c>
      <c r="Q3228" t="str">
        <f>LEFT(N3228, SEARCH("/", N3228, 1) - 1)</f>
        <v>publishing</v>
      </c>
      <c r="R3228" t="str">
        <f>RIGHT(N3228, LEN(N3228)-SEARCH("/", N3228, 1))</f>
        <v>fiction</v>
      </c>
      <c r="S3228" s="11">
        <f>(((J3228/60)/60)/24)+DATE(1970,1,1)</f>
        <v>42032.168530092589</v>
      </c>
      <c r="T3228" s="11">
        <f>(((I3228/60)/60)/24)+DATE(1970,1,1)</f>
        <v>42062.168530092589</v>
      </c>
    </row>
    <row r="3229" spans="1:20" ht="45" x14ac:dyDescent="0.25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8285</v>
      </c>
      <c r="O3229" s="6">
        <f>ROUND(E3229/D3229*100, 0)</f>
        <v>136</v>
      </c>
      <c r="P3229" s="8">
        <f>E3229/L3229</f>
        <v>95.764859154929582</v>
      </c>
      <c r="Q3229" t="str">
        <f>LEFT(N3229, SEARCH("/", N3229, 1) - 1)</f>
        <v>photography</v>
      </c>
      <c r="R3229" t="str">
        <f>RIGHT(N3229, LEN(N3229)-SEARCH("/", N3229, 1))</f>
        <v>photobooks</v>
      </c>
      <c r="S3229" s="11">
        <f>(((J3229/60)/60)/24)+DATE(1970,1,1)</f>
        <v>42705.919201388882</v>
      </c>
      <c r="T3229" s="11">
        <f>(((I3229/60)/60)/24)+DATE(1970,1,1)</f>
        <v>42738.919201388882</v>
      </c>
    </row>
    <row r="3230" spans="1:20" ht="60" x14ac:dyDescent="0.25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 s="6">
        <f>ROUND(E3230/D3230*100, 0)</f>
        <v>0</v>
      </c>
      <c r="P3230" s="8" t="e">
        <f>E3230/L3230</f>
        <v>#DIV/0!</v>
      </c>
      <c r="Q3230" t="str">
        <f>LEFT(N3230, SEARCH("/", N3230, 1) - 1)</f>
        <v>photography</v>
      </c>
      <c r="R3230" t="str">
        <f>RIGHT(N3230, LEN(N3230)-SEARCH("/", N3230, 1))</f>
        <v>nature</v>
      </c>
      <c r="S3230" s="11">
        <f>(((J3230/60)/60)/24)+DATE(1970,1,1)</f>
        <v>42188.252199074079</v>
      </c>
      <c r="T3230" s="11">
        <f>(((I3230/60)/60)/24)+DATE(1970,1,1)</f>
        <v>42218.252199074079</v>
      </c>
    </row>
    <row r="3231" spans="1:20" ht="45" x14ac:dyDescent="0.25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8291</v>
      </c>
      <c r="O3231" s="6">
        <f>ROUND(E3231/D3231*100, 0)</f>
        <v>0</v>
      </c>
      <c r="P3231" s="8">
        <f>E3231/L3231</f>
        <v>15</v>
      </c>
      <c r="Q3231" t="str">
        <f>LEFT(N3231, SEARCH("/", N3231, 1) - 1)</f>
        <v>photography</v>
      </c>
      <c r="R3231" t="str">
        <f>RIGHT(N3231, LEN(N3231)-SEARCH("/", N3231, 1))</f>
        <v>places</v>
      </c>
      <c r="S3231" s="11">
        <f>(((J3231/60)/60)/24)+DATE(1970,1,1)</f>
        <v>41877.904988425929</v>
      </c>
      <c r="T3231" s="11">
        <f>(((I3231/60)/60)/24)+DATE(1970,1,1)</f>
        <v>41907.904988425929</v>
      </c>
    </row>
    <row r="3232" spans="1:20" ht="45" x14ac:dyDescent="0.25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8293</v>
      </c>
      <c r="O3232" s="6">
        <f>ROUND(E3232/D3232*100, 0)</f>
        <v>26</v>
      </c>
      <c r="P3232" s="8">
        <f>E3232/L3232</f>
        <v>65.974683544303801</v>
      </c>
      <c r="Q3232" t="str">
        <f>LEFT(N3232, SEARCH("/", N3232, 1) - 1)</f>
        <v>music</v>
      </c>
      <c r="R3232" t="str">
        <f>RIGHT(N3232, LEN(N3232)-SEARCH("/", N3232, 1))</f>
        <v>faith</v>
      </c>
      <c r="S3232" s="11">
        <f>(((J3232/60)/60)/24)+DATE(1970,1,1)</f>
        <v>42796.071643518517</v>
      </c>
      <c r="T3232" s="11">
        <f>(((I3232/60)/60)/24)+DATE(1970,1,1)</f>
        <v>42826.166666666672</v>
      </c>
    </row>
    <row r="3233" spans="1:20" ht="45" x14ac:dyDescent="0.25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8285</v>
      </c>
      <c r="O3233" s="6">
        <f>ROUND(E3233/D3233*100, 0)</f>
        <v>3</v>
      </c>
      <c r="P3233" s="8">
        <f>E3233/L3233</f>
        <v>73.875</v>
      </c>
      <c r="Q3233" t="str">
        <f>LEFT(N3233, SEARCH("/", N3233, 1) - 1)</f>
        <v>photography</v>
      </c>
      <c r="R3233" t="str">
        <f>RIGHT(N3233, LEN(N3233)-SEARCH("/", N3233, 1))</f>
        <v>photobooks</v>
      </c>
      <c r="S3233" s="11">
        <f>(((J3233/60)/60)/24)+DATE(1970,1,1)</f>
        <v>41877.638298611113</v>
      </c>
      <c r="T3233" s="11">
        <f>(((I3233/60)/60)/24)+DATE(1970,1,1)</f>
        <v>41912.638298611113</v>
      </c>
    </row>
    <row r="3234" spans="1:20" ht="45" x14ac:dyDescent="0.25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8276</v>
      </c>
      <c r="O3234" s="6">
        <f>ROUND(E3234/D3234*100, 0)</f>
        <v>100</v>
      </c>
      <c r="P3234" s="8">
        <f>E3234/L3234</f>
        <v>417.33333333333331</v>
      </c>
      <c r="Q3234" t="str">
        <f>LEFT(N3234, SEARCH("/", N3234, 1) - 1)</f>
        <v>music</v>
      </c>
      <c r="R3234" t="str">
        <f>RIGHT(N3234, LEN(N3234)-SEARCH("/", N3234, 1))</f>
        <v>rock</v>
      </c>
      <c r="S3234" s="11">
        <f>(((J3234/60)/60)/24)+DATE(1970,1,1)</f>
        <v>41736.899652777778</v>
      </c>
      <c r="T3234" s="11">
        <f>(((I3234/60)/60)/24)+DATE(1970,1,1)</f>
        <v>41768.916666666664</v>
      </c>
    </row>
    <row r="3235" spans="1:20" ht="45" x14ac:dyDescent="0.25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8283</v>
      </c>
      <c r="O3235" s="6">
        <f>ROUND(E3235/D3235*100, 0)</f>
        <v>0</v>
      </c>
      <c r="P3235" s="8">
        <f>E3235/L3235</f>
        <v>10</v>
      </c>
      <c r="Q3235" t="str">
        <f>LEFT(N3235, SEARCH("/", N3235, 1) - 1)</f>
        <v>games</v>
      </c>
      <c r="R3235" t="str">
        <f>RIGHT(N3235, LEN(N3235)-SEARCH("/", N3235, 1))</f>
        <v>mobile games</v>
      </c>
      <c r="S3235" s="11">
        <f>(((J3235/60)/60)/24)+DATE(1970,1,1)</f>
        <v>42649.924907407403</v>
      </c>
      <c r="T3235" s="11">
        <f>(((I3235/60)/60)/24)+DATE(1970,1,1)</f>
        <v>42679.924907407403</v>
      </c>
    </row>
    <row r="3236" spans="1:20" ht="45" x14ac:dyDescent="0.25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8283</v>
      </c>
      <c r="O3236" s="6">
        <f>ROUND(E3236/D3236*100, 0)</f>
        <v>1</v>
      </c>
      <c r="P3236" s="8">
        <f>E3236/L3236</f>
        <v>16.307692307692307</v>
      </c>
      <c r="Q3236" t="str">
        <f>LEFT(N3236, SEARCH("/", N3236, 1) - 1)</f>
        <v>games</v>
      </c>
      <c r="R3236" t="str">
        <f>RIGHT(N3236, LEN(N3236)-SEARCH("/", N3236, 1))</f>
        <v>mobile games</v>
      </c>
      <c r="S3236" s="11">
        <f>(((J3236/60)/60)/24)+DATE(1970,1,1)</f>
        <v>42155.129652777774</v>
      </c>
      <c r="T3236" s="11">
        <f>(((I3236/60)/60)/24)+DATE(1970,1,1)</f>
        <v>42185.129652777774</v>
      </c>
    </row>
    <row r="3237" spans="1:20" ht="30" x14ac:dyDescent="0.25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8294</v>
      </c>
      <c r="O3237" s="6">
        <f>ROUND(E3237/D3237*100, 0)</f>
        <v>1</v>
      </c>
      <c r="P3237" s="8">
        <f>E3237/L3237</f>
        <v>17</v>
      </c>
      <c r="Q3237" t="str">
        <f>LEFT(N3237, SEARCH("/", N3237, 1) - 1)</f>
        <v>technology</v>
      </c>
      <c r="R3237" t="str">
        <f>RIGHT(N3237, LEN(N3237)-SEARCH("/", N3237, 1))</f>
        <v>gadgets</v>
      </c>
      <c r="S3237" s="11">
        <f>(((J3237/60)/60)/24)+DATE(1970,1,1)</f>
        <v>42656.717303240745</v>
      </c>
      <c r="T3237" s="11">
        <f>(((I3237/60)/60)/24)+DATE(1970,1,1)</f>
        <v>42681.758969907409</v>
      </c>
    </row>
    <row r="3238" spans="1:20" ht="45" x14ac:dyDescent="0.25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8295</v>
      </c>
      <c r="O3238" s="6">
        <f>ROUND(E3238/D3238*100, 0)</f>
        <v>370</v>
      </c>
      <c r="P3238" s="8">
        <f>E3238/L3238</f>
        <v>182.78024691358024</v>
      </c>
      <c r="Q3238" t="str">
        <f>LEFT(N3238, SEARCH("/", N3238, 1) - 1)</f>
        <v>technology</v>
      </c>
      <c r="R3238" t="str">
        <f>RIGHT(N3238, LEN(N3238)-SEARCH("/", N3238, 1))</f>
        <v>hardware</v>
      </c>
      <c r="S3238" s="11">
        <f>(((J3238/60)/60)/24)+DATE(1970,1,1)</f>
        <v>41730.663530092592</v>
      </c>
      <c r="T3238" s="11">
        <f>(((I3238/60)/60)/24)+DATE(1970,1,1)</f>
        <v>41760.663530092592</v>
      </c>
    </row>
    <row r="3239" spans="1:20" ht="45" x14ac:dyDescent="0.25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8295</v>
      </c>
      <c r="O3239" s="6">
        <f>ROUND(E3239/D3239*100, 0)</f>
        <v>579</v>
      </c>
      <c r="P3239" s="8">
        <f>E3239/L3239</f>
        <v>61.375728669846318</v>
      </c>
      <c r="Q3239" t="str">
        <f>LEFT(N3239, SEARCH("/", N3239, 1) - 1)</f>
        <v>technology</v>
      </c>
      <c r="R3239" t="str">
        <f>RIGHT(N3239, LEN(N3239)-SEARCH("/", N3239, 1))</f>
        <v>hardware</v>
      </c>
      <c r="S3239" s="11">
        <f>(((J3239/60)/60)/24)+DATE(1970,1,1)</f>
        <v>42557.792453703703</v>
      </c>
      <c r="T3239" s="11">
        <f>(((I3239/60)/60)/24)+DATE(1970,1,1)</f>
        <v>42587.792453703703</v>
      </c>
    </row>
    <row r="3240" spans="1:20" ht="45" x14ac:dyDescent="0.25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8295</v>
      </c>
      <c r="O3240" s="6">
        <f>ROUND(E3240/D3240*100, 0)</f>
        <v>375</v>
      </c>
      <c r="P3240" s="8">
        <f>E3240/L3240</f>
        <v>186.81393034825871</v>
      </c>
      <c r="Q3240" t="str">
        <f>LEFT(N3240, SEARCH("/", N3240, 1) - 1)</f>
        <v>technology</v>
      </c>
      <c r="R3240" t="str">
        <f>RIGHT(N3240, LEN(N3240)-SEARCH("/", N3240, 1))</f>
        <v>hardware</v>
      </c>
      <c r="S3240" s="11">
        <f>(((J3240/60)/60)/24)+DATE(1970,1,1)</f>
        <v>41445.334131944444</v>
      </c>
      <c r="T3240" s="11">
        <f>(((I3240/60)/60)/24)+DATE(1970,1,1)</f>
        <v>41505.334131944444</v>
      </c>
    </row>
    <row r="3241" spans="1:20" ht="45" x14ac:dyDescent="0.25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8295</v>
      </c>
      <c r="O3241" s="6">
        <f>ROUND(E3241/D3241*100, 0)</f>
        <v>281</v>
      </c>
      <c r="P3241" s="8">
        <f>E3241/L3241</f>
        <v>201.96402877697841</v>
      </c>
      <c r="Q3241" t="str">
        <f>LEFT(N3241, SEARCH("/", N3241, 1) - 1)</f>
        <v>technology</v>
      </c>
      <c r="R3241" t="str">
        <f>RIGHT(N3241, LEN(N3241)-SEARCH("/", N3241, 1))</f>
        <v>hardware</v>
      </c>
      <c r="S3241" s="11">
        <f>(((J3241/60)/60)/24)+DATE(1970,1,1)</f>
        <v>42600.278749999998</v>
      </c>
      <c r="T3241" s="11">
        <f>(((I3241/60)/60)/24)+DATE(1970,1,1)</f>
        <v>42645.278749999998</v>
      </c>
    </row>
    <row r="3242" spans="1:20" ht="45" x14ac:dyDescent="0.25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8295</v>
      </c>
      <c r="O3242" s="6">
        <f>ROUND(E3242/D3242*100, 0)</f>
        <v>131</v>
      </c>
      <c r="P3242" s="8">
        <f>E3242/L3242</f>
        <v>546.6875</v>
      </c>
      <c r="Q3242" t="str">
        <f>LEFT(N3242, SEARCH("/", N3242, 1) - 1)</f>
        <v>technology</v>
      </c>
      <c r="R3242" t="str">
        <f>RIGHT(N3242, LEN(N3242)-SEARCH("/", N3242, 1))</f>
        <v>hardware</v>
      </c>
      <c r="S3242" s="11">
        <f>(((J3242/60)/60)/24)+DATE(1970,1,1)</f>
        <v>42692.771493055552</v>
      </c>
      <c r="T3242" s="11">
        <f>(((I3242/60)/60)/24)+DATE(1970,1,1)</f>
        <v>42722.771493055552</v>
      </c>
    </row>
    <row r="3243" spans="1:20" ht="45" x14ac:dyDescent="0.25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8282</v>
      </c>
      <c r="O3243" s="6">
        <f>ROUND(E3243/D3243*100, 0)</f>
        <v>0</v>
      </c>
      <c r="P3243" s="8">
        <f>E3243/L3243</f>
        <v>5</v>
      </c>
      <c r="Q3243" t="str">
        <f>LEFT(N3243, SEARCH("/", N3243, 1) - 1)</f>
        <v>games</v>
      </c>
      <c r="R3243" t="str">
        <f>RIGHT(N3243, LEN(N3243)-SEARCH("/", N3243, 1))</f>
        <v>video games</v>
      </c>
      <c r="S3243" s="11">
        <f>(((J3243/60)/60)/24)+DATE(1970,1,1)</f>
        <v>41951.973229166666</v>
      </c>
      <c r="T3243" s="11">
        <f>(((I3243/60)/60)/24)+DATE(1970,1,1)</f>
        <v>41981.973229166666</v>
      </c>
    </row>
    <row r="3244" spans="1:20" ht="45" x14ac:dyDescent="0.25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8297</v>
      </c>
      <c r="O3244" s="6">
        <f>ROUND(E3244/D3244*100, 0)</f>
        <v>110</v>
      </c>
      <c r="P3244" s="8">
        <f>E3244/L3244</f>
        <v>55.956632653061227</v>
      </c>
      <c r="Q3244" t="str">
        <f>LEFT(N3244, SEARCH("/", N3244, 1) - 1)</f>
        <v>games</v>
      </c>
      <c r="R3244" t="str">
        <f>RIGHT(N3244, LEN(N3244)-SEARCH("/", N3244, 1))</f>
        <v>tabletop games</v>
      </c>
      <c r="S3244" s="11">
        <f>(((J3244/60)/60)/24)+DATE(1970,1,1)</f>
        <v>42583.615081018521</v>
      </c>
      <c r="T3244" s="11">
        <f>(((I3244/60)/60)/24)+DATE(1970,1,1)</f>
        <v>42620.083333333328</v>
      </c>
    </row>
    <row r="3245" spans="1:20" ht="45" x14ac:dyDescent="0.25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8297</v>
      </c>
      <c r="O3245" s="6">
        <f>ROUND(E3245/D3245*100, 0)</f>
        <v>1015</v>
      </c>
      <c r="P3245" s="8">
        <f>E3245/L3245</f>
        <v>56.970381807973048</v>
      </c>
      <c r="Q3245" t="str">
        <f>LEFT(N3245, SEARCH("/", N3245, 1) - 1)</f>
        <v>games</v>
      </c>
      <c r="R3245" t="str">
        <f>RIGHT(N3245, LEN(N3245)-SEARCH("/", N3245, 1))</f>
        <v>tabletop games</v>
      </c>
      <c r="S3245" s="11">
        <f>(((J3245/60)/60)/24)+DATE(1970,1,1)</f>
        <v>42068.209097222221</v>
      </c>
      <c r="T3245" s="11">
        <f>(((I3245/60)/60)/24)+DATE(1970,1,1)</f>
        <v>42097.165972222225</v>
      </c>
    </row>
    <row r="3246" spans="1:20" ht="45" x14ac:dyDescent="0.25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8297</v>
      </c>
      <c r="O3246" s="6">
        <f>ROUND(E3246/D3246*100, 0)</f>
        <v>381</v>
      </c>
      <c r="P3246" s="8">
        <f>E3246/L3246</f>
        <v>188.37871287128712</v>
      </c>
      <c r="Q3246" t="str">
        <f>LEFT(N3246, SEARCH("/", N3246, 1) - 1)</f>
        <v>games</v>
      </c>
      <c r="R3246" t="str">
        <f>RIGHT(N3246, LEN(N3246)-SEARCH("/", N3246, 1))</f>
        <v>tabletop games</v>
      </c>
      <c r="S3246" s="11">
        <f>(((J3246/60)/60)/24)+DATE(1970,1,1)</f>
        <v>41968.829826388886</v>
      </c>
      <c r="T3246" s="11">
        <f>(((I3246/60)/60)/24)+DATE(1970,1,1)</f>
        <v>41994.041666666672</v>
      </c>
    </row>
    <row r="3247" spans="1:20" ht="45" x14ac:dyDescent="0.25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8297</v>
      </c>
      <c r="O3247" s="6">
        <f>ROUND(E3247/D3247*100, 0)</f>
        <v>283</v>
      </c>
      <c r="P3247" s="8">
        <f>E3247/L3247</f>
        <v>42.63403614457831</v>
      </c>
      <c r="Q3247" t="str">
        <f>LEFT(N3247, SEARCH("/", N3247, 1) - 1)</f>
        <v>games</v>
      </c>
      <c r="R3247" t="str">
        <f>RIGHT(N3247, LEN(N3247)-SEARCH("/", N3247, 1))</f>
        <v>tabletop games</v>
      </c>
      <c r="S3247" s="11">
        <f>(((J3247/60)/60)/24)+DATE(1970,1,1)</f>
        <v>42684.000046296293</v>
      </c>
      <c r="T3247" s="11">
        <f>(((I3247/60)/60)/24)+DATE(1970,1,1)</f>
        <v>42714.000046296293</v>
      </c>
    </row>
    <row r="3248" spans="1:20" ht="45" x14ac:dyDescent="0.25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8298</v>
      </c>
      <c r="O3248" s="6">
        <f>ROUND(E3248/D3248*100, 0)</f>
        <v>521</v>
      </c>
      <c r="P3248" s="8">
        <f>E3248/L3248</f>
        <v>48.104623556581984</v>
      </c>
      <c r="Q3248" t="str">
        <f>LEFT(N3248, SEARCH("/", N3248, 1) - 1)</f>
        <v>food</v>
      </c>
      <c r="R3248" t="str">
        <f>RIGHT(N3248, LEN(N3248)-SEARCH("/", N3248, 1))</f>
        <v>small batch</v>
      </c>
      <c r="S3248" s="11">
        <f>(((J3248/60)/60)/24)+DATE(1970,1,1)</f>
        <v>41666.924710648149</v>
      </c>
      <c r="T3248" s="11">
        <f>(((I3248/60)/60)/24)+DATE(1970,1,1)</f>
        <v>41706.924710648149</v>
      </c>
    </row>
    <row r="3249" spans="1:20" ht="30" x14ac:dyDescent="0.25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8272</v>
      </c>
      <c r="O3249" s="6">
        <f>ROUND(E3249/D3249*100, 0)</f>
        <v>0</v>
      </c>
      <c r="P3249" s="8">
        <f>E3249/L3249</f>
        <v>25</v>
      </c>
      <c r="Q3249" t="str">
        <f>LEFT(N3249, SEARCH("/", N3249, 1) - 1)</f>
        <v>technology</v>
      </c>
      <c r="R3249" t="str">
        <f>RIGHT(N3249, LEN(N3249)-SEARCH("/", N3249, 1))</f>
        <v>web</v>
      </c>
      <c r="S3249" s="11">
        <f>(((J3249/60)/60)/24)+DATE(1970,1,1)</f>
        <v>42064.794490740736</v>
      </c>
      <c r="T3249" s="11">
        <f>(((I3249/60)/60)/24)+DATE(1970,1,1)</f>
        <v>42094.752824074079</v>
      </c>
    </row>
    <row r="3250" spans="1:20" ht="45" x14ac:dyDescent="0.25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8284</v>
      </c>
      <c r="O3250" s="6">
        <f>ROUND(E3250/D3250*100, 0)</f>
        <v>0</v>
      </c>
      <c r="P3250" s="8">
        <f>E3250/L3250</f>
        <v>5</v>
      </c>
      <c r="Q3250" t="str">
        <f>LEFT(N3250, SEARCH("/", N3250, 1) - 1)</f>
        <v>food</v>
      </c>
      <c r="R3250" t="str">
        <f>RIGHT(N3250, LEN(N3250)-SEARCH("/", N3250, 1))</f>
        <v>food trucks</v>
      </c>
      <c r="S3250" s="11">
        <f>(((J3250/60)/60)/24)+DATE(1970,1,1)</f>
        <v>42019.737766203703</v>
      </c>
      <c r="T3250" s="11">
        <f>(((I3250/60)/60)/24)+DATE(1970,1,1)</f>
        <v>42077.625</v>
      </c>
    </row>
    <row r="3251" spans="1:20" ht="45" x14ac:dyDescent="0.25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8284</v>
      </c>
      <c r="O3251" s="6">
        <f>ROUND(E3251/D3251*100, 0)</f>
        <v>0</v>
      </c>
      <c r="P3251" s="8" t="e">
        <f>E3251/L3251</f>
        <v>#DIV/0!</v>
      </c>
      <c r="Q3251" t="str">
        <f>LEFT(N3251, SEARCH("/", N3251, 1) - 1)</f>
        <v>food</v>
      </c>
      <c r="R3251" t="str">
        <f>RIGHT(N3251, LEN(N3251)-SEARCH("/", N3251, 1))</f>
        <v>food trucks</v>
      </c>
      <c r="S3251" s="11">
        <f>(((J3251/60)/60)/24)+DATE(1970,1,1)</f>
        <v>42164.170046296291</v>
      </c>
      <c r="T3251" s="11">
        <f>(((I3251/60)/60)/24)+DATE(1970,1,1)</f>
        <v>42224.170046296291</v>
      </c>
    </row>
    <row r="3252" spans="1:20" ht="45" x14ac:dyDescent="0.25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8284</v>
      </c>
      <c r="O3252" s="6">
        <f>ROUND(E3252/D3252*100, 0)</f>
        <v>0</v>
      </c>
      <c r="P3252" s="8">
        <f>E3252/L3252</f>
        <v>13</v>
      </c>
      <c r="Q3252" t="str">
        <f>LEFT(N3252, SEARCH("/", N3252, 1) - 1)</f>
        <v>food</v>
      </c>
      <c r="R3252" t="str">
        <f>RIGHT(N3252, LEN(N3252)-SEARCH("/", N3252, 1))</f>
        <v>food trucks</v>
      </c>
      <c r="S3252" s="11">
        <f>(((J3252/60)/60)/24)+DATE(1970,1,1)</f>
        <v>42180.18604166666</v>
      </c>
      <c r="T3252" s="11">
        <f>(((I3252/60)/60)/24)+DATE(1970,1,1)</f>
        <v>42220.18604166666</v>
      </c>
    </row>
    <row r="3253" spans="1:20" ht="45" x14ac:dyDescent="0.25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8298</v>
      </c>
      <c r="O3253" s="6">
        <f>ROUND(E3253/D3253*100, 0)</f>
        <v>203</v>
      </c>
      <c r="P3253" s="8">
        <f>E3253/L3253</f>
        <v>130.23469453376205</v>
      </c>
      <c r="Q3253" t="str">
        <f>LEFT(N3253, SEARCH("/", N3253, 1) - 1)</f>
        <v>food</v>
      </c>
      <c r="R3253" t="str">
        <f>RIGHT(N3253, LEN(N3253)-SEARCH("/", N3253, 1))</f>
        <v>small batch</v>
      </c>
      <c r="S3253" s="11">
        <f>(((J3253/60)/60)/24)+DATE(1970,1,1)</f>
        <v>41836.625254629631</v>
      </c>
      <c r="T3253" s="11">
        <f>(((I3253/60)/60)/24)+DATE(1970,1,1)</f>
        <v>41866.625254629631</v>
      </c>
    </row>
    <row r="3254" spans="1:20" ht="45" x14ac:dyDescent="0.25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8279</v>
      </c>
      <c r="O3254" s="6">
        <f>ROUND(E3254/D3254*100, 0)</f>
        <v>129</v>
      </c>
      <c r="P3254" s="8">
        <f>E3254/L3254</f>
        <v>99.382239382239376</v>
      </c>
      <c r="Q3254" t="str">
        <f>LEFT(N3254, SEARCH("/", N3254, 1) - 1)</f>
        <v>music</v>
      </c>
      <c r="R3254" t="str">
        <f>RIGHT(N3254, LEN(N3254)-SEARCH("/", N3254, 1))</f>
        <v>indie rock</v>
      </c>
      <c r="S3254" s="11">
        <f>(((J3254/60)/60)/24)+DATE(1970,1,1)</f>
        <v>41348.168287037035</v>
      </c>
      <c r="T3254" s="11">
        <f>(((I3254/60)/60)/24)+DATE(1970,1,1)</f>
        <v>41393.168287037035</v>
      </c>
    </row>
    <row r="3255" spans="1:20" ht="45" x14ac:dyDescent="0.25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8299</v>
      </c>
      <c r="O3255" s="6">
        <f>ROUND(E3255/D3255*100, 0)</f>
        <v>0</v>
      </c>
      <c r="P3255" s="8" t="e">
        <f>E3255/L3255</f>
        <v>#DIV/0!</v>
      </c>
      <c r="Q3255" t="str">
        <f>LEFT(N3255, SEARCH("/", N3255, 1) - 1)</f>
        <v>food</v>
      </c>
      <c r="R3255" t="str">
        <f>RIGHT(N3255, LEN(N3255)-SEARCH("/", N3255, 1))</f>
        <v>restaurants</v>
      </c>
      <c r="S3255" s="11">
        <f>(((J3255/60)/60)/24)+DATE(1970,1,1)</f>
        <v>41835.951782407406</v>
      </c>
      <c r="T3255" s="11">
        <f>(((I3255/60)/60)/24)+DATE(1970,1,1)</f>
        <v>41865.951782407406</v>
      </c>
    </row>
    <row r="3256" spans="1:20" x14ac:dyDescent="0.25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8300</v>
      </c>
      <c r="O3256" s="6">
        <f>ROUND(E3256/D3256*100, 0)</f>
        <v>104</v>
      </c>
      <c r="P3256" s="8">
        <f>E3256/L3256</f>
        <v>266.08974358974359</v>
      </c>
      <c r="Q3256" t="str">
        <f>LEFT(N3256, SEARCH("/", N3256, 1) - 1)</f>
        <v>music</v>
      </c>
      <c r="R3256" t="str">
        <f>RIGHT(N3256, LEN(N3256)-SEARCH("/", N3256, 1))</f>
        <v>classical music</v>
      </c>
      <c r="S3256" s="11">
        <f>(((J3256/60)/60)/24)+DATE(1970,1,1)</f>
        <v>41943.791030092594</v>
      </c>
      <c r="T3256" s="11">
        <f>(((I3256/60)/60)/24)+DATE(1970,1,1)</f>
        <v>41974.832696759258</v>
      </c>
    </row>
    <row r="3257" spans="1:20" ht="30" x14ac:dyDescent="0.25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8284</v>
      </c>
      <c r="O3257" s="6">
        <f>ROUND(E3257/D3257*100, 0)</f>
        <v>0</v>
      </c>
      <c r="P3257" s="8" t="e">
        <f>E3257/L3257</f>
        <v>#DIV/0!</v>
      </c>
      <c r="Q3257" t="str">
        <f>LEFT(N3257, SEARCH("/", N3257, 1) - 1)</f>
        <v>food</v>
      </c>
      <c r="R3257" t="str">
        <f>RIGHT(N3257, LEN(N3257)-SEARCH("/", N3257, 1))</f>
        <v>food trucks</v>
      </c>
      <c r="S3257" s="11">
        <f>(((J3257/60)/60)/24)+DATE(1970,1,1)</f>
        <v>42155.139479166668</v>
      </c>
      <c r="T3257" s="11">
        <f>(((I3257/60)/60)/24)+DATE(1970,1,1)</f>
        <v>42215.139479166668</v>
      </c>
    </row>
    <row r="3258" spans="1:20" ht="45" x14ac:dyDescent="0.25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8301</v>
      </c>
      <c r="O3258" s="6">
        <f>ROUND(E3258/D3258*100, 0)</f>
        <v>104</v>
      </c>
      <c r="P3258" s="8">
        <f>E3258/L3258</f>
        <v>64.933333333333323</v>
      </c>
      <c r="Q3258" t="str">
        <f>LEFT(N3258, SEARCH("/", N3258, 1) - 1)</f>
        <v>technology</v>
      </c>
      <c r="R3258" t="str">
        <f>RIGHT(N3258, LEN(N3258)-SEARCH("/", N3258, 1))</f>
        <v>space exploration</v>
      </c>
      <c r="S3258" s="11">
        <f>(((J3258/60)/60)/24)+DATE(1970,1,1)</f>
        <v>40998.051192129627</v>
      </c>
      <c r="T3258" s="11">
        <f>(((I3258/60)/60)/24)+DATE(1970,1,1)</f>
        <v>41028.051192129627</v>
      </c>
    </row>
    <row r="3259" spans="1:20" ht="45" x14ac:dyDescent="0.25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8301</v>
      </c>
      <c r="O3259" s="6">
        <f>ROUND(E3259/D3259*100, 0)</f>
        <v>115</v>
      </c>
      <c r="P3259" s="8">
        <f>E3259/L3259</f>
        <v>80.185489510489504</v>
      </c>
      <c r="Q3259" t="str">
        <f>LEFT(N3259, SEARCH("/", N3259, 1) - 1)</f>
        <v>technology</v>
      </c>
      <c r="R3259" t="str">
        <f>RIGHT(N3259, LEN(N3259)-SEARCH("/", N3259, 1))</f>
        <v>space exploration</v>
      </c>
      <c r="S3259" s="11">
        <f>(((J3259/60)/60)/24)+DATE(1970,1,1)</f>
        <v>42218.169293981482</v>
      </c>
      <c r="T3259" s="11">
        <f>(((I3259/60)/60)/24)+DATE(1970,1,1)</f>
        <v>42246.169293981482</v>
      </c>
    </row>
    <row r="3260" spans="1:20" ht="45" x14ac:dyDescent="0.25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8301</v>
      </c>
      <c r="O3260" s="6">
        <f>ROUND(E3260/D3260*100, 0)</f>
        <v>11</v>
      </c>
      <c r="P3260" s="8">
        <f>E3260/L3260</f>
        <v>91.304347826086953</v>
      </c>
      <c r="Q3260" t="str">
        <f>LEFT(N3260, SEARCH("/", N3260, 1) - 1)</f>
        <v>technology</v>
      </c>
      <c r="R3260" t="str">
        <f>RIGHT(N3260, LEN(N3260)-SEARCH("/", N3260, 1))</f>
        <v>space exploration</v>
      </c>
      <c r="S3260" s="11">
        <f>(((J3260/60)/60)/24)+DATE(1970,1,1)</f>
        <v>41921.842627314814</v>
      </c>
      <c r="T3260" s="11">
        <f>(((I3260/60)/60)/24)+DATE(1970,1,1)</f>
        <v>41951.884293981479</v>
      </c>
    </row>
    <row r="3261" spans="1:20" ht="45" x14ac:dyDescent="0.25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8301</v>
      </c>
      <c r="O3261" s="6">
        <f>ROUND(E3261/D3261*100, 0)</f>
        <v>0</v>
      </c>
      <c r="P3261" s="8">
        <f>E3261/L3261</f>
        <v>3.8</v>
      </c>
      <c r="Q3261" t="str">
        <f>LEFT(N3261, SEARCH("/", N3261, 1) - 1)</f>
        <v>technology</v>
      </c>
      <c r="R3261" t="str">
        <f>RIGHT(N3261, LEN(N3261)-SEARCH("/", N3261, 1))</f>
        <v>space exploration</v>
      </c>
      <c r="S3261" s="11">
        <f>(((J3261/60)/60)/24)+DATE(1970,1,1)</f>
        <v>42272.713171296295</v>
      </c>
      <c r="T3261" s="11">
        <f>(((I3261/60)/60)/24)+DATE(1970,1,1)</f>
        <v>42332.754837962959</v>
      </c>
    </row>
    <row r="3262" spans="1:20" ht="45" x14ac:dyDescent="0.25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8302</v>
      </c>
      <c r="O3262" s="6">
        <f>ROUND(E3262/D3262*100, 0)</f>
        <v>107</v>
      </c>
      <c r="P3262" s="8">
        <f>E3262/L3262</f>
        <v>267</v>
      </c>
      <c r="Q3262" t="str">
        <f>LEFT(N3262, SEARCH("/", N3262, 1) - 1)</f>
        <v>technology</v>
      </c>
      <c r="R3262" t="str">
        <f>RIGHT(N3262, LEN(N3262)-SEARCH("/", N3262, 1))</f>
        <v>makerspaces</v>
      </c>
      <c r="S3262" s="11">
        <f>(((J3262/60)/60)/24)+DATE(1970,1,1)</f>
        <v>42207.746678240743</v>
      </c>
      <c r="T3262" s="11">
        <f>(((I3262/60)/60)/24)+DATE(1970,1,1)</f>
        <v>42237.746678240743</v>
      </c>
    </row>
    <row r="3263" spans="1:20" ht="45" x14ac:dyDescent="0.25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8302</v>
      </c>
      <c r="O3263" s="6">
        <f>ROUND(E3263/D3263*100, 0)</f>
        <v>105</v>
      </c>
      <c r="P3263" s="8">
        <f>E3263/L3263</f>
        <v>373.55803571428572</v>
      </c>
      <c r="Q3263" t="str">
        <f>LEFT(N3263, SEARCH("/", N3263, 1) - 1)</f>
        <v>technology</v>
      </c>
      <c r="R3263" t="str">
        <f>RIGHT(N3263, LEN(N3263)-SEARCH("/", N3263, 1))</f>
        <v>makerspaces</v>
      </c>
      <c r="S3263" s="11">
        <f>(((J3263/60)/60)/24)+DATE(1970,1,1)</f>
        <v>42222.622766203705</v>
      </c>
      <c r="T3263" s="11">
        <f>(((I3263/60)/60)/24)+DATE(1970,1,1)</f>
        <v>42251.625</v>
      </c>
    </row>
    <row r="3264" spans="1:20" ht="45" x14ac:dyDescent="0.25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8303</v>
      </c>
      <c r="O3264" s="6">
        <f>ROUND(E3264/D3264*100, 0)</f>
        <v>233</v>
      </c>
      <c r="P3264" s="8">
        <f>E3264/L3264</f>
        <v>44.464318398474738</v>
      </c>
      <c r="Q3264" t="str">
        <f>LEFT(N3264, SEARCH("/", N3264, 1) - 1)</f>
        <v>theater</v>
      </c>
      <c r="R3264" t="str">
        <f>RIGHT(N3264, LEN(N3264)-SEARCH("/", N3264, 1))</f>
        <v>spaces</v>
      </c>
      <c r="S3264" s="11">
        <f>(((J3264/60)/60)/24)+DATE(1970,1,1)</f>
        <v>42512.698217592595</v>
      </c>
      <c r="T3264" s="11">
        <f>(((I3264/60)/60)/24)+DATE(1970,1,1)</f>
        <v>42572.698217592595</v>
      </c>
    </row>
    <row r="3265" spans="1:20" ht="45" x14ac:dyDescent="0.25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8304</v>
      </c>
      <c r="O3265" s="6">
        <f>ROUND(E3265/D3265*100, 0)</f>
        <v>10</v>
      </c>
      <c r="P3265" s="8">
        <f>E3265/L3265</f>
        <v>63.098484848484851</v>
      </c>
      <c r="Q3265" t="str">
        <f>LEFT(N3265, SEARCH("/", N3265, 1) - 1)</f>
        <v>publishing</v>
      </c>
      <c r="R3265" t="str">
        <f>RIGHT(N3265, LEN(N3265)-SEARCH("/", N3265, 1))</f>
        <v>children's books</v>
      </c>
      <c r="S3265" s="11">
        <f>(((J3265/60)/60)/24)+DATE(1970,1,1)</f>
        <v>41686.705208333333</v>
      </c>
      <c r="T3265" s="11">
        <f>(((I3265/60)/60)/24)+DATE(1970,1,1)</f>
        <v>41716.663541666669</v>
      </c>
    </row>
    <row r="3266" spans="1:20" ht="60" x14ac:dyDescent="0.25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8271</v>
      </c>
      <c r="O3266" s="6">
        <f>ROUND(E3266/D3266*100, 0)</f>
        <v>1</v>
      </c>
      <c r="P3266" s="8">
        <f>E3266/L3266</f>
        <v>35.4</v>
      </c>
      <c r="Q3266" t="str">
        <f>LEFT(N3266, SEARCH("/", N3266, 1) - 1)</f>
        <v>theater</v>
      </c>
      <c r="R3266" t="str">
        <f>RIGHT(N3266, LEN(N3266)-SEARCH("/", N3266, 1))</f>
        <v>plays</v>
      </c>
      <c r="S3266" s="11">
        <f>(((J3266/60)/60)/24)+DATE(1970,1,1)</f>
        <v>42540.593530092592</v>
      </c>
      <c r="T3266" s="11">
        <f>(((I3266/60)/60)/24)+DATE(1970,1,1)</f>
        <v>42570.593530092592</v>
      </c>
    </row>
    <row r="3267" spans="1:20" ht="45" x14ac:dyDescent="0.25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8271</v>
      </c>
      <c r="O3267" s="6">
        <f>ROUND(E3267/D3267*100, 0)</f>
        <v>0</v>
      </c>
      <c r="P3267" s="8">
        <f>E3267/L3267</f>
        <v>2.3333333333333335</v>
      </c>
      <c r="Q3267" t="str">
        <f>LEFT(N3267, SEARCH("/", N3267, 1) - 1)</f>
        <v>theater</v>
      </c>
      <c r="R3267" t="str">
        <f>RIGHT(N3267, LEN(N3267)-SEARCH("/", N3267, 1))</f>
        <v>plays</v>
      </c>
      <c r="S3267" s="11">
        <f>(((J3267/60)/60)/24)+DATE(1970,1,1)</f>
        <v>42465.128391203703</v>
      </c>
      <c r="T3267" s="11">
        <f>(((I3267/60)/60)/24)+DATE(1970,1,1)</f>
        <v>42495.128391203703</v>
      </c>
    </row>
    <row r="3268" spans="1:20" ht="45" x14ac:dyDescent="0.25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8303</v>
      </c>
      <c r="O3268" s="6">
        <f>ROUND(E3268/D3268*100, 0)</f>
        <v>8</v>
      </c>
      <c r="P3268" s="8">
        <f>E3268/L3268</f>
        <v>200.625</v>
      </c>
      <c r="Q3268" t="str">
        <f>LEFT(N3268, SEARCH("/", N3268, 1) - 1)</f>
        <v>theater</v>
      </c>
      <c r="R3268" t="str">
        <f>RIGHT(N3268, LEN(N3268)-SEARCH("/", N3268, 1))</f>
        <v>spaces</v>
      </c>
      <c r="S3268" s="11">
        <f>(((J3268/60)/60)/24)+DATE(1970,1,1)</f>
        <v>42628.690266203703</v>
      </c>
      <c r="T3268" s="11">
        <f>(((I3268/60)/60)/24)+DATE(1970,1,1)</f>
        <v>42660.166666666672</v>
      </c>
    </row>
    <row r="3269" spans="1:20" x14ac:dyDescent="0.25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8303</v>
      </c>
      <c r="O3269" s="6">
        <f>ROUND(E3269/D3269*100, 0)</f>
        <v>177</v>
      </c>
      <c r="P3269" s="8">
        <f>E3269/L3269</f>
        <v>96.997252747252745</v>
      </c>
      <c r="Q3269" t="str">
        <f>LEFT(N3269, SEARCH("/", N3269, 1) - 1)</f>
        <v>theater</v>
      </c>
      <c r="R3269" t="str">
        <f>RIGHT(N3269, LEN(N3269)-SEARCH("/", N3269, 1))</f>
        <v>spaces</v>
      </c>
      <c r="S3269" s="11">
        <f>(((J3269/60)/60)/24)+DATE(1970,1,1)</f>
        <v>42337.02039351852</v>
      </c>
      <c r="T3269" s="11">
        <f>(((I3269/60)/60)/24)+DATE(1970,1,1)</f>
        <v>42359.207638888889</v>
      </c>
    </row>
    <row r="3270" spans="1:20" ht="45" x14ac:dyDescent="0.25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8303</v>
      </c>
      <c r="O3270" s="6">
        <f>ROUND(E3270/D3270*100, 0)</f>
        <v>109</v>
      </c>
      <c r="P3270" s="8">
        <f>E3270/L3270</f>
        <v>92.130423728813554</v>
      </c>
      <c r="Q3270" t="str">
        <f>LEFT(N3270, SEARCH("/", N3270, 1) - 1)</f>
        <v>theater</v>
      </c>
      <c r="R3270" t="str">
        <f>RIGHT(N3270, LEN(N3270)-SEARCH("/", N3270, 1))</f>
        <v>spaces</v>
      </c>
      <c r="S3270" s="11">
        <f>(((J3270/60)/60)/24)+DATE(1970,1,1)</f>
        <v>41610.794421296298</v>
      </c>
      <c r="T3270" s="11">
        <f>(((I3270/60)/60)/24)+DATE(1970,1,1)</f>
        <v>41637.332638888889</v>
      </c>
    </row>
    <row r="3271" spans="1:20" ht="45" x14ac:dyDescent="0.25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8303</v>
      </c>
      <c r="O3271" s="6">
        <f>ROUND(E3271/D3271*100, 0)</f>
        <v>0</v>
      </c>
      <c r="P3271" s="8">
        <f>E3271/L3271</f>
        <v>1</v>
      </c>
      <c r="Q3271" t="str">
        <f>LEFT(N3271, SEARCH("/", N3271, 1) - 1)</f>
        <v>theater</v>
      </c>
      <c r="R3271" t="str">
        <f>RIGHT(N3271, LEN(N3271)-SEARCH("/", N3271, 1))</f>
        <v>spaces</v>
      </c>
      <c r="S3271" s="11">
        <f>(((J3271/60)/60)/24)+DATE(1970,1,1)</f>
        <v>41953.95821759259</v>
      </c>
      <c r="T3271" s="11">
        <f>(((I3271/60)/60)/24)+DATE(1970,1,1)</f>
        <v>42013.95821759259</v>
      </c>
    </row>
    <row r="3272" spans="1:20" ht="60" x14ac:dyDescent="0.25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8303</v>
      </c>
      <c r="O3272" s="6">
        <f>ROUND(E3272/D3272*100, 0)</f>
        <v>0</v>
      </c>
      <c r="P3272" s="8">
        <f>E3272/L3272</f>
        <v>18.666666666666668</v>
      </c>
      <c r="Q3272" t="str">
        <f>LEFT(N3272, SEARCH("/", N3272, 1) - 1)</f>
        <v>theater</v>
      </c>
      <c r="R3272" t="str">
        <f>RIGHT(N3272, LEN(N3272)-SEARCH("/", N3272, 1))</f>
        <v>spaces</v>
      </c>
      <c r="S3272" s="11">
        <f>(((J3272/60)/60)/24)+DATE(1970,1,1)</f>
        <v>41853.563402777778</v>
      </c>
      <c r="T3272" s="11">
        <f>(((I3272/60)/60)/24)+DATE(1970,1,1)</f>
        <v>41883.208333333336</v>
      </c>
    </row>
    <row r="3273" spans="1:20" ht="45" x14ac:dyDescent="0.25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8303</v>
      </c>
      <c r="O3273" s="6">
        <f>ROUND(E3273/D3273*100, 0)</f>
        <v>0</v>
      </c>
      <c r="P3273" s="8">
        <f>E3273/L3273</f>
        <v>16.666666666666668</v>
      </c>
      <c r="Q3273" t="str">
        <f>LEFT(N3273, SEARCH("/", N3273, 1) - 1)</f>
        <v>theater</v>
      </c>
      <c r="R3273" t="str">
        <f>RIGHT(N3273, LEN(N3273)-SEARCH("/", N3273, 1))</f>
        <v>spaces</v>
      </c>
      <c r="S3273" s="11">
        <f>(((J3273/60)/60)/24)+DATE(1970,1,1)</f>
        <v>42173.67082175926</v>
      </c>
      <c r="T3273" s="11">
        <f>(((I3273/60)/60)/24)+DATE(1970,1,1)</f>
        <v>42233.67082175926</v>
      </c>
    </row>
    <row r="3274" spans="1:20" ht="45" x14ac:dyDescent="0.25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8303</v>
      </c>
      <c r="O3274" s="6">
        <f>ROUND(E3274/D3274*100, 0)</f>
        <v>1</v>
      </c>
      <c r="P3274" s="8">
        <f>E3274/L3274</f>
        <v>62.5</v>
      </c>
      <c r="Q3274" t="str">
        <f>LEFT(N3274, SEARCH("/", N3274, 1) - 1)</f>
        <v>theater</v>
      </c>
      <c r="R3274" t="str">
        <f>RIGHT(N3274, LEN(N3274)-SEARCH("/", N3274, 1))</f>
        <v>spaces</v>
      </c>
      <c r="S3274" s="11">
        <f>(((J3274/60)/60)/24)+DATE(1970,1,1)</f>
        <v>42665.150347222225</v>
      </c>
      <c r="T3274" s="11">
        <f>(((I3274/60)/60)/24)+DATE(1970,1,1)</f>
        <v>42725.192013888889</v>
      </c>
    </row>
    <row r="3275" spans="1:20" ht="45" x14ac:dyDescent="0.25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8303</v>
      </c>
      <c r="O3275" s="6">
        <f>ROUND(E3275/D3275*100, 0)</f>
        <v>4</v>
      </c>
      <c r="P3275" s="8">
        <f>E3275/L3275</f>
        <v>56.785714285714285</v>
      </c>
      <c r="Q3275" t="str">
        <f>LEFT(N3275, SEARCH("/", N3275, 1) - 1)</f>
        <v>theater</v>
      </c>
      <c r="R3275" t="str">
        <f>RIGHT(N3275, LEN(N3275)-SEARCH("/", N3275, 1))</f>
        <v>spaces</v>
      </c>
      <c r="S3275" s="11">
        <f>(((J3275/60)/60)/24)+DATE(1970,1,1)</f>
        <v>42114.825532407413</v>
      </c>
      <c r="T3275" s="11">
        <f>(((I3275/60)/60)/24)+DATE(1970,1,1)</f>
        <v>42144.825532407413</v>
      </c>
    </row>
    <row r="3276" spans="1:20" ht="30" x14ac:dyDescent="0.25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8303</v>
      </c>
      <c r="O3276" s="6">
        <f>ROUND(E3276/D3276*100, 0)</f>
        <v>27</v>
      </c>
      <c r="P3276" s="8">
        <f>E3276/L3276</f>
        <v>70.10526315789474</v>
      </c>
      <c r="Q3276" t="str">
        <f>LEFT(N3276, SEARCH("/", N3276, 1) - 1)</f>
        <v>theater</v>
      </c>
      <c r="R3276" t="str">
        <f>RIGHT(N3276, LEN(N3276)-SEARCH("/", N3276, 1))</f>
        <v>spaces</v>
      </c>
      <c r="S3276" s="11">
        <f>(((J3276/60)/60)/24)+DATE(1970,1,1)</f>
        <v>41885.595138888886</v>
      </c>
      <c r="T3276" s="11">
        <f>(((I3276/60)/60)/24)+DATE(1970,1,1)</f>
        <v>41916.595138888886</v>
      </c>
    </row>
    <row r="3277" spans="1:20" ht="45" x14ac:dyDescent="0.25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8271</v>
      </c>
      <c r="O3277" s="6">
        <f>ROUND(E3277/D3277*100, 0)</f>
        <v>118</v>
      </c>
      <c r="P3277" s="8">
        <f>E3277/L3277</f>
        <v>110.35211267605634</v>
      </c>
      <c r="Q3277" t="str">
        <f>LEFT(N3277, SEARCH("/", N3277, 1) - 1)</f>
        <v>theater</v>
      </c>
      <c r="R3277" t="str">
        <f>RIGHT(N3277, LEN(N3277)-SEARCH("/", N3277, 1))</f>
        <v>plays</v>
      </c>
      <c r="S3277" s="11">
        <f>(((J3277/60)/60)/24)+DATE(1970,1,1)</f>
        <v>41909.969386574077</v>
      </c>
      <c r="T3277" s="11">
        <f>(((I3277/60)/60)/24)+DATE(1970,1,1)</f>
        <v>41950.011053240742</v>
      </c>
    </row>
    <row r="3278" spans="1:20" ht="30" x14ac:dyDescent="0.25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8271</v>
      </c>
      <c r="O3278" s="6">
        <f>ROUND(E3278/D3278*100, 0)</f>
        <v>100</v>
      </c>
      <c r="P3278" s="8">
        <f>E3278/L3278</f>
        <v>168.25210084033614</v>
      </c>
      <c r="Q3278" t="str">
        <f>LEFT(N3278, SEARCH("/", N3278, 1) - 1)</f>
        <v>theater</v>
      </c>
      <c r="R3278" t="str">
        <f>RIGHT(N3278, LEN(N3278)-SEARCH("/", N3278, 1))</f>
        <v>plays</v>
      </c>
      <c r="S3278" s="11">
        <f>(((J3278/60)/60)/24)+DATE(1970,1,1)</f>
        <v>42050.983182870375</v>
      </c>
      <c r="T3278" s="11">
        <f>(((I3278/60)/60)/24)+DATE(1970,1,1)</f>
        <v>42085.941516203704</v>
      </c>
    </row>
    <row r="3279" spans="1:20" ht="45" x14ac:dyDescent="0.25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8271</v>
      </c>
      <c r="O3279" s="6">
        <f>ROUND(E3279/D3279*100, 0)</f>
        <v>108</v>
      </c>
      <c r="P3279" s="8">
        <f>E3279/L3279</f>
        <v>106.79702970297029</v>
      </c>
      <c r="Q3279" t="str">
        <f>LEFT(N3279, SEARCH("/", N3279, 1) - 1)</f>
        <v>theater</v>
      </c>
      <c r="R3279" t="str">
        <f>RIGHT(N3279, LEN(N3279)-SEARCH("/", N3279, 1))</f>
        <v>plays</v>
      </c>
      <c r="S3279" s="11">
        <f>(((J3279/60)/60)/24)+DATE(1970,1,1)</f>
        <v>41933.291643518518</v>
      </c>
      <c r="T3279" s="11">
        <f>(((I3279/60)/60)/24)+DATE(1970,1,1)</f>
        <v>41963.333310185189</v>
      </c>
    </row>
    <row r="3280" spans="1:20" ht="45" x14ac:dyDescent="0.25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8271</v>
      </c>
      <c r="O3280" s="6">
        <f>ROUND(E3280/D3280*100, 0)</f>
        <v>101</v>
      </c>
      <c r="P3280" s="8">
        <f>E3280/L3280</f>
        <v>182.90909090909091</v>
      </c>
      <c r="Q3280" t="str">
        <f>LEFT(N3280, SEARCH("/", N3280, 1) - 1)</f>
        <v>theater</v>
      </c>
      <c r="R3280" t="str">
        <f>RIGHT(N3280, LEN(N3280)-SEARCH("/", N3280, 1))</f>
        <v>plays</v>
      </c>
      <c r="S3280" s="11">
        <f>(((J3280/60)/60)/24)+DATE(1970,1,1)</f>
        <v>42702.917048611111</v>
      </c>
      <c r="T3280" s="11">
        <f>(((I3280/60)/60)/24)+DATE(1970,1,1)</f>
        <v>42732.917048611111</v>
      </c>
    </row>
    <row r="3281" spans="1:20" ht="45" x14ac:dyDescent="0.25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 s="6">
        <f>ROUND(E3281/D3281*100, 0)</f>
        <v>102</v>
      </c>
      <c r="P3281" s="8">
        <f>E3281/L3281</f>
        <v>177.08695652173913</v>
      </c>
      <c r="Q3281" t="str">
        <f>LEFT(N3281, SEARCH("/", N3281, 1) - 1)</f>
        <v>theater</v>
      </c>
      <c r="R3281" t="str">
        <f>RIGHT(N3281, LEN(N3281)-SEARCH("/", N3281, 1))</f>
        <v>plays</v>
      </c>
      <c r="S3281" s="11">
        <f>(((J3281/60)/60)/24)+DATE(1970,1,1)</f>
        <v>42602.576712962968</v>
      </c>
      <c r="T3281" s="11">
        <f>(((I3281/60)/60)/24)+DATE(1970,1,1)</f>
        <v>42621.15625</v>
      </c>
    </row>
    <row r="3282" spans="1:20" ht="45" x14ac:dyDescent="0.25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8271</v>
      </c>
      <c r="O3282" s="6">
        <f>ROUND(E3282/D3282*100, 0)</f>
        <v>9</v>
      </c>
      <c r="P3282" s="8">
        <f>E3282/L3282</f>
        <v>60.064516129032256</v>
      </c>
      <c r="Q3282" t="str">
        <f>LEFT(N3282, SEARCH("/", N3282, 1) - 1)</f>
        <v>theater</v>
      </c>
      <c r="R3282" t="str">
        <f>RIGHT(N3282, LEN(N3282)-SEARCH("/", N3282, 1))</f>
        <v>plays</v>
      </c>
      <c r="S3282" s="11">
        <f>(((J3282/60)/60)/24)+DATE(1970,1,1)</f>
        <v>42205.171018518522</v>
      </c>
      <c r="T3282" s="11">
        <f>(((I3282/60)/60)/24)+DATE(1970,1,1)</f>
        <v>42235.171018518522</v>
      </c>
    </row>
    <row r="3283" spans="1:20" ht="45" x14ac:dyDescent="0.25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8271</v>
      </c>
      <c r="O3283" s="6">
        <f>ROUND(E3283/D3283*100, 0)</f>
        <v>0</v>
      </c>
      <c r="P3283" s="8" t="e">
        <f>E3283/L3283</f>
        <v>#DIV/0!</v>
      </c>
      <c r="Q3283" t="str">
        <f>LEFT(N3283, SEARCH("/", N3283, 1) - 1)</f>
        <v>theater</v>
      </c>
      <c r="R3283" t="str">
        <f>RIGHT(N3283, LEN(N3283)-SEARCH("/", N3283, 1))</f>
        <v>plays</v>
      </c>
      <c r="S3283" s="11">
        <f>(((J3283/60)/60)/24)+DATE(1970,1,1)</f>
        <v>42325.920717592591</v>
      </c>
      <c r="T3283" s="11">
        <f>(((I3283/60)/60)/24)+DATE(1970,1,1)</f>
        <v>42355.920717592591</v>
      </c>
    </row>
    <row r="3284" spans="1:20" ht="45" x14ac:dyDescent="0.25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8271</v>
      </c>
      <c r="O3284" s="6">
        <f>ROUND(E3284/D3284*100, 0)</f>
        <v>2</v>
      </c>
      <c r="P3284" s="8">
        <f>E3284/L3284</f>
        <v>32.357142857142854</v>
      </c>
      <c r="Q3284" t="str">
        <f>LEFT(N3284, SEARCH("/", N3284, 1) - 1)</f>
        <v>theater</v>
      </c>
      <c r="R3284" t="str">
        <f>RIGHT(N3284, LEN(N3284)-SEARCH("/", N3284, 1))</f>
        <v>plays</v>
      </c>
      <c r="S3284" s="11">
        <f>(((J3284/60)/60)/24)+DATE(1970,1,1)</f>
        <v>42601.827141203699</v>
      </c>
      <c r="T3284" s="11">
        <f>(((I3284/60)/60)/24)+DATE(1970,1,1)</f>
        <v>42631.827141203699</v>
      </c>
    </row>
    <row r="3285" spans="1:20" ht="45" x14ac:dyDescent="0.25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8271</v>
      </c>
      <c r="O3285" s="6">
        <f>ROUND(E3285/D3285*100, 0)</f>
        <v>0</v>
      </c>
      <c r="P3285" s="8" t="e">
        <f>E3285/L3285</f>
        <v>#DIV/0!</v>
      </c>
      <c r="Q3285" t="str">
        <f>LEFT(N3285, SEARCH("/", N3285, 1) - 1)</f>
        <v>theater</v>
      </c>
      <c r="R3285" t="str">
        <f>RIGHT(N3285, LEN(N3285)-SEARCH("/", N3285, 1))</f>
        <v>plays</v>
      </c>
      <c r="S3285" s="11">
        <f>(((J3285/60)/60)/24)+DATE(1970,1,1)</f>
        <v>42675.262962962966</v>
      </c>
      <c r="T3285" s="11">
        <f>(((I3285/60)/60)/24)+DATE(1970,1,1)</f>
        <v>42705.304629629631</v>
      </c>
    </row>
    <row r="3286" spans="1:20" ht="45" x14ac:dyDescent="0.25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8271</v>
      </c>
      <c r="O3286" s="6">
        <f>ROUND(E3286/D3286*100, 0)</f>
        <v>0</v>
      </c>
      <c r="P3286" s="8" t="e">
        <f>E3286/L3286</f>
        <v>#DIV/0!</v>
      </c>
      <c r="Q3286" t="str">
        <f>LEFT(N3286, SEARCH("/", N3286, 1) - 1)</f>
        <v>theater</v>
      </c>
      <c r="R3286" t="str">
        <f>RIGHT(N3286, LEN(N3286)-SEARCH("/", N3286, 1))</f>
        <v>plays</v>
      </c>
      <c r="S3286" s="11">
        <f>(((J3286/60)/60)/24)+DATE(1970,1,1)</f>
        <v>42322.025115740747</v>
      </c>
      <c r="T3286" s="11">
        <f>(((I3286/60)/60)/24)+DATE(1970,1,1)</f>
        <v>42352.025115740747</v>
      </c>
    </row>
    <row r="3287" spans="1:20" ht="45" x14ac:dyDescent="0.25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8271</v>
      </c>
      <c r="O3287" s="6">
        <f>ROUND(E3287/D3287*100, 0)</f>
        <v>0</v>
      </c>
      <c r="P3287" s="8">
        <f>E3287/L3287</f>
        <v>16</v>
      </c>
      <c r="Q3287" t="str">
        <f>LEFT(N3287, SEARCH("/", N3287, 1) - 1)</f>
        <v>theater</v>
      </c>
      <c r="R3287" t="str">
        <f>RIGHT(N3287, LEN(N3287)-SEARCH("/", N3287, 1))</f>
        <v>plays</v>
      </c>
      <c r="S3287" s="11">
        <f>(((J3287/60)/60)/24)+DATE(1970,1,1)</f>
        <v>42169.958506944444</v>
      </c>
      <c r="T3287" s="11">
        <f>(((I3287/60)/60)/24)+DATE(1970,1,1)</f>
        <v>42199.958506944444</v>
      </c>
    </row>
    <row r="3288" spans="1:20" ht="45" x14ac:dyDescent="0.25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8271</v>
      </c>
      <c r="O3288" s="6">
        <f>ROUND(E3288/D3288*100, 0)</f>
        <v>2</v>
      </c>
      <c r="P3288" s="8">
        <f>E3288/L3288</f>
        <v>163.33333333333334</v>
      </c>
      <c r="Q3288" t="str">
        <f>LEFT(N3288, SEARCH("/", N3288, 1) - 1)</f>
        <v>theater</v>
      </c>
      <c r="R3288" t="str">
        <f>RIGHT(N3288, LEN(N3288)-SEARCH("/", N3288, 1))</f>
        <v>plays</v>
      </c>
      <c r="S3288" s="11">
        <f>(((J3288/60)/60)/24)+DATE(1970,1,1)</f>
        <v>42523.739212962959</v>
      </c>
      <c r="T3288" s="11">
        <f>(((I3288/60)/60)/24)+DATE(1970,1,1)</f>
        <v>42553.739212962959</v>
      </c>
    </row>
    <row r="3289" spans="1:20" ht="60" x14ac:dyDescent="0.25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6">
        <f>ROUND(E3289/D3289*100, 0)</f>
        <v>0</v>
      </c>
      <c r="P3289" s="8" t="e">
        <f>E3289/L3289</f>
        <v>#DIV/0!</v>
      </c>
      <c r="Q3289" t="str">
        <f>LEFT(N3289, SEARCH("/", N3289, 1) - 1)</f>
        <v>theater</v>
      </c>
      <c r="R3289" t="str">
        <f>RIGHT(N3289, LEN(N3289)-SEARCH("/", N3289, 1))</f>
        <v>plays</v>
      </c>
      <c r="S3289" s="11">
        <f>(((J3289/60)/60)/24)+DATE(1970,1,1)</f>
        <v>42700.804756944446</v>
      </c>
      <c r="T3289" s="11">
        <f>(((I3289/60)/60)/24)+DATE(1970,1,1)</f>
        <v>42730.804756944446</v>
      </c>
    </row>
    <row r="3290" spans="1:20" ht="45" x14ac:dyDescent="0.25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 s="6">
        <f>ROUND(E3290/D3290*100, 0)</f>
        <v>104</v>
      </c>
      <c r="P3290" s="8">
        <f>E3290/L3290</f>
        <v>79.967032967032964</v>
      </c>
      <c r="Q3290" t="str">
        <f>LEFT(N3290, SEARCH("/", N3290, 1) - 1)</f>
        <v>photography</v>
      </c>
      <c r="R3290" t="str">
        <f>RIGHT(N3290, LEN(N3290)-SEARCH("/", N3290, 1))</f>
        <v>photobooks</v>
      </c>
      <c r="S3290" s="11">
        <f>(((J3290/60)/60)/24)+DATE(1970,1,1)</f>
        <v>42409.776076388895</v>
      </c>
      <c r="T3290" s="11">
        <f>(((I3290/60)/60)/24)+DATE(1970,1,1)</f>
        <v>42469.734409722223</v>
      </c>
    </row>
    <row r="3291" spans="1:20" ht="45" x14ac:dyDescent="0.25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8297</v>
      </c>
      <c r="O3291" s="6">
        <f>ROUND(E3291/D3291*100, 0)</f>
        <v>945</v>
      </c>
      <c r="P3291" s="8">
        <f>E3291/L3291</f>
        <v>164.79651993355483</v>
      </c>
      <c r="Q3291" t="str">
        <f>LEFT(N3291, SEARCH("/", N3291, 1) - 1)</f>
        <v>games</v>
      </c>
      <c r="R3291" t="str">
        <f>RIGHT(N3291, LEN(N3291)-SEARCH("/", N3291, 1))</f>
        <v>tabletop games</v>
      </c>
      <c r="S3291" s="11">
        <f>(((J3291/60)/60)/24)+DATE(1970,1,1)</f>
        <v>41873.79184027778</v>
      </c>
      <c r="T3291" s="11">
        <f>(((I3291/60)/60)/24)+DATE(1970,1,1)</f>
        <v>41903.79184027778</v>
      </c>
    </row>
    <row r="3292" spans="1:20" ht="60" x14ac:dyDescent="0.25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 s="6">
        <f>ROUND(E3292/D3292*100, 0)</f>
        <v>8</v>
      </c>
      <c r="P3292" s="8">
        <f>E3292/L3292</f>
        <v>45.972222222222221</v>
      </c>
      <c r="Q3292" t="str">
        <f>LEFT(N3292, SEARCH("/", N3292, 1) - 1)</f>
        <v>publishing</v>
      </c>
      <c r="R3292" t="str">
        <f>RIGHT(N3292, LEN(N3292)-SEARCH("/", N3292, 1))</f>
        <v>children's books</v>
      </c>
      <c r="S3292" s="11">
        <f>(((J3292/60)/60)/24)+DATE(1970,1,1)</f>
        <v>42136.297175925924</v>
      </c>
      <c r="T3292" s="11">
        <f>(((I3292/60)/60)/24)+DATE(1970,1,1)</f>
        <v>42167.297175925924</v>
      </c>
    </row>
    <row r="3293" spans="1:20" ht="45" x14ac:dyDescent="0.25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 s="6">
        <f>ROUND(E3293/D3293*100, 0)</f>
        <v>104</v>
      </c>
      <c r="P3293" s="8">
        <f>E3293/L3293</f>
        <v>81.125925925925927</v>
      </c>
      <c r="Q3293" t="str">
        <f>LEFT(N3293, SEARCH("/", N3293, 1) - 1)</f>
        <v>theater</v>
      </c>
      <c r="R3293" t="str">
        <f>RIGHT(N3293, LEN(N3293)-SEARCH("/", N3293, 1))</f>
        <v>plays</v>
      </c>
      <c r="S3293" s="11">
        <f>(((J3293/60)/60)/24)+DATE(1970,1,1)</f>
        <v>42135.60020833333</v>
      </c>
      <c r="T3293" s="11">
        <f>(((I3293/60)/60)/24)+DATE(1970,1,1)</f>
        <v>42167.083333333328</v>
      </c>
    </row>
    <row r="3294" spans="1:20" ht="45" x14ac:dyDescent="0.25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6">
        <f>ROUND(E3294/D3294*100, 0)</f>
        <v>183</v>
      </c>
      <c r="P3294" s="8">
        <f>E3294/L3294</f>
        <v>159.51383399209487</v>
      </c>
      <c r="Q3294" t="str">
        <f>LEFT(N3294, SEARCH("/", N3294, 1) - 1)</f>
        <v>film &amp; video</v>
      </c>
      <c r="R3294" t="str">
        <f>RIGHT(N3294, LEN(N3294)-SEARCH("/", N3294, 1))</f>
        <v>television</v>
      </c>
      <c r="S3294" s="11">
        <f>(((J3294/60)/60)/24)+DATE(1970,1,1)</f>
        <v>42032.693043981482</v>
      </c>
      <c r="T3294" s="11">
        <f>(((I3294/60)/60)/24)+DATE(1970,1,1)</f>
        <v>42062.693043981482</v>
      </c>
    </row>
    <row r="3295" spans="1:20" x14ac:dyDescent="0.25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6">
        <f>ROUND(E3295/D3295*100, 0)</f>
        <v>111</v>
      </c>
      <c r="P3295" s="8">
        <f>E3295/L3295</f>
        <v>42.517361111111114</v>
      </c>
      <c r="Q3295" t="str">
        <f>LEFT(N3295, SEARCH("/", N3295, 1) - 1)</f>
        <v>film &amp; video</v>
      </c>
      <c r="R3295" t="str">
        <f>RIGHT(N3295, LEN(N3295)-SEARCH("/", N3295, 1))</f>
        <v>documentary</v>
      </c>
      <c r="S3295" s="11">
        <f>(((J3295/60)/60)/24)+DATE(1970,1,1)</f>
        <v>41282.944456018515</v>
      </c>
      <c r="T3295" s="11">
        <f>(((I3295/60)/60)/24)+DATE(1970,1,1)</f>
        <v>41312.944456018515</v>
      </c>
    </row>
    <row r="3296" spans="1:20" ht="45" x14ac:dyDescent="0.25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8272</v>
      </c>
      <c r="O3296" s="6">
        <f>ROUND(E3296/D3296*100, 0)</f>
        <v>0</v>
      </c>
      <c r="P3296" s="8">
        <f>E3296/L3296</f>
        <v>35</v>
      </c>
      <c r="Q3296" t="str">
        <f>LEFT(N3296, SEARCH("/", N3296, 1) - 1)</f>
        <v>technology</v>
      </c>
      <c r="R3296" t="str">
        <f>RIGHT(N3296, LEN(N3296)-SEARCH("/", N3296, 1))</f>
        <v>web</v>
      </c>
      <c r="S3296" s="11">
        <f>(((J3296/60)/60)/24)+DATE(1970,1,1)</f>
        <v>41914.092152777775</v>
      </c>
      <c r="T3296" s="11">
        <f>(((I3296/60)/60)/24)+DATE(1970,1,1)</f>
        <v>41944.092152777775</v>
      </c>
    </row>
    <row r="3297" spans="1:20" ht="45" x14ac:dyDescent="0.25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6">
        <f>ROUND(E3297/D3297*100, 0)</f>
        <v>105</v>
      </c>
      <c r="P3297" s="8">
        <f>E3297/L3297</f>
        <v>61.562666666666665</v>
      </c>
      <c r="Q3297" t="str">
        <f>LEFT(N3297, SEARCH("/", N3297, 1) - 1)</f>
        <v>photography</v>
      </c>
      <c r="R3297" t="str">
        <f>RIGHT(N3297, LEN(N3297)-SEARCH("/", N3297, 1))</f>
        <v>photobooks</v>
      </c>
      <c r="S3297" s="11">
        <f>(((J3297/60)/60)/24)+DATE(1970,1,1)</f>
        <v>42741.599664351852</v>
      </c>
      <c r="T3297" s="11">
        <f>(((I3297/60)/60)/24)+DATE(1970,1,1)</f>
        <v>42772.599664351852</v>
      </c>
    </row>
    <row r="3298" spans="1:20" ht="45" x14ac:dyDescent="0.25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6">
        <f>ROUND(E3298/D3298*100, 0)</f>
        <v>102</v>
      </c>
      <c r="P3298" s="8">
        <f>E3298/L3298</f>
        <v>140.85534591194968</v>
      </c>
      <c r="Q3298" t="str">
        <f>LEFT(N3298, SEARCH("/", N3298, 1) - 1)</f>
        <v>music</v>
      </c>
      <c r="R3298" t="str">
        <f>RIGHT(N3298, LEN(N3298)-SEARCH("/", N3298, 1))</f>
        <v>rock</v>
      </c>
      <c r="S3298" s="11">
        <f>(((J3298/60)/60)/24)+DATE(1970,1,1)</f>
        <v>41449.585162037038</v>
      </c>
      <c r="T3298" s="11">
        <f>(((I3298/60)/60)/24)+DATE(1970,1,1)</f>
        <v>41479.585162037038</v>
      </c>
    </row>
    <row r="3299" spans="1:20" ht="45" x14ac:dyDescent="0.25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6">
        <f>ROUND(E3299/D3299*100, 0)</f>
        <v>101</v>
      </c>
      <c r="P3299" s="8">
        <f>E3299/L3299</f>
        <v>67.835866261398181</v>
      </c>
      <c r="Q3299" t="str">
        <f>LEFT(N3299, SEARCH("/", N3299, 1) - 1)</f>
        <v>photography</v>
      </c>
      <c r="R3299" t="str">
        <f>RIGHT(N3299, LEN(N3299)-SEARCH("/", N3299, 1))</f>
        <v>photobooks</v>
      </c>
      <c r="S3299" s="11">
        <f>(((J3299/60)/60)/24)+DATE(1970,1,1)</f>
        <v>42426.542592592596</v>
      </c>
      <c r="T3299" s="11">
        <f>(((I3299/60)/60)/24)+DATE(1970,1,1)</f>
        <v>42454.916666666672</v>
      </c>
    </row>
    <row r="3300" spans="1:20" ht="30" x14ac:dyDescent="0.25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8291</v>
      </c>
      <c r="O3300" s="6">
        <f>ROUND(E3300/D3300*100, 0)</f>
        <v>0</v>
      </c>
      <c r="P3300" s="8">
        <f>E3300/L3300</f>
        <v>1</v>
      </c>
      <c r="Q3300" t="str">
        <f>LEFT(N3300, SEARCH("/", N3300, 1) - 1)</f>
        <v>photography</v>
      </c>
      <c r="R3300" t="str">
        <f>RIGHT(N3300, LEN(N3300)-SEARCH("/", N3300, 1))</f>
        <v>places</v>
      </c>
      <c r="S3300" s="11">
        <f>(((J3300/60)/60)/24)+DATE(1970,1,1)</f>
        <v>42033.845543981486</v>
      </c>
      <c r="T3300" s="11">
        <f>(((I3300/60)/60)/24)+DATE(1970,1,1)</f>
        <v>42063.845543981486</v>
      </c>
    </row>
    <row r="3301" spans="1:20" ht="45" x14ac:dyDescent="0.25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8272</v>
      </c>
      <c r="O3301" s="6">
        <f>ROUND(E3301/D3301*100, 0)</f>
        <v>0</v>
      </c>
      <c r="P3301" s="8">
        <f>E3301/L3301</f>
        <v>10</v>
      </c>
      <c r="Q3301" t="str">
        <f>LEFT(N3301, SEARCH("/", N3301, 1) - 1)</f>
        <v>technology</v>
      </c>
      <c r="R3301" t="str">
        <f>RIGHT(N3301, LEN(N3301)-SEARCH("/", N3301, 1))</f>
        <v>web</v>
      </c>
      <c r="S3301" s="11">
        <f>(((J3301/60)/60)/24)+DATE(1970,1,1)</f>
        <v>42017.843287037031</v>
      </c>
      <c r="T3301" s="11">
        <f>(((I3301/60)/60)/24)+DATE(1970,1,1)</f>
        <v>42047.843287037031</v>
      </c>
    </row>
    <row r="3302" spans="1:20" ht="60" x14ac:dyDescent="0.25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8284</v>
      </c>
      <c r="O3302" s="6">
        <f>ROUND(E3302/D3302*100, 0)</f>
        <v>25</v>
      </c>
      <c r="P3302" s="8">
        <f>E3302/L3302</f>
        <v>168.39393939393941</v>
      </c>
      <c r="Q3302" t="str">
        <f>LEFT(N3302, SEARCH("/", N3302, 1) - 1)</f>
        <v>food</v>
      </c>
      <c r="R3302" t="str">
        <f>RIGHT(N3302, LEN(N3302)-SEARCH("/", N3302, 1))</f>
        <v>food trucks</v>
      </c>
      <c r="S3302" s="11">
        <f>(((J3302/60)/60)/24)+DATE(1970,1,1)</f>
        <v>42082.575555555552</v>
      </c>
      <c r="T3302" s="11">
        <f>(((I3302/60)/60)/24)+DATE(1970,1,1)</f>
        <v>42105.25</v>
      </c>
    </row>
    <row r="3303" spans="1:20" ht="45" x14ac:dyDescent="0.25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8299</v>
      </c>
      <c r="O3303" s="6">
        <f>ROUND(E3303/D3303*100, 0)</f>
        <v>0</v>
      </c>
      <c r="P3303" s="8" t="e">
        <f>E3303/L3303</f>
        <v>#DIV/0!</v>
      </c>
      <c r="Q3303" t="str">
        <f>LEFT(N3303, SEARCH("/", N3303, 1) - 1)</f>
        <v>food</v>
      </c>
      <c r="R3303" t="str">
        <f>RIGHT(N3303, LEN(N3303)-SEARCH("/", N3303, 1))</f>
        <v>restaurants</v>
      </c>
      <c r="S3303" s="11">
        <f>(((J3303/60)/60)/24)+DATE(1970,1,1)</f>
        <v>41942.653379629628</v>
      </c>
      <c r="T3303" s="11">
        <f>(((I3303/60)/60)/24)+DATE(1970,1,1)</f>
        <v>41972.6950462963</v>
      </c>
    </row>
    <row r="3304" spans="1:20" ht="45" x14ac:dyDescent="0.25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6">
        <f>ROUND(E3304/D3304*100, 0)</f>
        <v>106</v>
      </c>
      <c r="P3304" s="8">
        <f>E3304/L3304</f>
        <v>146.44654088050314</v>
      </c>
      <c r="Q3304" t="str">
        <f>LEFT(N3304, SEARCH("/", N3304, 1) - 1)</f>
        <v>theater</v>
      </c>
      <c r="R3304" t="str">
        <f>RIGHT(N3304, LEN(N3304)-SEARCH("/", N3304, 1))</f>
        <v>spaces</v>
      </c>
      <c r="S3304" s="11">
        <f>(((J3304/60)/60)/24)+DATE(1970,1,1)</f>
        <v>41841.850034722222</v>
      </c>
      <c r="T3304" s="11">
        <f>(((I3304/60)/60)/24)+DATE(1970,1,1)</f>
        <v>41871.850034722222</v>
      </c>
    </row>
    <row r="3305" spans="1:20" ht="45" x14ac:dyDescent="0.25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8303</v>
      </c>
      <c r="O3305" s="6">
        <f>ROUND(E3305/D3305*100, 0)</f>
        <v>0</v>
      </c>
      <c r="P3305" s="8">
        <f>E3305/L3305</f>
        <v>52.5</v>
      </c>
      <c r="Q3305" t="str">
        <f>LEFT(N3305, SEARCH("/", N3305, 1) - 1)</f>
        <v>theater</v>
      </c>
      <c r="R3305" t="str">
        <f>RIGHT(N3305, LEN(N3305)-SEARCH("/", N3305, 1))</f>
        <v>spaces</v>
      </c>
      <c r="S3305" s="11">
        <f>(((J3305/60)/60)/24)+DATE(1970,1,1)</f>
        <v>42766.956921296296</v>
      </c>
      <c r="T3305" s="11">
        <f>(((I3305/60)/60)/24)+DATE(1970,1,1)</f>
        <v>42796.956921296296</v>
      </c>
    </row>
    <row r="3306" spans="1:20" ht="45" x14ac:dyDescent="0.25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 s="6">
        <f>ROUND(E3306/D3306*100, 0)</f>
        <v>4</v>
      </c>
      <c r="P3306" s="8">
        <f>E3306/L3306</f>
        <v>55.0625</v>
      </c>
      <c r="Q3306" t="str">
        <f>LEFT(N3306, SEARCH("/", N3306, 1) - 1)</f>
        <v>theater</v>
      </c>
      <c r="R3306" t="str">
        <f>RIGHT(N3306, LEN(N3306)-SEARCH("/", N3306, 1))</f>
        <v>musical</v>
      </c>
      <c r="S3306" s="11">
        <f>(((J3306/60)/60)/24)+DATE(1970,1,1)</f>
        <v>41982.737071759257</v>
      </c>
      <c r="T3306" s="11">
        <f>(((I3306/60)/60)/24)+DATE(1970,1,1)</f>
        <v>42015.207638888889</v>
      </c>
    </row>
    <row r="3307" spans="1:20" ht="45" x14ac:dyDescent="0.25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6">
        <f>ROUND(E3307/D3307*100, 0)</f>
        <v>101</v>
      </c>
      <c r="P3307" s="8">
        <f>E3307/L3307</f>
        <v>216.75</v>
      </c>
      <c r="Q3307" t="str">
        <f>LEFT(N3307, SEARCH("/", N3307, 1) - 1)</f>
        <v>film &amp; video</v>
      </c>
      <c r="R3307" t="str">
        <f>RIGHT(N3307, LEN(N3307)-SEARCH("/", N3307, 1))</f>
        <v>documentary</v>
      </c>
      <c r="S3307" s="11">
        <f>(((J3307/60)/60)/24)+DATE(1970,1,1)</f>
        <v>42178.282372685186</v>
      </c>
      <c r="T3307" s="11">
        <f>(((I3307/60)/60)/24)+DATE(1970,1,1)</f>
        <v>42208.282372685186</v>
      </c>
    </row>
    <row r="3308" spans="1:20" ht="45" x14ac:dyDescent="0.25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6">
        <f>ROUND(E3308/D3308*100, 0)</f>
        <v>36</v>
      </c>
      <c r="P3308" s="8">
        <f>E3308/L3308</f>
        <v>67.139344262295083</v>
      </c>
      <c r="Q3308" t="str">
        <f>LEFT(N3308, SEARCH("/", N3308, 1) - 1)</f>
        <v>photography</v>
      </c>
      <c r="R3308" t="str">
        <f>RIGHT(N3308, LEN(N3308)-SEARCH("/", N3308, 1))</f>
        <v>photobooks</v>
      </c>
      <c r="S3308" s="11">
        <f>(((J3308/60)/60)/24)+DATE(1970,1,1)</f>
        <v>42247.803912037038</v>
      </c>
      <c r="T3308" s="11">
        <f>(((I3308/60)/60)/24)+DATE(1970,1,1)</f>
        <v>42279.75</v>
      </c>
    </row>
    <row r="3309" spans="1:20" ht="45" x14ac:dyDescent="0.25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6">
        <f>ROUND(E3309/D3309*100, 0)</f>
        <v>0</v>
      </c>
      <c r="P3309" s="8">
        <f>E3309/L3309</f>
        <v>1</v>
      </c>
      <c r="Q3309" t="str">
        <f>LEFT(N3309, SEARCH("/", N3309, 1) - 1)</f>
        <v>theater</v>
      </c>
      <c r="R3309" t="str">
        <f>RIGHT(N3309, LEN(N3309)-SEARCH("/", N3309, 1))</f>
        <v>musical</v>
      </c>
      <c r="S3309" s="11">
        <f>(((J3309/60)/60)/24)+DATE(1970,1,1)</f>
        <v>42689.029583333337</v>
      </c>
      <c r="T3309" s="11">
        <f>(((I3309/60)/60)/24)+DATE(1970,1,1)</f>
        <v>42749.029583333337</v>
      </c>
    </row>
    <row r="3310" spans="1:20" ht="30" x14ac:dyDescent="0.25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6">
        <f>ROUND(E3310/D3310*100, 0)</f>
        <v>141</v>
      </c>
      <c r="P3310" s="8">
        <f>E3310/L3310</f>
        <v>55.758509532062391</v>
      </c>
      <c r="Q3310" t="str">
        <f>LEFT(N3310, SEARCH("/", N3310, 1) - 1)</f>
        <v>technology</v>
      </c>
      <c r="R3310" t="str">
        <f>RIGHT(N3310, LEN(N3310)-SEARCH("/", N3310, 1))</f>
        <v>space exploration</v>
      </c>
      <c r="S3310" s="11">
        <f>(((J3310/60)/60)/24)+DATE(1970,1,1)</f>
        <v>42564.881076388891</v>
      </c>
      <c r="T3310" s="11">
        <f>(((I3310/60)/60)/24)+DATE(1970,1,1)</f>
        <v>42604.290972222225</v>
      </c>
    </row>
    <row r="3311" spans="1:20" ht="45" x14ac:dyDescent="0.25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6">
        <f>ROUND(E3311/D3311*100, 0)</f>
        <v>27</v>
      </c>
      <c r="P3311" s="8">
        <f>E3311/L3311</f>
        <v>291.33333333333331</v>
      </c>
      <c r="Q3311" t="str">
        <f>LEFT(N3311, SEARCH("/", N3311, 1) - 1)</f>
        <v>technology</v>
      </c>
      <c r="R3311" t="str">
        <f>RIGHT(N3311, LEN(N3311)-SEARCH("/", N3311, 1))</f>
        <v>wearables</v>
      </c>
      <c r="S3311" s="11">
        <f>(((J3311/60)/60)/24)+DATE(1970,1,1)</f>
        <v>41813.662962962961</v>
      </c>
      <c r="T3311" s="11">
        <f>(((I3311/60)/60)/24)+DATE(1970,1,1)</f>
        <v>41843.662962962961</v>
      </c>
    </row>
    <row r="3312" spans="1:20" ht="45" x14ac:dyDescent="0.25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 s="6">
        <f>ROUND(E3312/D3312*100, 0)</f>
        <v>120</v>
      </c>
      <c r="P3312" s="8">
        <f>E3312/L3312</f>
        <v>98.839285714285708</v>
      </c>
      <c r="Q3312" t="str">
        <f>LEFT(N3312, SEARCH("/", N3312, 1) - 1)</f>
        <v>photography</v>
      </c>
      <c r="R3312" t="str">
        <f>RIGHT(N3312, LEN(N3312)-SEARCH("/", N3312, 1))</f>
        <v>photobooks</v>
      </c>
      <c r="S3312" s="11">
        <f>(((J3312/60)/60)/24)+DATE(1970,1,1)</f>
        <v>42339.276006944448</v>
      </c>
      <c r="T3312" s="11">
        <f>(((I3312/60)/60)/24)+DATE(1970,1,1)</f>
        <v>42388.276006944448</v>
      </c>
    </row>
    <row r="3313" spans="1:20" ht="45" x14ac:dyDescent="0.25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 s="6">
        <f>ROUND(E3313/D3313*100, 0)</f>
        <v>102</v>
      </c>
      <c r="P3313" s="8">
        <f>E3313/L3313</f>
        <v>189.75806451612902</v>
      </c>
      <c r="Q3313" t="str">
        <f>LEFT(N3313, SEARCH("/", N3313, 1) - 1)</f>
        <v>food</v>
      </c>
      <c r="R3313" t="str">
        <f>RIGHT(N3313, LEN(N3313)-SEARCH("/", N3313, 1))</f>
        <v>small batch</v>
      </c>
      <c r="S3313" s="11">
        <f>(((J3313/60)/60)/24)+DATE(1970,1,1)</f>
        <v>42423.602500000001</v>
      </c>
      <c r="T3313" s="11">
        <f>(((I3313/60)/60)/24)+DATE(1970,1,1)</f>
        <v>42453.560833333337</v>
      </c>
    </row>
    <row r="3314" spans="1:20" ht="45" x14ac:dyDescent="0.25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 s="6">
        <f>ROUND(E3314/D3314*100, 0)</f>
        <v>26</v>
      </c>
      <c r="P3314" s="8">
        <f>E3314/L3314</f>
        <v>116.55769230769231</v>
      </c>
      <c r="Q3314" t="str">
        <f>LEFT(N3314, SEARCH("/", N3314, 1) - 1)</f>
        <v>food</v>
      </c>
      <c r="R3314" t="str">
        <f>RIGHT(N3314, LEN(N3314)-SEARCH("/", N3314, 1))</f>
        <v>food trucks</v>
      </c>
      <c r="S3314" s="11">
        <f>(((J3314/60)/60)/24)+DATE(1970,1,1)</f>
        <v>42187.940081018518</v>
      </c>
      <c r="T3314" s="11">
        <f>(((I3314/60)/60)/24)+DATE(1970,1,1)</f>
        <v>42218.916666666672</v>
      </c>
    </row>
    <row r="3315" spans="1:20" ht="45" x14ac:dyDescent="0.25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6">
        <f>ROUND(E3315/D3315*100, 0)</f>
        <v>120</v>
      </c>
      <c r="P3315" s="8">
        <f>E3315/L3315</f>
        <v>85.531055900621112</v>
      </c>
      <c r="Q3315" t="str">
        <f>LEFT(N3315, SEARCH("/", N3315, 1) - 1)</f>
        <v>theater</v>
      </c>
      <c r="R3315" t="str">
        <f>RIGHT(N3315, LEN(N3315)-SEARCH("/", N3315, 1))</f>
        <v>plays</v>
      </c>
      <c r="S3315" s="11">
        <f>(((J3315/60)/60)/24)+DATE(1970,1,1)</f>
        <v>41834.586574074077</v>
      </c>
      <c r="T3315" s="11">
        <f>(((I3315/60)/60)/24)+DATE(1970,1,1)</f>
        <v>41866.083333333336</v>
      </c>
    </row>
    <row r="3316" spans="1:20" ht="45" x14ac:dyDescent="0.25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 s="6">
        <f>ROUND(E3316/D3316*100, 0)</f>
        <v>106</v>
      </c>
      <c r="P3316" s="8">
        <f>E3316/L3316</f>
        <v>251.7381443298969</v>
      </c>
      <c r="Q3316" t="str">
        <f>LEFT(N3316, SEARCH("/", N3316, 1) - 1)</f>
        <v>theater</v>
      </c>
      <c r="R3316" t="str">
        <f>RIGHT(N3316, LEN(N3316)-SEARCH("/", N3316, 1))</f>
        <v>plays</v>
      </c>
      <c r="S3316" s="11">
        <f>(((J3316/60)/60)/24)+DATE(1970,1,1)</f>
        <v>42614.760937500003</v>
      </c>
      <c r="T3316" s="11">
        <f>(((I3316/60)/60)/24)+DATE(1970,1,1)</f>
        <v>42644.165972222225</v>
      </c>
    </row>
    <row r="3317" spans="1:20" ht="45" x14ac:dyDescent="0.25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6">
        <f>ROUND(E3317/D3317*100, 0)</f>
        <v>26</v>
      </c>
      <c r="P3317" s="8">
        <f>E3317/L3317</f>
        <v>65.340319148936175</v>
      </c>
      <c r="Q3317" t="str">
        <f>LEFT(N3317, SEARCH("/", N3317, 1) - 1)</f>
        <v>theater</v>
      </c>
      <c r="R3317" t="str">
        <f>RIGHT(N3317, LEN(N3317)-SEARCH("/", N3317, 1))</f>
        <v>plays</v>
      </c>
      <c r="S3317" s="11">
        <f>(((J3317/60)/60)/24)+DATE(1970,1,1)</f>
        <v>42614.268796296295</v>
      </c>
      <c r="T3317" s="11">
        <f>(((I3317/60)/60)/24)+DATE(1970,1,1)</f>
        <v>42645.375</v>
      </c>
    </row>
    <row r="3318" spans="1:20" ht="45" x14ac:dyDescent="0.25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 s="6">
        <f>ROUND(E3318/D3318*100, 0)</f>
        <v>117</v>
      </c>
      <c r="P3318" s="8">
        <f>E3318/L3318</f>
        <v>89.38643312101911</v>
      </c>
      <c r="Q3318" t="str">
        <f>LEFT(N3318, SEARCH("/", N3318, 1) - 1)</f>
        <v>film &amp; video</v>
      </c>
      <c r="R3318" t="str">
        <f>RIGHT(N3318, LEN(N3318)-SEARCH("/", N3318, 1))</f>
        <v>documentary</v>
      </c>
      <c r="S3318" s="11">
        <f>(((J3318/60)/60)/24)+DATE(1970,1,1)</f>
        <v>42263.952662037031</v>
      </c>
      <c r="T3318" s="11">
        <f>(((I3318/60)/60)/24)+DATE(1970,1,1)</f>
        <v>42294.083333333328</v>
      </c>
    </row>
    <row r="3319" spans="1:20" ht="45" x14ac:dyDescent="0.25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 s="6">
        <f>ROUND(E3319/D3319*100, 0)</f>
        <v>20</v>
      </c>
      <c r="P3319" s="8">
        <f>E3319/L3319</f>
        <v>44.935185185185183</v>
      </c>
      <c r="Q3319" t="str">
        <f>LEFT(N3319, SEARCH("/", N3319, 1) - 1)</f>
        <v>photography</v>
      </c>
      <c r="R3319" t="str">
        <f>RIGHT(N3319, LEN(N3319)-SEARCH("/", N3319, 1))</f>
        <v>photobooks</v>
      </c>
      <c r="S3319" s="11">
        <f>(((J3319/60)/60)/24)+DATE(1970,1,1)</f>
        <v>41897.134895833333</v>
      </c>
      <c r="T3319" s="11">
        <f>(((I3319/60)/60)/24)+DATE(1970,1,1)</f>
        <v>41928</v>
      </c>
    </row>
    <row r="3320" spans="1:20" ht="30" x14ac:dyDescent="0.25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6">
        <f>ROUND(E3320/D3320*100, 0)</f>
        <v>126</v>
      </c>
      <c r="P3320" s="8">
        <f>E3320/L3320</f>
        <v>81.252688172043008</v>
      </c>
      <c r="Q3320" t="str">
        <f>LEFT(N3320, SEARCH("/", N3320, 1) - 1)</f>
        <v>food</v>
      </c>
      <c r="R3320" t="str">
        <f>RIGHT(N3320, LEN(N3320)-SEARCH("/", N3320, 1))</f>
        <v>small batch</v>
      </c>
      <c r="S3320" s="11">
        <f>(((J3320/60)/60)/24)+DATE(1970,1,1)</f>
        <v>42052.666990740734</v>
      </c>
      <c r="T3320" s="11">
        <f>(((I3320/60)/60)/24)+DATE(1970,1,1)</f>
        <v>42082.625324074077</v>
      </c>
    </row>
    <row r="3321" spans="1:20" ht="45" x14ac:dyDescent="0.25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6">
        <f>ROUND(E3321/D3321*100, 0)</f>
        <v>105</v>
      </c>
      <c r="P3321" s="8">
        <f>E3321/L3321</f>
        <v>84.023178807947019</v>
      </c>
      <c r="Q3321" t="str">
        <f>LEFT(N3321, SEARCH("/", N3321, 1) - 1)</f>
        <v>film &amp; video</v>
      </c>
      <c r="R3321" t="str">
        <f>RIGHT(N3321, LEN(N3321)-SEARCH("/", N3321, 1))</f>
        <v>documentary</v>
      </c>
      <c r="S3321" s="11">
        <f>(((J3321/60)/60)/24)+DATE(1970,1,1)</f>
        <v>41935.070486111108</v>
      </c>
      <c r="T3321" s="11">
        <f>(((I3321/60)/60)/24)+DATE(1970,1,1)</f>
        <v>41957.216666666667</v>
      </c>
    </row>
    <row r="3322" spans="1:20" ht="45" x14ac:dyDescent="0.25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6">
        <f>ROUND(E3322/D3322*100, 0)</f>
        <v>1</v>
      </c>
      <c r="P3322" s="8">
        <f>E3322/L3322</f>
        <v>67</v>
      </c>
      <c r="Q3322" t="str">
        <f>LEFT(N3322, SEARCH("/", N3322, 1) - 1)</f>
        <v>film &amp; video</v>
      </c>
      <c r="R3322" t="str">
        <f>RIGHT(N3322, LEN(N3322)-SEARCH("/", N3322, 1))</f>
        <v>animation</v>
      </c>
      <c r="S3322" s="11">
        <f>(((J3322/60)/60)/24)+DATE(1970,1,1)</f>
        <v>40949.98364583333</v>
      </c>
      <c r="T3322" s="11">
        <f>(((I3322/60)/60)/24)+DATE(1970,1,1)</f>
        <v>41009.941979166666</v>
      </c>
    </row>
    <row r="3323" spans="1:20" ht="60" x14ac:dyDescent="0.25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 s="6">
        <f>ROUND(E3323/D3323*100, 0)</f>
        <v>1</v>
      </c>
      <c r="P3323" s="8">
        <f>E3323/L3323</f>
        <v>49</v>
      </c>
      <c r="Q3323" t="str">
        <f>LEFT(N3323, SEARCH("/", N3323, 1) - 1)</f>
        <v>technology</v>
      </c>
      <c r="R3323" t="str">
        <f>RIGHT(N3323, LEN(N3323)-SEARCH("/", N3323, 1))</f>
        <v>web</v>
      </c>
      <c r="S3323" s="11">
        <f>(((J3323/60)/60)/24)+DATE(1970,1,1)</f>
        <v>42348.9215625</v>
      </c>
      <c r="T3323" s="11">
        <f>(((I3323/60)/60)/24)+DATE(1970,1,1)</f>
        <v>42385.458333333328</v>
      </c>
    </row>
    <row r="3324" spans="1:20" ht="45" x14ac:dyDescent="0.25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6">
        <f>ROUND(E3324/D3324*100, 0)</f>
        <v>57</v>
      </c>
      <c r="P3324" s="8">
        <f>E3324/L3324</f>
        <v>150.5</v>
      </c>
      <c r="Q3324" t="str">
        <f>LEFT(N3324, SEARCH("/", N3324, 1) - 1)</f>
        <v>photography</v>
      </c>
      <c r="R3324" t="str">
        <f>RIGHT(N3324, LEN(N3324)-SEARCH("/", N3324, 1))</f>
        <v>photobooks</v>
      </c>
      <c r="S3324" s="11">
        <f>(((J3324/60)/60)/24)+DATE(1970,1,1)</f>
        <v>41891.780023148152</v>
      </c>
      <c r="T3324" s="11">
        <f>(((I3324/60)/60)/24)+DATE(1970,1,1)</f>
        <v>41926.780023148152</v>
      </c>
    </row>
    <row r="3325" spans="1:20" ht="45" x14ac:dyDescent="0.25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8265</v>
      </c>
      <c r="O3325" s="6">
        <f>ROUND(E3325/D3325*100, 0)</f>
        <v>131</v>
      </c>
      <c r="P3325" s="8">
        <f>E3325/L3325</f>
        <v>150.89861751152074</v>
      </c>
      <c r="Q3325" t="str">
        <f>LEFT(N3325, SEARCH("/", N3325, 1) - 1)</f>
        <v>film &amp; video</v>
      </c>
      <c r="R3325" t="str">
        <f>RIGHT(N3325, LEN(N3325)-SEARCH("/", N3325, 1))</f>
        <v>television</v>
      </c>
      <c r="S3325" s="11">
        <f>(((J3325/60)/60)/24)+DATE(1970,1,1)</f>
        <v>41754.047083333331</v>
      </c>
      <c r="T3325" s="11">
        <f>(((I3325/60)/60)/24)+DATE(1970,1,1)</f>
        <v>41784.957638888889</v>
      </c>
    </row>
    <row r="3326" spans="1:20" ht="45" x14ac:dyDescent="0.25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8267</v>
      </c>
      <c r="O3326" s="6">
        <f>ROUND(E3326/D3326*100, 0)</f>
        <v>6</v>
      </c>
      <c r="P3326" s="8">
        <f>E3326/L3326</f>
        <v>106.69230769230769</v>
      </c>
      <c r="Q3326" t="str">
        <f>LEFT(N3326, SEARCH("/", N3326, 1) - 1)</f>
        <v>film &amp; video</v>
      </c>
      <c r="R3326" t="str">
        <f>RIGHT(N3326, LEN(N3326)-SEARCH("/", N3326, 1))</f>
        <v>science fiction</v>
      </c>
      <c r="S3326" s="11">
        <f>(((J3326/60)/60)/24)+DATE(1970,1,1)</f>
        <v>42135.589548611111</v>
      </c>
      <c r="T3326" s="11">
        <f>(((I3326/60)/60)/24)+DATE(1970,1,1)</f>
        <v>42166.083333333328</v>
      </c>
    </row>
    <row r="3327" spans="1:20" ht="45" x14ac:dyDescent="0.25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8268</v>
      </c>
      <c r="O3327" s="6">
        <f>ROUND(E3327/D3327*100, 0)</f>
        <v>1</v>
      </c>
      <c r="P3327" s="8">
        <f>E3327/L3327</f>
        <v>46.5</v>
      </c>
      <c r="Q3327" t="str">
        <f>LEFT(N3327, SEARCH("/", N3327, 1) - 1)</f>
        <v>film &amp; video</v>
      </c>
      <c r="R3327" t="str">
        <f>RIGHT(N3327, LEN(N3327)-SEARCH("/", N3327, 1))</f>
        <v>drama</v>
      </c>
      <c r="S3327" s="11">
        <f>(((J3327/60)/60)/24)+DATE(1970,1,1)</f>
        <v>41887.383356481485</v>
      </c>
      <c r="T3327" s="11">
        <f>(((I3327/60)/60)/24)+DATE(1970,1,1)</f>
        <v>41917.383356481485</v>
      </c>
    </row>
    <row r="3328" spans="1:20" ht="45" x14ac:dyDescent="0.25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8268</v>
      </c>
      <c r="O3328" s="6">
        <f>ROUND(E3328/D3328*100, 0)</f>
        <v>0</v>
      </c>
      <c r="P3328" s="8" t="e">
        <f>E3328/L3328</f>
        <v>#DIV/0!</v>
      </c>
      <c r="Q3328" t="str">
        <f>LEFT(N3328, SEARCH("/", N3328, 1) - 1)</f>
        <v>film &amp; video</v>
      </c>
      <c r="R3328" t="str">
        <f>RIGHT(N3328, LEN(N3328)-SEARCH("/", N3328, 1))</f>
        <v>drama</v>
      </c>
      <c r="S3328" s="11">
        <f>(((J3328/60)/60)/24)+DATE(1970,1,1)</f>
        <v>42165.922858796301</v>
      </c>
      <c r="T3328" s="11">
        <f>(((I3328/60)/60)/24)+DATE(1970,1,1)</f>
        <v>42195.922858796301</v>
      </c>
    </row>
    <row r="3329" spans="1:20" ht="45" x14ac:dyDescent="0.25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8269</v>
      </c>
      <c r="O3329" s="6">
        <f>ROUND(E3329/D3329*100, 0)</f>
        <v>103</v>
      </c>
      <c r="P3329" s="8">
        <f>E3329/L3329</f>
        <v>78.195121951219505</v>
      </c>
      <c r="Q3329" t="str">
        <f>LEFT(N3329, SEARCH("/", N3329, 1) - 1)</f>
        <v>film &amp; video</v>
      </c>
      <c r="R3329" t="str">
        <f>RIGHT(N3329, LEN(N3329)-SEARCH("/", N3329, 1))</f>
        <v>documentary</v>
      </c>
      <c r="S3329" s="11">
        <f>(((J3329/60)/60)/24)+DATE(1970,1,1)</f>
        <v>41662.047500000001</v>
      </c>
      <c r="T3329" s="11">
        <f>(((I3329/60)/60)/24)+DATE(1970,1,1)</f>
        <v>41692.047500000001</v>
      </c>
    </row>
    <row r="3330" spans="1:20" ht="60" x14ac:dyDescent="0.25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8269</v>
      </c>
      <c r="O3330" s="6">
        <f>ROUND(E3330/D3330*100, 0)</f>
        <v>118</v>
      </c>
      <c r="P3330" s="8">
        <f>E3330/L3330</f>
        <v>30.654485981308412</v>
      </c>
      <c r="Q3330" t="str">
        <f>LEFT(N3330, SEARCH("/", N3330, 1) - 1)</f>
        <v>film &amp; video</v>
      </c>
      <c r="R3330" t="str">
        <f>RIGHT(N3330, LEN(N3330)-SEARCH("/", N3330, 1))</f>
        <v>documentary</v>
      </c>
      <c r="S3330" s="11">
        <f>(((J3330/60)/60)/24)+DATE(1970,1,1)</f>
        <v>41149.954791666663</v>
      </c>
      <c r="T3330" s="11">
        <f>(((I3330/60)/60)/24)+DATE(1970,1,1)</f>
        <v>41179.954791666663</v>
      </c>
    </row>
    <row r="3331" spans="1:20" ht="45" x14ac:dyDescent="0.25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8269</v>
      </c>
      <c r="O3331" s="6">
        <f>ROUND(E3331/D3331*100, 0)</f>
        <v>119</v>
      </c>
      <c r="P3331" s="8">
        <f>E3331/L3331</f>
        <v>230.08953488372092</v>
      </c>
      <c r="Q3331" t="str">
        <f>LEFT(N3331, SEARCH("/", N3331, 1) - 1)</f>
        <v>film &amp; video</v>
      </c>
      <c r="R3331" t="str">
        <f>RIGHT(N3331, LEN(N3331)-SEARCH("/", N3331, 1))</f>
        <v>documentary</v>
      </c>
      <c r="S3331" s="11">
        <f>(((J3331/60)/60)/24)+DATE(1970,1,1)</f>
        <v>41134.475497685184</v>
      </c>
      <c r="T3331" s="11">
        <f>(((I3331/60)/60)/24)+DATE(1970,1,1)</f>
        <v>41159.475497685184</v>
      </c>
    </row>
    <row r="3332" spans="1:20" ht="45" x14ac:dyDescent="0.25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8269</v>
      </c>
      <c r="O3332" s="6">
        <f>ROUND(E3332/D3332*100, 0)</f>
        <v>102</v>
      </c>
      <c r="P3332" s="8">
        <f>E3332/L3332</f>
        <v>85.337785234899329</v>
      </c>
      <c r="Q3332" t="str">
        <f>LEFT(N3332, SEARCH("/", N3332, 1) - 1)</f>
        <v>film &amp; video</v>
      </c>
      <c r="R3332" t="str">
        <f>RIGHT(N3332, LEN(N3332)-SEARCH("/", N3332, 1))</f>
        <v>documentary</v>
      </c>
      <c r="S3332" s="11">
        <f>(((J3332/60)/60)/24)+DATE(1970,1,1)</f>
        <v>40626.959930555553</v>
      </c>
      <c r="T3332" s="11">
        <f>(((I3332/60)/60)/24)+DATE(1970,1,1)</f>
        <v>40657.959930555553</v>
      </c>
    </row>
    <row r="3333" spans="1:20" ht="45" x14ac:dyDescent="0.25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8269</v>
      </c>
      <c r="O3333" s="6">
        <f>ROUND(E3333/D3333*100, 0)</f>
        <v>101</v>
      </c>
      <c r="P3333" s="8">
        <f>E3333/L3333</f>
        <v>200.88888888888889</v>
      </c>
      <c r="Q3333" t="str">
        <f>LEFT(N3333, SEARCH("/", N3333, 1) - 1)</f>
        <v>film &amp; video</v>
      </c>
      <c r="R3333" t="str">
        <f>RIGHT(N3333, LEN(N3333)-SEARCH("/", N3333, 1))</f>
        <v>documentary</v>
      </c>
      <c r="S3333" s="11">
        <f>(((J3333/60)/60)/24)+DATE(1970,1,1)</f>
        <v>41113.77238425926</v>
      </c>
      <c r="T3333" s="11">
        <f>(((I3333/60)/60)/24)+DATE(1970,1,1)</f>
        <v>41143.77238425926</v>
      </c>
    </row>
    <row r="3334" spans="1:20" ht="45" x14ac:dyDescent="0.25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8269</v>
      </c>
      <c r="O3334" s="6">
        <f>ROUND(E3334/D3334*100, 0)</f>
        <v>108</v>
      </c>
      <c r="P3334" s="8">
        <f>E3334/L3334</f>
        <v>145.04301075268816</v>
      </c>
      <c r="Q3334" t="str">
        <f>LEFT(N3334, SEARCH("/", N3334, 1) - 1)</f>
        <v>film &amp; video</v>
      </c>
      <c r="R3334" t="str">
        <f>RIGHT(N3334, LEN(N3334)-SEARCH("/", N3334, 1))</f>
        <v>documentary</v>
      </c>
      <c r="S3334" s="11">
        <f>(((J3334/60)/60)/24)+DATE(1970,1,1)</f>
        <v>42473.57</v>
      </c>
      <c r="T3334" s="11">
        <f>(((I3334/60)/60)/24)+DATE(1970,1,1)</f>
        <v>42503.57</v>
      </c>
    </row>
    <row r="3335" spans="1:20" ht="45" x14ac:dyDescent="0.25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8269</v>
      </c>
      <c r="O3335" s="6">
        <f>ROUND(E3335/D3335*100, 0)</f>
        <v>117</v>
      </c>
      <c r="P3335" s="8">
        <f>E3335/L3335</f>
        <v>59.249046653144013</v>
      </c>
      <c r="Q3335" t="str">
        <f>LEFT(N3335, SEARCH("/", N3335, 1) - 1)</f>
        <v>film &amp; video</v>
      </c>
      <c r="R3335" t="str">
        <f>RIGHT(N3335, LEN(N3335)-SEARCH("/", N3335, 1))</f>
        <v>documentary</v>
      </c>
      <c r="S3335" s="11">
        <f>(((J3335/60)/60)/24)+DATE(1970,1,1)</f>
        <v>42291.596273148149</v>
      </c>
      <c r="T3335" s="11">
        <f>(((I3335/60)/60)/24)+DATE(1970,1,1)</f>
        <v>42321.637939814813</v>
      </c>
    </row>
    <row r="3336" spans="1:20" ht="45" x14ac:dyDescent="0.25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8269</v>
      </c>
      <c r="O3336" s="6">
        <f>ROUND(E3336/D3336*100, 0)</f>
        <v>115</v>
      </c>
      <c r="P3336" s="8">
        <f>E3336/L3336</f>
        <v>129.81900452488688</v>
      </c>
      <c r="Q3336" t="str">
        <f>LEFT(N3336, SEARCH("/", N3336, 1) - 1)</f>
        <v>film &amp; video</v>
      </c>
      <c r="R3336" t="str">
        <f>RIGHT(N3336, LEN(N3336)-SEARCH("/", N3336, 1))</f>
        <v>documentary</v>
      </c>
      <c r="S3336" s="11">
        <f>(((J3336/60)/60)/24)+DATE(1970,1,1)</f>
        <v>42586.066076388888</v>
      </c>
      <c r="T3336" s="11">
        <f>(((I3336/60)/60)/24)+DATE(1970,1,1)</f>
        <v>42624.165972222225</v>
      </c>
    </row>
    <row r="3337" spans="1:20" ht="45" x14ac:dyDescent="0.25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8269</v>
      </c>
      <c r="O3337" s="6">
        <f>ROUND(E3337/D3337*100, 0)</f>
        <v>122</v>
      </c>
      <c r="P3337" s="8">
        <f>E3337/L3337</f>
        <v>709.41860465116281</v>
      </c>
      <c r="Q3337" t="str">
        <f>LEFT(N3337, SEARCH("/", N3337, 1) - 1)</f>
        <v>film &amp; video</v>
      </c>
      <c r="R3337" t="str">
        <f>RIGHT(N3337, LEN(N3337)-SEARCH("/", N3337, 1))</f>
        <v>documentary</v>
      </c>
      <c r="S3337" s="11">
        <f>(((J3337/60)/60)/24)+DATE(1970,1,1)</f>
        <v>42711.795138888891</v>
      </c>
      <c r="T3337" s="11">
        <f>(((I3337/60)/60)/24)+DATE(1970,1,1)</f>
        <v>42741.795138888891</v>
      </c>
    </row>
    <row r="3338" spans="1:20" ht="45" x14ac:dyDescent="0.25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8269</v>
      </c>
      <c r="O3338" s="6">
        <f>ROUND(E3338/D3338*100, 0)</f>
        <v>105</v>
      </c>
      <c r="P3338" s="8">
        <f>E3338/L3338</f>
        <v>104.31274900398407</v>
      </c>
      <c r="Q3338" t="str">
        <f>LEFT(N3338, SEARCH("/", N3338, 1) - 1)</f>
        <v>film &amp; video</v>
      </c>
      <c r="R3338" t="str">
        <f>RIGHT(N3338, LEN(N3338)-SEARCH("/", N3338, 1))</f>
        <v>documentary</v>
      </c>
      <c r="S3338" s="11">
        <f>(((J3338/60)/60)/24)+DATE(1970,1,1)</f>
        <v>41085.698113425926</v>
      </c>
      <c r="T3338" s="11">
        <f>(((I3338/60)/60)/24)+DATE(1970,1,1)</f>
        <v>41120.208333333336</v>
      </c>
    </row>
    <row r="3339" spans="1:20" ht="45" x14ac:dyDescent="0.25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8269</v>
      </c>
      <c r="O3339" s="6">
        <f>ROUND(E3339/D3339*100, 0)</f>
        <v>106</v>
      </c>
      <c r="P3339" s="8">
        <f>E3339/L3339</f>
        <v>111.79535864978902</v>
      </c>
      <c r="Q3339" t="str">
        <f>LEFT(N3339, SEARCH("/", N3339, 1) - 1)</f>
        <v>film &amp; video</v>
      </c>
      <c r="R3339" t="str">
        <f>RIGHT(N3339, LEN(N3339)-SEARCH("/", N3339, 1))</f>
        <v>documentary</v>
      </c>
      <c r="S3339" s="11">
        <f>(((J3339/60)/60)/24)+DATE(1970,1,1)</f>
        <v>41934.584502314814</v>
      </c>
      <c r="T3339" s="11">
        <f>(((I3339/60)/60)/24)+DATE(1970,1,1)</f>
        <v>41964.626168981486</v>
      </c>
    </row>
    <row r="3340" spans="1:20" ht="45" x14ac:dyDescent="0.25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8272</v>
      </c>
      <c r="O3340" s="6">
        <f>ROUND(E3340/D3340*100, 0)</f>
        <v>0</v>
      </c>
      <c r="P3340" s="8">
        <f>E3340/L3340</f>
        <v>20.5</v>
      </c>
      <c r="Q3340" t="str">
        <f>LEFT(N3340, SEARCH("/", N3340, 1) - 1)</f>
        <v>technology</v>
      </c>
      <c r="R3340" t="str">
        <f>RIGHT(N3340, LEN(N3340)-SEARCH("/", N3340, 1))</f>
        <v>web</v>
      </c>
      <c r="S3340" s="11">
        <f>(((J3340/60)/60)/24)+DATE(1970,1,1)</f>
        <v>41927.71980324074</v>
      </c>
      <c r="T3340" s="11">
        <f>(((I3340/60)/60)/24)+DATE(1970,1,1)</f>
        <v>41957.761469907404</v>
      </c>
    </row>
    <row r="3341" spans="1:20" ht="45" x14ac:dyDescent="0.25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8272</v>
      </c>
      <c r="O3341" s="6">
        <f>ROUND(E3341/D3341*100, 0)</f>
        <v>0</v>
      </c>
      <c r="P3341" s="8" t="e">
        <f>E3341/L3341</f>
        <v>#DIV/0!</v>
      </c>
      <c r="Q3341" t="str">
        <f>LEFT(N3341, SEARCH("/", N3341, 1) - 1)</f>
        <v>technology</v>
      </c>
      <c r="R3341" t="str">
        <f>RIGHT(N3341, LEN(N3341)-SEARCH("/", N3341, 1))</f>
        <v>web</v>
      </c>
      <c r="S3341" s="11">
        <f>(((J3341/60)/60)/24)+DATE(1970,1,1)</f>
        <v>42165.785289351858</v>
      </c>
      <c r="T3341" s="11">
        <f>(((I3341/60)/60)/24)+DATE(1970,1,1)</f>
        <v>42195.785289351858</v>
      </c>
    </row>
    <row r="3342" spans="1:20" ht="45" x14ac:dyDescent="0.25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8272</v>
      </c>
      <c r="O3342" s="6">
        <f>ROUND(E3342/D3342*100, 0)</f>
        <v>0</v>
      </c>
      <c r="P3342" s="8">
        <f>E3342/L3342</f>
        <v>53</v>
      </c>
      <c r="Q3342" t="str">
        <f>LEFT(N3342, SEARCH("/", N3342, 1) - 1)</f>
        <v>technology</v>
      </c>
      <c r="R3342" t="str">
        <f>RIGHT(N3342, LEN(N3342)-SEARCH("/", N3342, 1))</f>
        <v>web</v>
      </c>
      <c r="S3342" s="11">
        <f>(((J3342/60)/60)/24)+DATE(1970,1,1)</f>
        <v>42192.816238425927</v>
      </c>
      <c r="T3342" s="11">
        <f>(((I3342/60)/60)/24)+DATE(1970,1,1)</f>
        <v>42212.165972222225</v>
      </c>
    </row>
    <row r="3343" spans="1:20" ht="30" x14ac:dyDescent="0.25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8272</v>
      </c>
      <c r="O3343" s="6">
        <f>ROUND(E3343/D3343*100, 0)</f>
        <v>0</v>
      </c>
      <c r="P3343" s="8">
        <f>E3343/L3343</f>
        <v>13</v>
      </c>
      <c r="Q3343" t="str">
        <f>LEFT(N3343, SEARCH("/", N3343, 1) - 1)</f>
        <v>technology</v>
      </c>
      <c r="R3343" t="str">
        <f>RIGHT(N3343, LEN(N3343)-SEARCH("/", N3343, 1))</f>
        <v>web</v>
      </c>
      <c r="S3343" s="11">
        <f>(((J3343/60)/60)/24)+DATE(1970,1,1)</f>
        <v>42446.780162037037</v>
      </c>
      <c r="T3343" s="11">
        <f>(((I3343/60)/60)/24)+DATE(1970,1,1)</f>
        <v>42476.780162037037</v>
      </c>
    </row>
    <row r="3344" spans="1:20" ht="45" x14ac:dyDescent="0.25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8272</v>
      </c>
      <c r="O3344" s="6">
        <f>ROUND(E3344/D3344*100, 0)</f>
        <v>1</v>
      </c>
      <c r="P3344" s="8">
        <f>E3344/L3344</f>
        <v>87</v>
      </c>
      <c r="Q3344" t="str">
        <f>LEFT(N3344, SEARCH("/", N3344, 1) - 1)</f>
        <v>technology</v>
      </c>
      <c r="R3344" t="str">
        <f>RIGHT(N3344, LEN(N3344)-SEARCH("/", N3344, 1))</f>
        <v>web</v>
      </c>
      <c r="S3344" s="11">
        <f>(((J3344/60)/60)/24)+DATE(1970,1,1)</f>
        <v>42528.987696759257</v>
      </c>
      <c r="T3344" s="11">
        <f>(((I3344/60)/60)/24)+DATE(1970,1,1)</f>
        <v>42558.987696759257</v>
      </c>
    </row>
    <row r="3345" spans="1:20" ht="45" x14ac:dyDescent="0.25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8272</v>
      </c>
      <c r="O3345" s="6">
        <f>ROUND(E3345/D3345*100, 0)</f>
        <v>0</v>
      </c>
      <c r="P3345" s="8" t="e">
        <f>E3345/L3345</f>
        <v>#DIV/0!</v>
      </c>
      <c r="Q3345" t="str">
        <f>LEFT(N3345, SEARCH("/", N3345, 1) - 1)</f>
        <v>technology</v>
      </c>
      <c r="R3345" t="str">
        <f>RIGHT(N3345, LEN(N3345)-SEARCH("/", N3345, 1))</f>
        <v>web</v>
      </c>
      <c r="S3345" s="11">
        <f>(((J3345/60)/60)/24)+DATE(1970,1,1)</f>
        <v>42790.895567129628</v>
      </c>
      <c r="T3345" s="11">
        <f>(((I3345/60)/60)/24)+DATE(1970,1,1)</f>
        <v>42820.853900462964</v>
      </c>
    </row>
    <row r="3346" spans="1:20" ht="45" x14ac:dyDescent="0.25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8272</v>
      </c>
      <c r="O3346" s="6">
        <f>ROUND(E3346/D3346*100, 0)</f>
        <v>17</v>
      </c>
      <c r="P3346" s="8">
        <f>E3346/L3346</f>
        <v>111.41025641025641</v>
      </c>
      <c r="Q3346" t="str">
        <f>LEFT(N3346, SEARCH("/", N3346, 1) - 1)</f>
        <v>technology</v>
      </c>
      <c r="R3346" t="str">
        <f>RIGHT(N3346, LEN(N3346)-SEARCH("/", N3346, 1))</f>
        <v>web</v>
      </c>
      <c r="S3346" s="11">
        <f>(((J3346/60)/60)/24)+DATE(1970,1,1)</f>
        <v>42198.559479166666</v>
      </c>
      <c r="T3346" s="11">
        <f>(((I3346/60)/60)/24)+DATE(1970,1,1)</f>
        <v>42231.556944444441</v>
      </c>
    </row>
    <row r="3347" spans="1:20" ht="30" x14ac:dyDescent="0.25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8272</v>
      </c>
      <c r="O3347" s="6">
        <f>ROUND(E3347/D3347*100, 0)</f>
        <v>0</v>
      </c>
      <c r="P3347" s="8">
        <f>E3347/L3347</f>
        <v>2</v>
      </c>
      <c r="Q3347" t="str">
        <f>LEFT(N3347, SEARCH("/", N3347, 1) - 1)</f>
        <v>technology</v>
      </c>
      <c r="R3347" t="str">
        <f>RIGHT(N3347, LEN(N3347)-SEARCH("/", N3347, 1))</f>
        <v>web</v>
      </c>
      <c r="S3347" s="11">
        <f>(((J3347/60)/60)/24)+DATE(1970,1,1)</f>
        <v>42076.092152777783</v>
      </c>
      <c r="T3347" s="11">
        <f>(((I3347/60)/60)/24)+DATE(1970,1,1)</f>
        <v>42106.092152777783</v>
      </c>
    </row>
    <row r="3348" spans="1:20" ht="30" x14ac:dyDescent="0.25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8273</v>
      </c>
      <c r="O3348" s="6">
        <f>ROUND(E3348/D3348*100, 0)</f>
        <v>106</v>
      </c>
      <c r="P3348" s="8">
        <f>E3348/L3348</f>
        <v>174.02631578947367</v>
      </c>
      <c r="Q3348" t="str">
        <f>LEFT(N3348, SEARCH("/", N3348, 1) - 1)</f>
        <v>technology</v>
      </c>
      <c r="R3348" t="str">
        <f>RIGHT(N3348, LEN(N3348)-SEARCH("/", N3348, 1))</f>
        <v>wearables</v>
      </c>
      <c r="S3348" s="11">
        <f>(((J3348/60)/60)/24)+DATE(1970,1,1)</f>
        <v>42100.642071759255</v>
      </c>
      <c r="T3348" s="11">
        <f>(((I3348/60)/60)/24)+DATE(1970,1,1)</f>
        <v>42155.642071759255</v>
      </c>
    </row>
    <row r="3349" spans="1:20" ht="45" x14ac:dyDescent="0.25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8273</v>
      </c>
      <c r="O3349" s="6">
        <f>ROUND(E3349/D3349*100, 0)</f>
        <v>300</v>
      </c>
      <c r="P3349" s="8">
        <f>E3349/L3349</f>
        <v>73.486268364348675</v>
      </c>
      <c r="Q3349" t="str">
        <f>LEFT(N3349, SEARCH("/", N3349, 1) - 1)</f>
        <v>technology</v>
      </c>
      <c r="R3349" t="str">
        <f>RIGHT(N3349, LEN(N3349)-SEARCH("/", N3349, 1))</f>
        <v>wearables</v>
      </c>
      <c r="S3349" s="11">
        <f>(((J3349/60)/60)/24)+DATE(1970,1,1)</f>
        <v>41898.665960648148</v>
      </c>
      <c r="T3349" s="11">
        <f>(((I3349/60)/60)/24)+DATE(1970,1,1)</f>
        <v>41941.041666666664</v>
      </c>
    </row>
    <row r="3350" spans="1:20" ht="45" x14ac:dyDescent="0.25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8273</v>
      </c>
      <c r="O3350" s="6">
        <f>ROUND(E3350/D3350*100, 0)</f>
        <v>101</v>
      </c>
      <c r="P3350" s="8">
        <f>E3350/L3350</f>
        <v>239.35238095238094</v>
      </c>
      <c r="Q3350" t="str">
        <f>LEFT(N3350, SEARCH("/", N3350, 1) - 1)</f>
        <v>technology</v>
      </c>
      <c r="R3350" t="str">
        <f>RIGHT(N3350, LEN(N3350)-SEARCH("/", N3350, 1))</f>
        <v>wearables</v>
      </c>
      <c r="S3350" s="11">
        <f>(((J3350/60)/60)/24)+DATE(1970,1,1)</f>
        <v>41956.017488425925</v>
      </c>
      <c r="T3350" s="11">
        <f>(((I3350/60)/60)/24)+DATE(1970,1,1)</f>
        <v>41986.017488425925</v>
      </c>
    </row>
    <row r="3351" spans="1:20" ht="45" x14ac:dyDescent="0.25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8273</v>
      </c>
      <c r="O3351" s="6">
        <f>ROUND(E3351/D3351*100, 0)</f>
        <v>1</v>
      </c>
      <c r="P3351" s="8">
        <f>E3351/L3351</f>
        <v>199</v>
      </c>
      <c r="Q3351" t="str">
        <f>LEFT(N3351, SEARCH("/", N3351, 1) - 1)</f>
        <v>technology</v>
      </c>
      <c r="R3351" t="str">
        <f>RIGHT(N3351, LEN(N3351)-SEARCH("/", N3351, 1))</f>
        <v>wearables</v>
      </c>
      <c r="S3351" s="11">
        <f>(((J3351/60)/60)/24)+DATE(1970,1,1)</f>
        <v>42496.529305555552</v>
      </c>
      <c r="T3351" s="11">
        <f>(((I3351/60)/60)/24)+DATE(1970,1,1)</f>
        <v>42526.529305555552</v>
      </c>
    </row>
    <row r="3352" spans="1:20" ht="45" x14ac:dyDescent="0.25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8274</v>
      </c>
      <c r="O3352" s="6">
        <f>ROUND(E3352/D3352*100, 0)</f>
        <v>132</v>
      </c>
      <c r="P3352" s="8">
        <f>E3352/L3352</f>
        <v>215.72549019607843</v>
      </c>
      <c r="Q3352" t="str">
        <f>LEFT(N3352, SEARCH("/", N3352, 1) - 1)</f>
        <v>publishing</v>
      </c>
      <c r="R3352" t="str">
        <f>RIGHT(N3352, LEN(N3352)-SEARCH("/", N3352, 1))</f>
        <v>nonfiction</v>
      </c>
      <c r="S3352" s="11">
        <f>(((J3352/60)/60)/24)+DATE(1970,1,1)</f>
        <v>40977.805300925924</v>
      </c>
      <c r="T3352" s="11">
        <f>(((I3352/60)/60)/24)+DATE(1970,1,1)</f>
        <v>41007.76363425926</v>
      </c>
    </row>
    <row r="3353" spans="1:20" ht="45" x14ac:dyDescent="0.25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8279</v>
      </c>
      <c r="O3353" s="6">
        <f>ROUND(E3353/D3353*100, 0)</f>
        <v>9</v>
      </c>
      <c r="P3353" s="8">
        <f>E3353/L3353</f>
        <v>73.760000000000005</v>
      </c>
      <c r="Q3353" t="str">
        <f>LEFT(N3353, SEARCH("/", N3353, 1) - 1)</f>
        <v>music</v>
      </c>
      <c r="R3353" t="str">
        <f>RIGHT(N3353, LEN(N3353)-SEARCH("/", N3353, 1))</f>
        <v>indie rock</v>
      </c>
      <c r="S3353" s="11">
        <f>(((J3353/60)/60)/24)+DATE(1970,1,1)</f>
        <v>41887.784062500003</v>
      </c>
      <c r="T3353" s="11">
        <f>(((I3353/60)/60)/24)+DATE(1970,1,1)</f>
        <v>41917.784062500003</v>
      </c>
    </row>
    <row r="3354" spans="1:20" ht="45" x14ac:dyDescent="0.25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8273</v>
      </c>
      <c r="O3354" s="6">
        <f>ROUND(E3354/D3354*100, 0)</f>
        <v>1</v>
      </c>
      <c r="P3354" s="8">
        <f>E3354/L3354</f>
        <v>49.666666666666664</v>
      </c>
      <c r="Q3354" t="str">
        <f>LEFT(N3354, SEARCH("/", N3354, 1) - 1)</f>
        <v>technology</v>
      </c>
      <c r="R3354" t="str">
        <f>RIGHT(N3354, LEN(N3354)-SEARCH("/", N3354, 1))</f>
        <v>wearables</v>
      </c>
      <c r="S3354" s="11">
        <f>(((J3354/60)/60)/24)+DATE(1970,1,1)</f>
        <v>42637.016736111109</v>
      </c>
      <c r="T3354" s="11">
        <f>(((I3354/60)/60)/24)+DATE(1970,1,1)</f>
        <v>42669.165972222225</v>
      </c>
    </row>
    <row r="3355" spans="1:20" ht="45" x14ac:dyDescent="0.25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8273</v>
      </c>
      <c r="O3355" s="6">
        <f>ROUND(E3355/D3355*100, 0)</f>
        <v>0</v>
      </c>
      <c r="P3355" s="8">
        <f>E3355/L3355</f>
        <v>13</v>
      </c>
      <c r="Q3355" t="str">
        <f>LEFT(N3355, SEARCH("/", N3355, 1) - 1)</f>
        <v>technology</v>
      </c>
      <c r="R3355" t="str">
        <f>RIGHT(N3355, LEN(N3355)-SEARCH("/", N3355, 1))</f>
        <v>wearables</v>
      </c>
      <c r="S3355" s="11">
        <f>(((J3355/60)/60)/24)+DATE(1970,1,1)</f>
        <v>41855.784305555557</v>
      </c>
      <c r="T3355" s="11">
        <f>(((I3355/60)/60)/24)+DATE(1970,1,1)</f>
        <v>41885.784305555557</v>
      </c>
    </row>
    <row r="3356" spans="1:20" ht="30" x14ac:dyDescent="0.25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8273</v>
      </c>
      <c r="O3356" s="6">
        <f>ROUND(E3356/D3356*100, 0)</f>
        <v>82</v>
      </c>
      <c r="P3356" s="8">
        <f>E3356/L3356</f>
        <v>216.33684210526314</v>
      </c>
      <c r="Q3356" t="str">
        <f>LEFT(N3356, SEARCH("/", N3356, 1) - 1)</f>
        <v>technology</v>
      </c>
      <c r="R3356" t="str">
        <f>RIGHT(N3356, LEN(N3356)-SEARCH("/", N3356, 1))</f>
        <v>wearables</v>
      </c>
      <c r="S3356" s="11">
        <f>(((J3356/60)/60)/24)+DATE(1970,1,1)</f>
        <v>42388.708645833336</v>
      </c>
      <c r="T3356" s="11">
        <f>(((I3356/60)/60)/24)+DATE(1970,1,1)</f>
        <v>42418.708645833336</v>
      </c>
    </row>
    <row r="3357" spans="1:20" ht="45" x14ac:dyDescent="0.25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8273</v>
      </c>
      <c r="O3357" s="6">
        <f>ROUND(E3357/D3357*100, 0)</f>
        <v>35</v>
      </c>
      <c r="P3357" s="8">
        <f>E3357/L3357</f>
        <v>95.911111111111111</v>
      </c>
      <c r="Q3357" t="str">
        <f>LEFT(N3357, SEARCH("/", N3357, 1) - 1)</f>
        <v>technology</v>
      </c>
      <c r="R3357" t="str">
        <f>RIGHT(N3357, LEN(N3357)-SEARCH("/", N3357, 1))</f>
        <v>wearables</v>
      </c>
      <c r="S3357" s="11">
        <f>(((J3357/60)/60)/24)+DATE(1970,1,1)</f>
        <v>42339.833981481483</v>
      </c>
      <c r="T3357" s="11">
        <f>(((I3357/60)/60)/24)+DATE(1970,1,1)</f>
        <v>42367.833333333328</v>
      </c>
    </row>
    <row r="3358" spans="1:20" ht="45" x14ac:dyDescent="0.25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8282</v>
      </c>
      <c r="O3358" s="6">
        <f>ROUND(E3358/D3358*100, 0)</f>
        <v>29</v>
      </c>
      <c r="P3358" s="8">
        <f>E3358/L3358</f>
        <v>43.976047904191617</v>
      </c>
      <c r="Q3358" t="str">
        <f>LEFT(N3358, SEARCH("/", N3358, 1) - 1)</f>
        <v>games</v>
      </c>
      <c r="R3358" t="str">
        <f>RIGHT(N3358, LEN(N3358)-SEARCH("/", N3358, 1))</f>
        <v>video games</v>
      </c>
      <c r="S3358" s="11">
        <f>(((J3358/60)/60)/24)+DATE(1970,1,1)</f>
        <v>42353.16679398148</v>
      </c>
      <c r="T3358" s="11">
        <f>(((I3358/60)/60)/24)+DATE(1970,1,1)</f>
        <v>42383.16679398148</v>
      </c>
    </row>
    <row r="3359" spans="1:20" ht="30" x14ac:dyDescent="0.25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8282</v>
      </c>
      <c r="O3359" s="6">
        <f>ROUND(E3359/D3359*100, 0)</f>
        <v>7</v>
      </c>
      <c r="P3359" s="8">
        <f>E3359/L3359</f>
        <v>81.954545454545453</v>
      </c>
      <c r="Q3359" t="str">
        <f>LEFT(N3359, SEARCH("/", N3359, 1) - 1)</f>
        <v>games</v>
      </c>
      <c r="R3359" t="str">
        <f>RIGHT(N3359, LEN(N3359)-SEARCH("/", N3359, 1))</f>
        <v>video games</v>
      </c>
      <c r="S3359" s="11">
        <f>(((J3359/60)/60)/24)+DATE(1970,1,1)</f>
        <v>41712.762673611112</v>
      </c>
      <c r="T3359" s="11">
        <f>(((I3359/60)/60)/24)+DATE(1970,1,1)</f>
        <v>41742.762673611112</v>
      </c>
    </row>
    <row r="3360" spans="1:20" ht="60" x14ac:dyDescent="0.25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8282</v>
      </c>
      <c r="O3360" s="6">
        <f>ROUND(E3360/D3360*100, 0)</f>
        <v>3</v>
      </c>
      <c r="P3360" s="8">
        <f>E3360/L3360</f>
        <v>34.88095238095238</v>
      </c>
      <c r="Q3360" t="str">
        <f>LEFT(N3360, SEARCH("/", N3360, 1) - 1)</f>
        <v>games</v>
      </c>
      <c r="R3360" t="str">
        <f>RIGHT(N3360, LEN(N3360)-SEARCH("/", N3360, 1))</f>
        <v>video games</v>
      </c>
      <c r="S3360" s="11">
        <f>(((J3360/60)/60)/24)+DATE(1970,1,1)</f>
        <v>40952.636979166666</v>
      </c>
      <c r="T3360" s="11">
        <f>(((I3360/60)/60)/24)+DATE(1970,1,1)</f>
        <v>41012.595312500001</v>
      </c>
    </row>
    <row r="3361" spans="1:20" ht="30" x14ac:dyDescent="0.25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8282</v>
      </c>
      <c r="O3361" s="6">
        <f>ROUND(E3361/D3361*100, 0)</f>
        <v>0</v>
      </c>
      <c r="P3361" s="8" t="e">
        <f>E3361/L3361</f>
        <v>#DIV/0!</v>
      </c>
      <c r="Q3361" t="str">
        <f>LEFT(N3361, SEARCH("/", N3361, 1) - 1)</f>
        <v>games</v>
      </c>
      <c r="R3361" t="str">
        <f>RIGHT(N3361, LEN(N3361)-SEARCH("/", N3361, 1))</f>
        <v>video games</v>
      </c>
      <c r="S3361" s="11">
        <f>(((J3361/60)/60)/24)+DATE(1970,1,1)</f>
        <v>40799.872685185182</v>
      </c>
      <c r="T3361" s="11">
        <f>(((I3361/60)/60)/24)+DATE(1970,1,1)</f>
        <v>40844.872685185182</v>
      </c>
    </row>
    <row r="3362" spans="1:20" ht="45" x14ac:dyDescent="0.25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8283</v>
      </c>
      <c r="O3362" s="6">
        <f>ROUND(E3362/D3362*100, 0)</f>
        <v>0</v>
      </c>
      <c r="P3362" s="8">
        <f>E3362/L3362</f>
        <v>1</v>
      </c>
      <c r="Q3362" t="str">
        <f>LEFT(N3362, SEARCH("/", N3362, 1) - 1)</f>
        <v>games</v>
      </c>
      <c r="R3362" t="str">
        <f>RIGHT(N3362, LEN(N3362)-SEARCH("/", N3362, 1))</f>
        <v>mobile games</v>
      </c>
      <c r="S3362" s="11">
        <f>(((J3362/60)/60)/24)+DATE(1970,1,1)</f>
        <v>41958.285046296296</v>
      </c>
      <c r="T3362" s="11">
        <f>(((I3362/60)/60)/24)+DATE(1970,1,1)</f>
        <v>41972.189583333333</v>
      </c>
    </row>
    <row r="3363" spans="1:20" ht="45" x14ac:dyDescent="0.25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8283</v>
      </c>
      <c r="O3363" s="6">
        <f>ROUND(E3363/D3363*100, 0)</f>
        <v>40</v>
      </c>
      <c r="P3363" s="8">
        <f>E3363/L3363</f>
        <v>253.2051282051282</v>
      </c>
      <c r="Q3363" t="str">
        <f>LEFT(N3363, SEARCH("/", N3363, 1) - 1)</f>
        <v>games</v>
      </c>
      <c r="R3363" t="str">
        <f>RIGHT(N3363, LEN(N3363)-SEARCH("/", N3363, 1))</f>
        <v>mobile games</v>
      </c>
      <c r="S3363" s="11">
        <f>(((J3363/60)/60)/24)+DATE(1970,1,1)</f>
        <v>42453.819687499999</v>
      </c>
      <c r="T3363" s="11">
        <f>(((I3363/60)/60)/24)+DATE(1970,1,1)</f>
        <v>42483.819687499999</v>
      </c>
    </row>
    <row r="3364" spans="1:20" ht="45" x14ac:dyDescent="0.25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8284</v>
      </c>
      <c r="O3364" s="6">
        <f>ROUND(E3364/D3364*100, 0)</f>
        <v>0</v>
      </c>
      <c r="P3364" s="8" t="e">
        <f>E3364/L3364</f>
        <v>#DIV/0!</v>
      </c>
      <c r="Q3364" t="str">
        <f>LEFT(N3364, SEARCH("/", N3364, 1) - 1)</f>
        <v>food</v>
      </c>
      <c r="R3364" t="str">
        <f>RIGHT(N3364, LEN(N3364)-SEARCH("/", N3364, 1))</f>
        <v>food trucks</v>
      </c>
      <c r="S3364" s="11">
        <f>(((J3364/60)/60)/24)+DATE(1970,1,1)</f>
        <v>41871.972025462965</v>
      </c>
      <c r="T3364" s="11">
        <f>(((I3364/60)/60)/24)+DATE(1970,1,1)</f>
        <v>41931.972025462965</v>
      </c>
    </row>
    <row r="3365" spans="1:20" ht="45" x14ac:dyDescent="0.25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8284</v>
      </c>
      <c r="O3365" s="6">
        <f>ROUND(E3365/D3365*100, 0)</f>
        <v>0</v>
      </c>
      <c r="P3365" s="8" t="e">
        <f>E3365/L3365</f>
        <v>#DIV/0!</v>
      </c>
      <c r="Q3365" t="str">
        <f>LEFT(N3365, SEARCH("/", N3365, 1) - 1)</f>
        <v>food</v>
      </c>
      <c r="R3365" t="str">
        <f>RIGHT(N3365, LEN(N3365)-SEARCH("/", N3365, 1))</f>
        <v>food trucks</v>
      </c>
      <c r="S3365" s="11">
        <f>(((J3365/60)/60)/24)+DATE(1970,1,1)</f>
        <v>42224.102581018517</v>
      </c>
      <c r="T3365" s="11">
        <f>(((I3365/60)/60)/24)+DATE(1970,1,1)</f>
        <v>42254.102581018517</v>
      </c>
    </row>
    <row r="3366" spans="1:20" ht="45" x14ac:dyDescent="0.25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8284</v>
      </c>
      <c r="O3366" s="6">
        <f>ROUND(E3366/D3366*100, 0)</f>
        <v>1</v>
      </c>
      <c r="P3366" s="8">
        <f>E3366/L3366</f>
        <v>23.5</v>
      </c>
      <c r="Q3366" t="str">
        <f>LEFT(N3366, SEARCH("/", N3366, 1) - 1)</f>
        <v>food</v>
      </c>
      <c r="R3366" t="str">
        <f>RIGHT(N3366, LEN(N3366)-SEARCH("/", N3366, 1))</f>
        <v>food trucks</v>
      </c>
      <c r="S3366" s="11">
        <f>(((J3366/60)/60)/24)+DATE(1970,1,1)</f>
        <v>41835.763981481483</v>
      </c>
      <c r="T3366" s="11">
        <f>(((I3366/60)/60)/24)+DATE(1970,1,1)</f>
        <v>41865.763981481483</v>
      </c>
    </row>
    <row r="3367" spans="1:20" ht="45" x14ac:dyDescent="0.25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8284</v>
      </c>
      <c r="O3367" s="6">
        <f>ROUND(E3367/D3367*100, 0)</f>
        <v>0</v>
      </c>
      <c r="P3367" s="8">
        <f>E3367/L3367</f>
        <v>50</v>
      </c>
      <c r="Q3367" t="str">
        <f>LEFT(N3367, SEARCH("/", N3367, 1) - 1)</f>
        <v>food</v>
      </c>
      <c r="R3367" t="str">
        <f>RIGHT(N3367, LEN(N3367)-SEARCH("/", N3367, 1))</f>
        <v>food trucks</v>
      </c>
      <c r="S3367" s="11">
        <f>(((J3367/60)/60)/24)+DATE(1970,1,1)</f>
        <v>42124.893182870372</v>
      </c>
      <c r="T3367" s="11">
        <f>(((I3367/60)/60)/24)+DATE(1970,1,1)</f>
        <v>42154.893182870372</v>
      </c>
    </row>
    <row r="3368" spans="1:20" ht="45" x14ac:dyDescent="0.25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8284</v>
      </c>
      <c r="O3368" s="6">
        <f>ROUND(E3368/D3368*100, 0)</f>
        <v>0</v>
      </c>
      <c r="P3368" s="8">
        <f>E3368/L3368</f>
        <v>25</v>
      </c>
      <c r="Q3368" t="str">
        <f>LEFT(N3368, SEARCH("/", N3368, 1) - 1)</f>
        <v>food</v>
      </c>
      <c r="R3368" t="str">
        <f>RIGHT(N3368, LEN(N3368)-SEARCH("/", N3368, 1))</f>
        <v>food trucks</v>
      </c>
      <c r="S3368" s="11">
        <f>(((J3368/60)/60)/24)+DATE(1970,1,1)</f>
        <v>41938.804710648146</v>
      </c>
      <c r="T3368" s="11">
        <f>(((I3368/60)/60)/24)+DATE(1970,1,1)</f>
        <v>41956.846377314811</v>
      </c>
    </row>
    <row r="3369" spans="1:20" ht="45" x14ac:dyDescent="0.25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8285</v>
      </c>
      <c r="O3369" s="6">
        <f>ROUND(E3369/D3369*100, 0)</f>
        <v>199</v>
      </c>
      <c r="P3369" s="8">
        <f>E3369/L3369</f>
        <v>183.80442804428046</v>
      </c>
      <c r="Q3369" t="str">
        <f>LEFT(N3369, SEARCH("/", N3369, 1) - 1)</f>
        <v>photography</v>
      </c>
      <c r="R3369" t="str">
        <f>RIGHT(N3369, LEN(N3369)-SEARCH("/", N3369, 1))</f>
        <v>photobooks</v>
      </c>
      <c r="S3369" s="11">
        <f>(((J3369/60)/60)/24)+DATE(1970,1,1)</f>
        <v>42152.288819444439</v>
      </c>
      <c r="T3369" s="11">
        <f>(((I3369/60)/60)/24)+DATE(1970,1,1)</f>
        <v>42182.288819444439</v>
      </c>
    </row>
    <row r="3370" spans="1:20" ht="45" x14ac:dyDescent="0.25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8286</v>
      </c>
      <c r="O3370" s="6">
        <f>ROUND(E3370/D3370*100, 0)</f>
        <v>0</v>
      </c>
      <c r="P3370" s="8" t="e">
        <f>E3370/L3370</f>
        <v>#DIV/0!</v>
      </c>
      <c r="Q3370" t="str">
        <f>LEFT(N3370, SEARCH("/", N3370, 1) - 1)</f>
        <v>music</v>
      </c>
      <c r="R3370" t="str">
        <f>RIGHT(N3370, LEN(N3370)-SEARCH("/", N3370, 1))</f>
        <v>world music</v>
      </c>
      <c r="S3370" s="11">
        <f>(((J3370/60)/60)/24)+DATE(1970,1,1)</f>
        <v>41125.283159722225</v>
      </c>
      <c r="T3370" s="11">
        <f>(((I3370/60)/60)/24)+DATE(1970,1,1)</f>
        <v>41145.283159722225</v>
      </c>
    </row>
    <row r="3371" spans="1:20" ht="45" x14ac:dyDescent="0.25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8276</v>
      </c>
      <c r="O3371" s="6">
        <f>ROUND(E3371/D3371*100, 0)</f>
        <v>155</v>
      </c>
      <c r="P3371" s="8">
        <f>E3371/L3371</f>
        <v>82.963254817987149</v>
      </c>
      <c r="Q3371" t="str">
        <f>LEFT(N3371, SEARCH("/", N3371, 1) - 1)</f>
        <v>music</v>
      </c>
      <c r="R3371" t="str">
        <f>RIGHT(N3371, LEN(N3371)-SEARCH("/", N3371, 1))</f>
        <v>rock</v>
      </c>
      <c r="S3371" s="11">
        <f>(((J3371/60)/60)/24)+DATE(1970,1,1)</f>
        <v>41116.690104166664</v>
      </c>
      <c r="T3371" s="11">
        <f>(((I3371/60)/60)/24)+DATE(1970,1,1)</f>
        <v>41151.690104166664</v>
      </c>
    </row>
    <row r="3372" spans="1:20" ht="45" x14ac:dyDescent="0.25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8273</v>
      </c>
      <c r="O3372" s="6">
        <f>ROUND(E3372/D3372*100, 0)</f>
        <v>20</v>
      </c>
      <c r="P3372" s="8">
        <f>E3372/L3372</f>
        <v>308.75</v>
      </c>
      <c r="Q3372" t="str">
        <f>LEFT(N3372, SEARCH("/", N3372, 1) - 1)</f>
        <v>technology</v>
      </c>
      <c r="R3372" t="str">
        <f>RIGHT(N3372, LEN(N3372)-SEARCH("/", N3372, 1))</f>
        <v>wearables</v>
      </c>
      <c r="S3372" s="11">
        <f>(((J3372/60)/60)/24)+DATE(1970,1,1)</f>
        <v>42313.936365740738</v>
      </c>
      <c r="T3372" s="11">
        <f>(((I3372/60)/60)/24)+DATE(1970,1,1)</f>
        <v>42343.936365740738</v>
      </c>
    </row>
    <row r="3373" spans="1:20" ht="45" x14ac:dyDescent="0.25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6">
        <f>ROUND(E3373/D3373*100, 0)</f>
        <v>70</v>
      </c>
      <c r="P3373" s="8">
        <f>E3373/L3373</f>
        <v>382.39130434782606</v>
      </c>
      <c r="Q3373" t="str">
        <f>LEFT(N3373, SEARCH("/", N3373, 1) - 1)</f>
        <v>technology</v>
      </c>
      <c r="R3373" t="str">
        <f>RIGHT(N3373, LEN(N3373)-SEARCH("/", N3373, 1))</f>
        <v>wearables</v>
      </c>
      <c r="S3373" s="11">
        <f>(((J3373/60)/60)/24)+DATE(1970,1,1)</f>
        <v>42612.624039351853</v>
      </c>
      <c r="T3373" s="11">
        <f>(((I3373/60)/60)/24)+DATE(1970,1,1)</f>
        <v>42644.624039351853</v>
      </c>
    </row>
    <row r="3374" spans="1:20" ht="30" x14ac:dyDescent="0.25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8287</v>
      </c>
      <c r="O3374" s="6">
        <f>ROUND(E3374/D3374*100, 0)</f>
        <v>0</v>
      </c>
      <c r="P3374" s="8">
        <f>E3374/L3374</f>
        <v>6.1764705882352944</v>
      </c>
      <c r="Q3374" t="str">
        <f>LEFT(N3374, SEARCH("/", N3374, 1) - 1)</f>
        <v>publishing</v>
      </c>
      <c r="R3374" t="str">
        <f>RIGHT(N3374, LEN(N3374)-SEARCH("/", N3374, 1))</f>
        <v>translations</v>
      </c>
      <c r="S3374" s="11">
        <f>(((J3374/60)/60)/24)+DATE(1970,1,1)</f>
        <v>41941.680567129632</v>
      </c>
      <c r="T3374" s="11">
        <f>(((I3374/60)/60)/24)+DATE(1970,1,1)</f>
        <v>41971.722233796296</v>
      </c>
    </row>
    <row r="3375" spans="1:20" ht="45" x14ac:dyDescent="0.25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8287</v>
      </c>
      <c r="O3375" s="6">
        <f>ROUND(E3375/D3375*100, 0)</f>
        <v>0</v>
      </c>
      <c r="P3375" s="8">
        <f>E3375/L3375</f>
        <v>13</v>
      </c>
      <c r="Q3375" t="str">
        <f>LEFT(N3375, SEARCH("/", N3375, 1) - 1)</f>
        <v>publishing</v>
      </c>
      <c r="R3375" t="str">
        <f>RIGHT(N3375, LEN(N3375)-SEARCH("/", N3375, 1))</f>
        <v>translations</v>
      </c>
      <c r="S3375" s="11">
        <f>(((J3375/60)/60)/24)+DATE(1970,1,1)</f>
        <v>42604.239629629628</v>
      </c>
      <c r="T3375" s="11">
        <f>(((I3375/60)/60)/24)+DATE(1970,1,1)</f>
        <v>42634.239629629628</v>
      </c>
    </row>
    <row r="3376" spans="1:20" ht="45" x14ac:dyDescent="0.25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8287</v>
      </c>
      <c r="O3376" s="6">
        <f>ROUND(E3376/D3376*100, 0)</f>
        <v>0</v>
      </c>
      <c r="P3376" s="8" t="e">
        <f>E3376/L3376</f>
        <v>#DIV/0!</v>
      </c>
      <c r="Q3376" t="str">
        <f>LEFT(N3376, SEARCH("/", N3376, 1) - 1)</f>
        <v>publishing</v>
      </c>
      <c r="R3376" t="str">
        <f>RIGHT(N3376, LEN(N3376)-SEARCH("/", N3376, 1))</f>
        <v>translations</v>
      </c>
      <c r="S3376" s="11">
        <f>(((J3376/60)/60)/24)+DATE(1970,1,1)</f>
        <v>42795.696145833332</v>
      </c>
      <c r="T3376" s="11">
        <f>(((I3376/60)/60)/24)+DATE(1970,1,1)</f>
        <v>42840.654479166667</v>
      </c>
    </row>
    <row r="3377" spans="1:20" ht="45" x14ac:dyDescent="0.25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8288</v>
      </c>
      <c r="O3377" s="6">
        <f>ROUND(E3377/D3377*100, 0)</f>
        <v>139</v>
      </c>
      <c r="P3377" s="8">
        <f>E3377/L3377</f>
        <v>103.20238095238095</v>
      </c>
      <c r="Q3377" t="str">
        <f>LEFT(N3377, SEARCH("/", N3377, 1) - 1)</f>
        <v>publishing</v>
      </c>
      <c r="R3377" t="str">
        <f>RIGHT(N3377, LEN(N3377)-SEARCH("/", N3377, 1))</f>
        <v>radio &amp; podcasts</v>
      </c>
      <c r="S3377" s="11">
        <f>(((J3377/60)/60)/24)+DATE(1970,1,1)</f>
        <v>41533.542858796296</v>
      </c>
      <c r="T3377" s="11">
        <f>(((I3377/60)/60)/24)+DATE(1970,1,1)</f>
        <v>41563.542858796296</v>
      </c>
    </row>
    <row r="3378" spans="1:20" ht="45" x14ac:dyDescent="0.25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8285</v>
      </c>
      <c r="O3378" s="6">
        <f>ROUND(E3378/D3378*100, 0)</f>
        <v>106</v>
      </c>
      <c r="P3378" s="8">
        <f>E3378/L3378</f>
        <v>151.24431818181819</v>
      </c>
      <c r="Q3378" t="str">
        <f>LEFT(N3378, SEARCH("/", N3378, 1) - 1)</f>
        <v>photography</v>
      </c>
      <c r="R3378" t="str">
        <f>RIGHT(N3378, LEN(N3378)-SEARCH("/", N3378, 1))</f>
        <v>photobooks</v>
      </c>
      <c r="S3378" s="11">
        <f>(((J3378/60)/60)/24)+DATE(1970,1,1)</f>
        <v>42234.597685185188</v>
      </c>
      <c r="T3378" s="11">
        <f>(((I3378/60)/60)/24)+DATE(1970,1,1)</f>
        <v>42274.597685185188</v>
      </c>
    </row>
    <row r="3379" spans="1:20" ht="45" x14ac:dyDescent="0.25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 s="6">
        <f>ROUND(E3379/D3379*100, 0)</f>
        <v>14</v>
      </c>
      <c r="P3379" s="8">
        <f>E3379/L3379</f>
        <v>155</v>
      </c>
      <c r="Q3379" t="str">
        <f>LEFT(N3379, SEARCH("/", N3379, 1) - 1)</f>
        <v>publishing</v>
      </c>
      <c r="R3379" t="str">
        <f>RIGHT(N3379, LEN(N3379)-SEARCH("/", N3379, 1))</f>
        <v>art books</v>
      </c>
      <c r="S3379" s="11">
        <f>(((J3379/60)/60)/24)+DATE(1970,1,1)</f>
        <v>41962.062326388885</v>
      </c>
      <c r="T3379" s="11">
        <f>(((I3379/60)/60)/24)+DATE(1970,1,1)</f>
        <v>41997.062326388885</v>
      </c>
    </row>
    <row r="3380" spans="1:20" ht="45" x14ac:dyDescent="0.25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8292</v>
      </c>
      <c r="O3380" s="6">
        <f>ROUND(E3380/D3380*100, 0)</f>
        <v>105</v>
      </c>
      <c r="P3380" s="8">
        <f>E3380/L3380</f>
        <v>118.70339366515837</v>
      </c>
      <c r="Q3380" t="str">
        <f>LEFT(N3380, SEARCH("/", N3380, 1) - 1)</f>
        <v>music</v>
      </c>
      <c r="R3380" t="str">
        <f>RIGHT(N3380, LEN(N3380)-SEARCH("/", N3380, 1))</f>
        <v>pop</v>
      </c>
      <c r="S3380" s="11">
        <f>(((J3380/60)/60)/24)+DATE(1970,1,1)</f>
        <v>41023.782037037039</v>
      </c>
      <c r="T3380" s="11">
        <f>(((I3380/60)/60)/24)+DATE(1970,1,1)</f>
        <v>41053.782037037039</v>
      </c>
    </row>
    <row r="3381" spans="1:20" ht="45" x14ac:dyDescent="0.25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8293</v>
      </c>
      <c r="O3381" s="6">
        <f>ROUND(E3381/D3381*100, 0)</f>
        <v>8</v>
      </c>
      <c r="P3381" s="8">
        <f>E3381/L3381</f>
        <v>115.70588235294117</v>
      </c>
      <c r="Q3381" t="str">
        <f>LEFT(N3381, SEARCH("/", N3381, 1) - 1)</f>
        <v>music</v>
      </c>
      <c r="R3381" t="str">
        <f>RIGHT(N3381, LEN(N3381)-SEARCH("/", N3381, 1))</f>
        <v>faith</v>
      </c>
      <c r="S3381" s="11">
        <f>(((J3381/60)/60)/24)+DATE(1970,1,1)</f>
        <v>42095.918530092589</v>
      </c>
      <c r="T3381" s="11">
        <f>(((I3381/60)/60)/24)+DATE(1970,1,1)</f>
        <v>42125.918530092589</v>
      </c>
    </row>
    <row r="3382" spans="1:20" ht="30" x14ac:dyDescent="0.25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8285</v>
      </c>
      <c r="O3382" s="6">
        <f>ROUND(E3382/D3382*100, 0)</f>
        <v>61</v>
      </c>
      <c r="P3382" s="8">
        <f>E3382/L3382</f>
        <v>109.93525179856115</v>
      </c>
      <c r="Q3382" t="str">
        <f>LEFT(N3382, SEARCH("/", N3382, 1) - 1)</f>
        <v>photography</v>
      </c>
      <c r="R3382" t="str">
        <f>RIGHT(N3382, LEN(N3382)-SEARCH("/", N3382, 1))</f>
        <v>photobooks</v>
      </c>
      <c r="S3382" s="11">
        <f>(((J3382/60)/60)/24)+DATE(1970,1,1)</f>
        <v>42189.031041666662</v>
      </c>
      <c r="T3382" s="11">
        <f>(((I3382/60)/60)/24)+DATE(1970,1,1)</f>
        <v>42226.290972222225</v>
      </c>
    </row>
    <row r="3383" spans="1:20" ht="45" x14ac:dyDescent="0.25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8285</v>
      </c>
      <c r="O3383" s="6">
        <f>ROUND(E3383/D3383*100, 0)</f>
        <v>2</v>
      </c>
      <c r="P3383" s="8">
        <f>E3383/L3383</f>
        <v>84.833333333333329</v>
      </c>
      <c r="Q3383" t="str">
        <f>LEFT(N3383, SEARCH("/", N3383, 1) - 1)</f>
        <v>photography</v>
      </c>
      <c r="R3383" t="str">
        <f>RIGHT(N3383, LEN(N3383)-SEARCH("/", N3383, 1))</f>
        <v>photobooks</v>
      </c>
      <c r="S3383" s="11">
        <f>(((J3383/60)/60)/24)+DATE(1970,1,1)</f>
        <v>42548.876192129625</v>
      </c>
      <c r="T3383" s="11">
        <f>(((I3383/60)/60)/24)+DATE(1970,1,1)</f>
        <v>42576.791666666672</v>
      </c>
    </row>
    <row r="3384" spans="1:20" ht="45" x14ac:dyDescent="0.25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8283</v>
      </c>
      <c r="O3384" s="6">
        <f>ROUND(E3384/D3384*100, 0)</f>
        <v>1</v>
      </c>
      <c r="P3384" s="8">
        <f>E3384/L3384</f>
        <v>62.5</v>
      </c>
      <c r="Q3384" t="str">
        <f>LEFT(N3384, SEARCH("/", N3384, 1) - 1)</f>
        <v>games</v>
      </c>
      <c r="R3384" t="str">
        <f>RIGHT(N3384, LEN(N3384)-SEARCH("/", N3384, 1))</f>
        <v>mobile games</v>
      </c>
      <c r="S3384" s="11">
        <f>(((J3384/60)/60)/24)+DATE(1970,1,1)</f>
        <v>42742.246493055558</v>
      </c>
      <c r="T3384" s="11">
        <f>(((I3384/60)/60)/24)+DATE(1970,1,1)</f>
        <v>42795.166666666672</v>
      </c>
    </row>
    <row r="3385" spans="1:20" ht="45" x14ac:dyDescent="0.25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8283</v>
      </c>
      <c r="O3385" s="6">
        <f>ROUND(E3385/D3385*100, 0)</f>
        <v>5</v>
      </c>
      <c r="P3385" s="8">
        <f>E3385/L3385</f>
        <v>71.588235294117652</v>
      </c>
      <c r="Q3385" t="str">
        <f>LEFT(N3385, SEARCH("/", N3385, 1) - 1)</f>
        <v>games</v>
      </c>
      <c r="R3385" t="str">
        <f>RIGHT(N3385, LEN(N3385)-SEARCH("/", N3385, 1))</f>
        <v>mobile games</v>
      </c>
      <c r="S3385" s="11">
        <f>(((J3385/60)/60)/24)+DATE(1970,1,1)</f>
        <v>42328.779224537036</v>
      </c>
      <c r="T3385" s="11">
        <f>(((I3385/60)/60)/24)+DATE(1970,1,1)</f>
        <v>42353.332638888889</v>
      </c>
    </row>
    <row r="3386" spans="1:20" ht="60" x14ac:dyDescent="0.25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8294</v>
      </c>
      <c r="O3386" s="6">
        <f>ROUND(E3386/D3386*100, 0)</f>
        <v>0</v>
      </c>
      <c r="P3386" s="8">
        <f>E3386/L3386</f>
        <v>10.5</v>
      </c>
      <c r="Q3386" t="str">
        <f>LEFT(N3386, SEARCH("/", N3386, 1) - 1)</f>
        <v>technology</v>
      </c>
      <c r="R3386" t="str">
        <f>RIGHT(N3386, LEN(N3386)-SEARCH("/", N3386, 1))</f>
        <v>gadgets</v>
      </c>
      <c r="S3386" s="11">
        <f>(((J3386/60)/60)/24)+DATE(1970,1,1)</f>
        <v>41859.925856481481</v>
      </c>
      <c r="T3386" s="11">
        <f>(((I3386/60)/60)/24)+DATE(1970,1,1)</f>
        <v>41889.925856481481</v>
      </c>
    </row>
    <row r="3387" spans="1:20" ht="45" x14ac:dyDescent="0.25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8294</v>
      </c>
      <c r="O3387" s="6">
        <f>ROUND(E3387/D3387*100, 0)</f>
        <v>2</v>
      </c>
      <c r="P3387" s="8">
        <f>E3387/L3387</f>
        <v>108.25</v>
      </c>
      <c r="Q3387" t="str">
        <f>LEFT(N3387, SEARCH("/", N3387, 1) - 1)</f>
        <v>technology</v>
      </c>
      <c r="R3387" t="str">
        <f>RIGHT(N3387, LEN(N3387)-SEARCH("/", N3387, 1))</f>
        <v>gadgets</v>
      </c>
      <c r="S3387" s="11">
        <f>(((J3387/60)/60)/24)+DATE(1970,1,1)</f>
        <v>42703.917824074073</v>
      </c>
      <c r="T3387" s="11">
        <f>(((I3387/60)/60)/24)+DATE(1970,1,1)</f>
        <v>42733.917824074073</v>
      </c>
    </row>
    <row r="3388" spans="1:20" ht="45" x14ac:dyDescent="0.25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8294</v>
      </c>
      <c r="O3388" s="6">
        <f>ROUND(E3388/D3388*100, 0)</f>
        <v>1</v>
      </c>
      <c r="P3388" s="8">
        <f>E3388/L3388</f>
        <v>28.888888888888889</v>
      </c>
      <c r="Q3388" t="str">
        <f>LEFT(N3388, SEARCH("/", N3388, 1) - 1)</f>
        <v>technology</v>
      </c>
      <c r="R3388" t="str">
        <f>RIGHT(N3388, LEN(N3388)-SEARCH("/", N3388, 1))</f>
        <v>gadgets</v>
      </c>
      <c r="S3388" s="11">
        <f>(((J3388/60)/60)/24)+DATE(1970,1,1)</f>
        <v>41828.789942129632</v>
      </c>
      <c r="T3388" s="11">
        <f>(((I3388/60)/60)/24)+DATE(1970,1,1)</f>
        <v>41863.789942129632</v>
      </c>
    </row>
    <row r="3389" spans="1:20" ht="45" x14ac:dyDescent="0.25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8295</v>
      </c>
      <c r="O3389" s="6">
        <f>ROUND(E3389/D3389*100, 0)</f>
        <v>125</v>
      </c>
      <c r="P3389" s="8">
        <f>E3389/L3389</f>
        <v>73.416901408450698</v>
      </c>
      <c r="Q3389" t="str">
        <f>LEFT(N3389, SEARCH("/", N3389, 1) - 1)</f>
        <v>technology</v>
      </c>
      <c r="R3389" t="str">
        <f>RIGHT(N3389, LEN(N3389)-SEARCH("/", N3389, 1))</f>
        <v>hardware</v>
      </c>
      <c r="S3389" s="11">
        <f>(((J3389/60)/60)/24)+DATE(1970,1,1)</f>
        <v>40961.057349537034</v>
      </c>
      <c r="T3389" s="11">
        <f>(((I3389/60)/60)/24)+DATE(1970,1,1)</f>
        <v>40992.166666666664</v>
      </c>
    </row>
    <row r="3390" spans="1:20" ht="30" x14ac:dyDescent="0.25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8295</v>
      </c>
      <c r="O3390" s="6">
        <f>ROUND(E3390/D3390*100, 0)</f>
        <v>133</v>
      </c>
      <c r="P3390" s="8">
        <f>E3390/L3390</f>
        <v>73.503898678414089</v>
      </c>
      <c r="Q3390" t="str">
        <f>LEFT(N3390, SEARCH("/", N3390, 1) - 1)</f>
        <v>technology</v>
      </c>
      <c r="R3390" t="str">
        <f>RIGHT(N3390, LEN(N3390)-SEARCH("/", N3390, 1))</f>
        <v>hardware</v>
      </c>
      <c r="S3390" s="11">
        <f>(((J3390/60)/60)/24)+DATE(1970,1,1)</f>
        <v>41704.735937500001</v>
      </c>
      <c r="T3390" s="11">
        <f>(((I3390/60)/60)/24)+DATE(1970,1,1)</f>
        <v>41750.165972222225</v>
      </c>
    </row>
    <row r="3391" spans="1:20" ht="45" x14ac:dyDescent="0.25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8295</v>
      </c>
      <c r="O3391" s="6">
        <f>ROUND(E3391/D3391*100, 0)</f>
        <v>304</v>
      </c>
      <c r="P3391" s="8">
        <f>E3391/L3391</f>
        <v>143.21468926553672</v>
      </c>
      <c r="Q3391" t="str">
        <f>LEFT(N3391, SEARCH("/", N3391, 1) - 1)</f>
        <v>technology</v>
      </c>
      <c r="R3391" t="str">
        <f>RIGHT(N3391, LEN(N3391)-SEARCH("/", N3391, 1))</f>
        <v>hardware</v>
      </c>
      <c r="S3391" s="11">
        <f>(((J3391/60)/60)/24)+DATE(1970,1,1)</f>
        <v>42689.565671296295</v>
      </c>
      <c r="T3391" s="11">
        <f>(((I3391/60)/60)/24)+DATE(1970,1,1)</f>
        <v>42719.208333333328</v>
      </c>
    </row>
    <row r="3392" spans="1:20" ht="45" x14ac:dyDescent="0.25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8295</v>
      </c>
      <c r="O3392" s="6">
        <f>ROUND(E3392/D3392*100, 0)</f>
        <v>179</v>
      </c>
      <c r="P3392" s="8">
        <f>E3392/L3392</f>
        <v>282.71518987341773</v>
      </c>
      <c r="Q3392" t="str">
        <f>LEFT(N3392, SEARCH("/", N3392, 1) - 1)</f>
        <v>technology</v>
      </c>
      <c r="R3392" t="str">
        <f>RIGHT(N3392, LEN(N3392)-SEARCH("/", N3392, 1))</f>
        <v>hardware</v>
      </c>
      <c r="S3392" s="11">
        <f>(((J3392/60)/60)/24)+DATE(1970,1,1)</f>
        <v>41725.082384259258</v>
      </c>
      <c r="T3392" s="11">
        <f>(((I3392/60)/60)/24)+DATE(1970,1,1)</f>
        <v>41755.082384259258</v>
      </c>
    </row>
    <row r="3393" spans="1:20" ht="45" x14ac:dyDescent="0.25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8295</v>
      </c>
      <c r="O3393" s="6">
        <f>ROUND(E3393/D3393*100, 0)</f>
        <v>196</v>
      </c>
      <c r="P3393" s="8">
        <f>E3393/L3393</f>
        <v>35.997067448680355</v>
      </c>
      <c r="Q3393" t="str">
        <f>LEFT(N3393, SEARCH("/", N3393, 1) - 1)</f>
        <v>technology</v>
      </c>
      <c r="R3393" t="str">
        <f>RIGHT(N3393, LEN(N3393)-SEARCH("/", N3393, 1))</f>
        <v>hardware</v>
      </c>
      <c r="S3393" s="11">
        <f>(((J3393/60)/60)/24)+DATE(1970,1,1)</f>
        <v>41783.642939814818</v>
      </c>
      <c r="T3393" s="11">
        <f>(((I3393/60)/60)/24)+DATE(1970,1,1)</f>
        <v>41843.642939814818</v>
      </c>
    </row>
    <row r="3394" spans="1:20" ht="45" x14ac:dyDescent="0.25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8295</v>
      </c>
      <c r="O3394" s="6">
        <f>ROUND(E3394/D3394*100, 0)</f>
        <v>105</v>
      </c>
      <c r="P3394" s="8">
        <f>E3394/L3394</f>
        <v>346.13118421052633</v>
      </c>
      <c r="Q3394" t="str">
        <f>LEFT(N3394, SEARCH("/", N3394, 1) - 1)</f>
        <v>technology</v>
      </c>
      <c r="R3394" t="str">
        <f>RIGHT(N3394, LEN(N3394)-SEARCH("/", N3394, 1))</f>
        <v>hardware</v>
      </c>
      <c r="S3394" s="11">
        <f>(((J3394/60)/60)/24)+DATE(1970,1,1)</f>
        <v>42633.841608796298</v>
      </c>
      <c r="T3394" s="11">
        <f>(((I3394/60)/60)/24)+DATE(1970,1,1)</f>
        <v>42663.841608796298</v>
      </c>
    </row>
    <row r="3395" spans="1:20" ht="45" x14ac:dyDescent="0.25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8276</v>
      </c>
      <c r="O3395" s="6">
        <f>ROUND(E3395/D3395*100, 0)</f>
        <v>139</v>
      </c>
      <c r="P3395" s="8">
        <f>E3395/L3395</f>
        <v>40.349243306169967</v>
      </c>
      <c r="Q3395" t="str">
        <f>LEFT(N3395, SEARCH("/", N3395, 1) - 1)</f>
        <v>music</v>
      </c>
      <c r="R3395" t="str">
        <f>RIGHT(N3395, LEN(N3395)-SEARCH("/", N3395, 1))</f>
        <v>rock</v>
      </c>
      <c r="S3395" s="11">
        <f>(((J3395/60)/60)/24)+DATE(1970,1,1)</f>
        <v>42723.63653935185</v>
      </c>
      <c r="T3395" s="11">
        <f>(((I3395/60)/60)/24)+DATE(1970,1,1)</f>
        <v>42753.63653935185</v>
      </c>
    </row>
    <row r="3396" spans="1:20" ht="30" x14ac:dyDescent="0.25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8297</v>
      </c>
      <c r="O3396" s="6">
        <f>ROUND(E3396/D3396*100, 0)</f>
        <v>128</v>
      </c>
      <c r="P3396" s="8">
        <f>E3396/L3396</f>
        <v>75.133028169014082</v>
      </c>
      <c r="Q3396" t="str">
        <f>LEFT(N3396, SEARCH("/", N3396, 1) - 1)</f>
        <v>games</v>
      </c>
      <c r="R3396" t="str">
        <f>RIGHT(N3396, LEN(N3396)-SEARCH("/", N3396, 1))</f>
        <v>tabletop games</v>
      </c>
      <c r="S3396" s="11">
        <f>(((J3396/60)/60)/24)+DATE(1970,1,1)</f>
        <v>41572.958495370374</v>
      </c>
      <c r="T3396" s="11">
        <f>(((I3396/60)/60)/24)+DATE(1970,1,1)</f>
        <v>41609.168055555558</v>
      </c>
    </row>
    <row r="3397" spans="1:20" ht="45" x14ac:dyDescent="0.25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8297</v>
      </c>
      <c r="O3397" s="6">
        <f>ROUND(E3397/D3397*100, 0)</f>
        <v>975</v>
      </c>
      <c r="P3397" s="8">
        <f>E3397/L3397</f>
        <v>426.93169877408059</v>
      </c>
      <c r="Q3397" t="str">
        <f>LEFT(N3397, SEARCH("/", N3397, 1) - 1)</f>
        <v>games</v>
      </c>
      <c r="R3397" t="str">
        <f>RIGHT(N3397, LEN(N3397)-SEARCH("/", N3397, 1))</f>
        <v>tabletop games</v>
      </c>
      <c r="S3397" s="11">
        <f>(((J3397/60)/60)/24)+DATE(1970,1,1)</f>
        <v>42677.005474537036</v>
      </c>
      <c r="T3397" s="11">
        <f>(((I3397/60)/60)/24)+DATE(1970,1,1)</f>
        <v>42707.0471412037</v>
      </c>
    </row>
    <row r="3398" spans="1:20" ht="45" x14ac:dyDescent="0.25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8297</v>
      </c>
      <c r="O3398" s="6">
        <f>ROUND(E3398/D3398*100, 0)</f>
        <v>720</v>
      </c>
      <c r="P3398" s="8">
        <f>E3398/L3398</f>
        <v>107.82155688622754</v>
      </c>
      <c r="Q3398" t="str">
        <f>LEFT(N3398, SEARCH("/", N3398, 1) - 1)</f>
        <v>games</v>
      </c>
      <c r="R3398" t="str">
        <f>RIGHT(N3398, LEN(N3398)-SEARCH("/", N3398, 1))</f>
        <v>tabletop games</v>
      </c>
      <c r="S3398" s="11">
        <f>(((J3398/60)/60)/24)+DATE(1970,1,1)</f>
        <v>42725.869363425925</v>
      </c>
      <c r="T3398" s="11">
        <f>(((I3398/60)/60)/24)+DATE(1970,1,1)</f>
        <v>42745.915972222225</v>
      </c>
    </row>
    <row r="3399" spans="1:20" ht="45" x14ac:dyDescent="0.25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8298</v>
      </c>
      <c r="O3399" s="6">
        <f>ROUND(E3399/D3399*100, 0)</f>
        <v>106</v>
      </c>
      <c r="P3399" s="8">
        <f>E3399/L3399</f>
        <v>211.84</v>
      </c>
      <c r="Q3399" t="str">
        <f>LEFT(N3399, SEARCH("/", N3399, 1) - 1)</f>
        <v>food</v>
      </c>
      <c r="R3399" t="str">
        <f>RIGHT(N3399, LEN(N3399)-SEARCH("/", N3399, 1))</f>
        <v>small batch</v>
      </c>
      <c r="S3399" s="11">
        <f>(((J3399/60)/60)/24)+DATE(1970,1,1)</f>
        <v>41807.624374999999</v>
      </c>
      <c r="T3399" s="11">
        <f>(((I3399/60)/60)/24)+DATE(1970,1,1)</f>
        <v>41837.624374999999</v>
      </c>
    </row>
    <row r="3400" spans="1:20" ht="45" x14ac:dyDescent="0.25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8298</v>
      </c>
      <c r="O3400" s="6">
        <f>ROUND(E3400/D3400*100, 0)</f>
        <v>106</v>
      </c>
      <c r="P3400" s="8">
        <f>E3400/L3400</f>
        <v>75.502840909090907</v>
      </c>
      <c r="Q3400" t="str">
        <f>LEFT(N3400, SEARCH("/", N3400, 1) - 1)</f>
        <v>food</v>
      </c>
      <c r="R3400" t="str">
        <f>RIGHT(N3400, LEN(N3400)-SEARCH("/", N3400, 1))</f>
        <v>small batch</v>
      </c>
      <c r="S3400" s="11">
        <f>(((J3400/60)/60)/24)+DATE(1970,1,1)</f>
        <v>42011.628136574072</v>
      </c>
      <c r="T3400" s="11">
        <f>(((I3400/60)/60)/24)+DATE(1970,1,1)</f>
        <v>42041.628136574072</v>
      </c>
    </row>
    <row r="3401" spans="1:20" ht="45" x14ac:dyDescent="0.25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8298</v>
      </c>
      <c r="O3401" s="6">
        <f>ROUND(E3401/D3401*100, 0)</f>
        <v>102</v>
      </c>
      <c r="P3401" s="8">
        <f>E3401/L3401</f>
        <v>115.69230769230769</v>
      </c>
      <c r="Q3401" t="str">
        <f>LEFT(N3401, SEARCH("/", N3401, 1) - 1)</f>
        <v>food</v>
      </c>
      <c r="R3401" t="str">
        <f>RIGHT(N3401, LEN(N3401)-SEARCH("/", N3401, 1))</f>
        <v>small batch</v>
      </c>
      <c r="S3401" s="11">
        <f>(((J3401/60)/60)/24)+DATE(1970,1,1)</f>
        <v>41771.572256944448</v>
      </c>
      <c r="T3401" s="11">
        <f>(((I3401/60)/60)/24)+DATE(1970,1,1)</f>
        <v>41801.572256944448</v>
      </c>
    </row>
    <row r="3402" spans="1:20" ht="45" x14ac:dyDescent="0.25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8298</v>
      </c>
      <c r="O3402" s="6">
        <f>ROUND(E3402/D3402*100, 0)</f>
        <v>294</v>
      </c>
      <c r="P3402" s="8">
        <f>E3402/L3402</f>
        <v>66.623188405797094</v>
      </c>
      <c r="Q3402" t="str">
        <f>LEFT(N3402, SEARCH("/", N3402, 1) - 1)</f>
        <v>food</v>
      </c>
      <c r="R3402" t="str">
        <f>RIGHT(N3402, LEN(N3402)-SEARCH("/", N3402, 1))</f>
        <v>small batch</v>
      </c>
      <c r="S3402" s="11">
        <f>(((J3402/60)/60)/24)+DATE(1970,1,1)</f>
        <v>42692.79987268518</v>
      </c>
      <c r="T3402" s="11">
        <f>(((I3402/60)/60)/24)+DATE(1970,1,1)</f>
        <v>42723.332638888889</v>
      </c>
    </row>
    <row r="3403" spans="1:20" ht="45" x14ac:dyDescent="0.25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8272</v>
      </c>
      <c r="O3403" s="6">
        <f>ROUND(E3403/D3403*100, 0)</f>
        <v>11</v>
      </c>
      <c r="P3403" s="8">
        <f>E3403/L3403</f>
        <v>97.407407407407405</v>
      </c>
      <c r="Q3403" t="str">
        <f>LEFT(N3403, SEARCH("/", N3403, 1) - 1)</f>
        <v>technology</v>
      </c>
      <c r="R3403" t="str">
        <f>RIGHT(N3403, LEN(N3403)-SEARCH("/", N3403, 1))</f>
        <v>web</v>
      </c>
      <c r="S3403" s="11">
        <f>(((J3403/60)/60)/24)+DATE(1970,1,1)</f>
        <v>42268.531631944439</v>
      </c>
      <c r="T3403" s="11">
        <f>(((I3403/60)/60)/24)+DATE(1970,1,1)</f>
        <v>42298.531631944439</v>
      </c>
    </row>
    <row r="3404" spans="1:20" ht="45" x14ac:dyDescent="0.25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6">
        <f>ROUND(E3404/D3404*100, 0)</f>
        <v>0</v>
      </c>
      <c r="P3404" s="8" t="e">
        <f>E3404/L3404</f>
        <v>#DIV/0!</v>
      </c>
      <c r="Q3404" t="str">
        <f>LEFT(N3404, SEARCH("/", N3404, 1) - 1)</f>
        <v>technology</v>
      </c>
      <c r="R3404" t="str">
        <f>RIGHT(N3404, LEN(N3404)-SEARCH("/", N3404, 1))</f>
        <v>web</v>
      </c>
      <c r="S3404" s="11">
        <f>(((J3404/60)/60)/24)+DATE(1970,1,1)</f>
        <v>42380.812627314815</v>
      </c>
      <c r="T3404" s="11">
        <f>(((I3404/60)/60)/24)+DATE(1970,1,1)</f>
        <v>42410.812627314815</v>
      </c>
    </row>
    <row r="3405" spans="1:20" ht="45" x14ac:dyDescent="0.25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8272</v>
      </c>
      <c r="O3405" s="6">
        <f>ROUND(E3405/D3405*100, 0)</f>
        <v>0</v>
      </c>
      <c r="P3405" s="8">
        <f>E3405/L3405</f>
        <v>20.5</v>
      </c>
      <c r="Q3405" t="str">
        <f>LEFT(N3405, SEARCH("/", N3405, 1) - 1)</f>
        <v>technology</v>
      </c>
      <c r="R3405" t="str">
        <f>RIGHT(N3405, LEN(N3405)-SEARCH("/", N3405, 1))</f>
        <v>web</v>
      </c>
      <c r="S3405" s="11">
        <f>(((J3405/60)/60)/24)+DATE(1970,1,1)</f>
        <v>41961.18913194444</v>
      </c>
      <c r="T3405" s="11">
        <f>(((I3405/60)/60)/24)+DATE(1970,1,1)</f>
        <v>41991.18913194444</v>
      </c>
    </row>
    <row r="3406" spans="1:20" ht="30" x14ac:dyDescent="0.25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8284</v>
      </c>
      <c r="O3406" s="6">
        <f>ROUND(E3406/D3406*100, 0)</f>
        <v>2</v>
      </c>
      <c r="P3406" s="8">
        <f>E3406/L3406</f>
        <v>76.666666666666671</v>
      </c>
      <c r="Q3406" t="str">
        <f>LEFT(N3406, SEARCH("/", N3406, 1) - 1)</f>
        <v>food</v>
      </c>
      <c r="R3406" t="str">
        <f>RIGHT(N3406, LEN(N3406)-SEARCH("/", N3406, 1))</f>
        <v>food trucks</v>
      </c>
      <c r="S3406" s="11">
        <f>(((J3406/60)/60)/24)+DATE(1970,1,1)</f>
        <v>42204.875868055555</v>
      </c>
      <c r="T3406" s="11">
        <f>(((I3406/60)/60)/24)+DATE(1970,1,1)</f>
        <v>42234.875868055555</v>
      </c>
    </row>
    <row r="3407" spans="1:20" ht="45" x14ac:dyDescent="0.25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8284</v>
      </c>
      <c r="O3407" s="6">
        <f>ROUND(E3407/D3407*100, 0)</f>
        <v>1</v>
      </c>
      <c r="P3407" s="8">
        <f>E3407/L3407</f>
        <v>50.333333333333336</v>
      </c>
      <c r="Q3407" t="str">
        <f>LEFT(N3407, SEARCH("/", N3407, 1) - 1)</f>
        <v>food</v>
      </c>
      <c r="R3407" t="str">
        <f>RIGHT(N3407, LEN(N3407)-SEARCH("/", N3407, 1))</f>
        <v>food trucks</v>
      </c>
      <c r="S3407" s="11">
        <f>(((J3407/60)/60)/24)+DATE(1970,1,1)</f>
        <v>42211.732430555552</v>
      </c>
      <c r="T3407" s="11">
        <f>(((I3407/60)/60)/24)+DATE(1970,1,1)</f>
        <v>42241.732430555552</v>
      </c>
    </row>
    <row r="3408" spans="1:20" x14ac:dyDescent="0.25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8284</v>
      </c>
      <c r="O3408" s="6">
        <f>ROUND(E3408/D3408*100, 0)</f>
        <v>0</v>
      </c>
      <c r="P3408" s="8">
        <f>E3408/L3408</f>
        <v>1</v>
      </c>
      <c r="Q3408" t="str">
        <f>LEFT(N3408, SEARCH("/", N3408, 1) - 1)</f>
        <v>food</v>
      </c>
      <c r="R3408" t="str">
        <f>RIGHT(N3408, LEN(N3408)-SEARCH("/", N3408, 1))</f>
        <v>food trucks</v>
      </c>
      <c r="S3408" s="11">
        <f>(((J3408/60)/60)/24)+DATE(1970,1,1)</f>
        <v>42027.856990740736</v>
      </c>
      <c r="T3408" s="11">
        <f>(((I3408/60)/60)/24)+DATE(1970,1,1)</f>
        <v>42087.815324074079</v>
      </c>
    </row>
    <row r="3409" spans="1:20" ht="30" x14ac:dyDescent="0.25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8284</v>
      </c>
      <c r="O3409" s="6">
        <f>ROUND(E3409/D3409*100, 0)</f>
        <v>1</v>
      </c>
      <c r="P3409" s="8">
        <f>E3409/L3409</f>
        <v>34.444444444444443</v>
      </c>
      <c r="Q3409" t="str">
        <f>LEFT(N3409, SEARCH("/", N3409, 1) - 1)</f>
        <v>food</v>
      </c>
      <c r="R3409" t="str">
        <f>RIGHT(N3409, LEN(N3409)-SEARCH("/", N3409, 1))</f>
        <v>food trucks</v>
      </c>
      <c r="S3409" s="11">
        <f>(((J3409/60)/60)/24)+DATE(1970,1,1)</f>
        <v>41909.892453703702</v>
      </c>
      <c r="T3409" s="11">
        <f>(((I3409/60)/60)/24)+DATE(1970,1,1)</f>
        <v>41939.892453703702</v>
      </c>
    </row>
    <row r="3410" spans="1:20" ht="45" x14ac:dyDescent="0.25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8301</v>
      </c>
      <c r="O3410" s="6">
        <f>ROUND(E3410/D3410*100, 0)</f>
        <v>115</v>
      </c>
      <c r="P3410" s="8">
        <f>E3410/L3410</f>
        <v>120.30882352941177</v>
      </c>
      <c r="Q3410" t="str">
        <f>LEFT(N3410, SEARCH("/", N3410, 1) - 1)</f>
        <v>technology</v>
      </c>
      <c r="R3410" t="str">
        <f>RIGHT(N3410, LEN(N3410)-SEARCH("/", N3410, 1))</f>
        <v>space exploration</v>
      </c>
      <c r="S3410" s="11">
        <f>(((J3410/60)/60)/24)+DATE(1970,1,1)</f>
        <v>42211.99454861111</v>
      </c>
      <c r="T3410" s="11">
        <f>(((I3410/60)/60)/24)+DATE(1970,1,1)</f>
        <v>42241.99454861111</v>
      </c>
    </row>
    <row r="3411" spans="1:20" ht="45" x14ac:dyDescent="0.25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8302</v>
      </c>
      <c r="O3411" s="6">
        <f>ROUND(E3411/D3411*100, 0)</f>
        <v>11</v>
      </c>
      <c r="P3411" s="8">
        <f>E3411/L3411</f>
        <v>33.761904761904759</v>
      </c>
      <c r="Q3411" t="str">
        <f>LEFT(N3411, SEARCH("/", N3411, 1) - 1)</f>
        <v>technology</v>
      </c>
      <c r="R3411" t="str">
        <f>RIGHT(N3411, LEN(N3411)-SEARCH("/", N3411, 1))</f>
        <v>makerspaces</v>
      </c>
      <c r="S3411" s="11">
        <f>(((J3411/60)/60)/24)+DATE(1970,1,1)</f>
        <v>41962.749027777783</v>
      </c>
      <c r="T3411" s="11">
        <f>(((I3411/60)/60)/24)+DATE(1970,1,1)</f>
        <v>41992.818055555559</v>
      </c>
    </row>
    <row r="3412" spans="1:20" ht="45" x14ac:dyDescent="0.25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8302</v>
      </c>
      <c r="O3412" s="6">
        <f>ROUND(E3412/D3412*100, 0)</f>
        <v>8</v>
      </c>
      <c r="P3412" s="8">
        <f>E3412/L3412</f>
        <v>65.41379310344827</v>
      </c>
      <c r="Q3412" t="str">
        <f>LEFT(N3412, SEARCH("/", N3412, 1) - 1)</f>
        <v>technology</v>
      </c>
      <c r="R3412" t="str">
        <f>RIGHT(N3412, LEN(N3412)-SEARCH("/", N3412, 1))</f>
        <v>makerspaces</v>
      </c>
      <c r="S3412" s="11">
        <f>(((J3412/60)/60)/24)+DATE(1970,1,1)</f>
        <v>41923.857511574075</v>
      </c>
      <c r="T3412" s="11">
        <f>(((I3412/60)/60)/24)+DATE(1970,1,1)</f>
        <v>41953.899178240739</v>
      </c>
    </row>
    <row r="3413" spans="1:20" ht="30" x14ac:dyDescent="0.25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8303</v>
      </c>
      <c r="O3413" s="6">
        <f>ROUND(E3413/D3413*100, 0)</f>
        <v>116</v>
      </c>
      <c r="P3413" s="8">
        <f>E3413/L3413</f>
        <v>95.373770491803285</v>
      </c>
      <c r="Q3413" t="str">
        <f>LEFT(N3413, SEARCH("/", N3413, 1) - 1)</f>
        <v>theater</v>
      </c>
      <c r="R3413" t="str">
        <f>RIGHT(N3413, LEN(N3413)-SEARCH("/", N3413, 1))</f>
        <v>spaces</v>
      </c>
      <c r="S3413" s="11">
        <f>(((J3413/60)/60)/24)+DATE(1970,1,1)</f>
        <v>42629.655046296291</v>
      </c>
      <c r="T3413" s="11">
        <f>(((I3413/60)/60)/24)+DATE(1970,1,1)</f>
        <v>42657.958333333328</v>
      </c>
    </row>
    <row r="3414" spans="1:20" ht="45" x14ac:dyDescent="0.25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8303</v>
      </c>
      <c r="O3414" s="6">
        <f>ROUND(E3414/D3414*100, 0)</f>
        <v>120</v>
      </c>
      <c r="P3414" s="8">
        <f>E3414/L3414</f>
        <v>92.387692307692305</v>
      </c>
      <c r="Q3414" t="str">
        <f>LEFT(N3414, SEARCH("/", N3414, 1) - 1)</f>
        <v>theater</v>
      </c>
      <c r="R3414" t="str">
        <f>RIGHT(N3414, LEN(N3414)-SEARCH("/", N3414, 1))</f>
        <v>spaces</v>
      </c>
      <c r="S3414" s="11">
        <f>(((J3414/60)/60)/24)+DATE(1970,1,1)</f>
        <v>41934.914918981485</v>
      </c>
      <c r="T3414" s="11">
        <f>(((I3414/60)/60)/24)+DATE(1970,1,1)</f>
        <v>41979.956585648149</v>
      </c>
    </row>
    <row r="3415" spans="1:20" ht="45" x14ac:dyDescent="0.25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8303</v>
      </c>
      <c r="O3415" s="6">
        <f>ROUND(E3415/D3415*100, 0)</f>
        <v>118</v>
      </c>
      <c r="P3415" s="8">
        <f>E3415/L3415</f>
        <v>170.69942196531792</v>
      </c>
      <c r="Q3415" t="str">
        <f>LEFT(N3415, SEARCH("/", N3415, 1) - 1)</f>
        <v>theater</v>
      </c>
      <c r="R3415" t="str">
        <f>RIGHT(N3415, LEN(N3415)-SEARCH("/", N3415, 1))</f>
        <v>spaces</v>
      </c>
      <c r="S3415" s="11">
        <f>(((J3415/60)/60)/24)+DATE(1970,1,1)</f>
        <v>42655.465891203698</v>
      </c>
      <c r="T3415" s="11">
        <f>(((I3415/60)/60)/24)+DATE(1970,1,1)</f>
        <v>42685.507557870369</v>
      </c>
    </row>
    <row r="3416" spans="1:20" ht="30" x14ac:dyDescent="0.25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8271</v>
      </c>
      <c r="O3416" s="6">
        <f>ROUND(E3416/D3416*100, 0)</f>
        <v>0</v>
      </c>
      <c r="P3416" s="8">
        <f>E3416/L3416</f>
        <v>1</v>
      </c>
      <c r="Q3416" t="str">
        <f>LEFT(N3416, SEARCH("/", N3416, 1) - 1)</f>
        <v>theater</v>
      </c>
      <c r="R3416" t="str">
        <f>RIGHT(N3416, LEN(N3416)-SEARCH("/", N3416, 1))</f>
        <v>plays</v>
      </c>
      <c r="S3416" s="11">
        <f>(((J3416/60)/60)/24)+DATE(1970,1,1)</f>
        <v>42017.907337962963</v>
      </c>
      <c r="T3416" s="11">
        <f>(((I3416/60)/60)/24)+DATE(1970,1,1)</f>
        <v>42077.865671296298</v>
      </c>
    </row>
    <row r="3417" spans="1:20" ht="45" x14ac:dyDescent="0.25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8305</v>
      </c>
      <c r="O3417" s="6">
        <f>ROUND(E3417/D3417*100, 0)</f>
        <v>103</v>
      </c>
      <c r="P3417" s="8">
        <f>E3417/L3417</f>
        <v>175.51020408163265</v>
      </c>
      <c r="Q3417" t="str">
        <f>LEFT(N3417, SEARCH("/", N3417, 1) - 1)</f>
        <v>theater</v>
      </c>
      <c r="R3417" t="str">
        <f>RIGHT(N3417, LEN(N3417)-SEARCH("/", N3417, 1))</f>
        <v>musical</v>
      </c>
      <c r="S3417" s="11">
        <f>(((J3417/60)/60)/24)+DATE(1970,1,1)</f>
        <v>42103.556828703702</v>
      </c>
      <c r="T3417" s="11">
        <f>(((I3417/60)/60)/24)+DATE(1970,1,1)</f>
        <v>42133.165972222225</v>
      </c>
    </row>
    <row r="3418" spans="1:20" ht="45" x14ac:dyDescent="0.25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8303</v>
      </c>
      <c r="O3418" s="6">
        <f>ROUND(E3418/D3418*100, 0)</f>
        <v>0</v>
      </c>
      <c r="P3418" s="8">
        <f>E3418/L3418</f>
        <v>1</v>
      </c>
      <c r="Q3418" t="str">
        <f>LEFT(N3418, SEARCH("/", N3418, 1) - 1)</f>
        <v>theater</v>
      </c>
      <c r="R3418" t="str">
        <f>RIGHT(N3418, LEN(N3418)-SEARCH("/", N3418, 1))</f>
        <v>spaces</v>
      </c>
      <c r="S3418" s="11">
        <f>(((J3418/60)/60)/24)+DATE(1970,1,1)</f>
        <v>42034.960127314815</v>
      </c>
      <c r="T3418" s="11">
        <f>(((I3418/60)/60)/24)+DATE(1970,1,1)</f>
        <v>42064.960127314815</v>
      </c>
    </row>
    <row r="3419" spans="1:20" ht="45" x14ac:dyDescent="0.25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8303</v>
      </c>
      <c r="O3419" s="6">
        <f>ROUND(E3419/D3419*100, 0)</f>
        <v>4</v>
      </c>
      <c r="P3419" s="8">
        <f>E3419/L3419</f>
        <v>82.461538461538467</v>
      </c>
      <c r="Q3419" t="str">
        <f>LEFT(N3419, SEARCH("/", N3419, 1) - 1)</f>
        <v>theater</v>
      </c>
      <c r="R3419" t="str">
        <f>RIGHT(N3419, LEN(N3419)-SEARCH("/", N3419, 1))</f>
        <v>spaces</v>
      </c>
      <c r="S3419" s="11">
        <f>(((J3419/60)/60)/24)+DATE(1970,1,1)</f>
        <v>42649.562118055561</v>
      </c>
      <c r="T3419" s="11">
        <f>(((I3419/60)/60)/24)+DATE(1970,1,1)</f>
        <v>42698.715972222228</v>
      </c>
    </row>
    <row r="3420" spans="1:20" ht="45" x14ac:dyDescent="0.25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8303</v>
      </c>
      <c r="O3420" s="6">
        <f>ROUND(E3420/D3420*100, 0)</f>
        <v>100</v>
      </c>
      <c r="P3420" s="8">
        <f>E3420/L3420</f>
        <v>115.08256880733946</v>
      </c>
      <c r="Q3420" t="str">
        <f>LEFT(N3420, SEARCH("/", N3420, 1) - 1)</f>
        <v>theater</v>
      </c>
      <c r="R3420" t="str">
        <f>RIGHT(N3420, LEN(N3420)-SEARCH("/", N3420, 1))</f>
        <v>spaces</v>
      </c>
      <c r="S3420" s="11">
        <f>(((J3420/60)/60)/24)+DATE(1970,1,1)</f>
        <v>42576.278715277775</v>
      </c>
      <c r="T3420" s="11">
        <f>(((I3420/60)/60)/24)+DATE(1970,1,1)</f>
        <v>42606.278715277775</v>
      </c>
    </row>
    <row r="3421" spans="1:20" ht="60" x14ac:dyDescent="0.25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8303</v>
      </c>
      <c r="O3421" s="6">
        <f>ROUND(E3421/D3421*100, 0)</f>
        <v>110</v>
      </c>
      <c r="P3421" s="8">
        <f>E3421/L3421</f>
        <v>104.15169811320754</v>
      </c>
      <c r="Q3421" t="str">
        <f>LEFT(N3421, SEARCH("/", N3421, 1) - 1)</f>
        <v>theater</v>
      </c>
      <c r="R3421" t="str">
        <f>RIGHT(N3421, LEN(N3421)-SEARCH("/", N3421, 1))</f>
        <v>spaces</v>
      </c>
      <c r="S3421" s="11">
        <f>(((J3421/60)/60)/24)+DATE(1970,1,1)</f>
        <v>42627.307303240741</v>
      </c>
      <c r="T3421" s="11">
        <f>(((I3421/60)/60)/24)+DATE(1970,1,1)</f>
        <v>42656</v>
      </c>
    </row>
    <row r="3422" spans="1:20" ht="45" x14ac:dyDescent="0.25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8303</v>
      </c>
      <c r="O3422" s="6">
        <f>ROUND(E3422/D3422*100, 0)</f>
        <v>120</v>
      </c>
      <c r="P3422" s="8">
        <f>E3422/L3422</f>
        <v>233.8984375</v>
      </c>
      <c r="Q3422" t="str">
        <f>LEFT(N3422, SEARCH("/", N3422, 1) - 1)</f>
        <v>theater</v>
      </c>
      <c r="R3422" t="str">
        <f>RIGHT(N3422, LEN(N3422)-SEARCH("/", N3422, 1))</f>
        <v>spaces</v>
      </c>
      <c r="S3422" s="11">
        <f>(((J3422/60)/60)/24)+DATE(1970,1,1)</f>
        <v>41939.569907407407</v>
      </c>
      <c r="T3422" s="11">
        <f>(((I3422/60)/60)/24)+DATE(1970,1,1)</f>
        <v>41969.611574074079</v>
      </c>
    </row>
    <row r="3423" spans="1:20" ht="45" x14ac:dyDescent="0.25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8303</v>
      </c>
      <c r="O3423" s="6">
        <f>ROUND(E3423/D3423*100, 0)</f>
        <v>113</v>
      </c>
      <c r="P3423" s="8">
        <f>E3423/L3423</f>
        <v>50.764811490125673</v>
      </c>
      <c r="Q3423" t="str">
        <f>LEFT(N3423, SEARCH("/", N3423, 1) - 1)</f>
        <v>theater</v>
      </c>
      <c r="R3423" t="str">
        <f>RIGHT(N3423, LEN(N3423)-SEARCH("/", N3423, 1))</f>
        <v>spaces</v>
      </c>
      <c r="S3423" s="11">
        <f>(((J3423/60)/60)/24)+DATE(1970,1,1)</f>
        <v>41920.123611111114</v>
      </c>
      <c r="T3423" s="11">
        <f>(((I3423/60)/60)/24)+DATE(1970,1,1)</f>
        <v>41948.208333333336</v>
      </c>
    </row>
    <row r="3424" spans="1:20" ht="30" x14ac:dyDescent="0.25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8303</v>
      </c>
      <c r="O3424" s="6">
        <f>ROUND(E3424/D3424*100, 0)</f>
        <v>109</v>
      </c>
      <c r="P3424" s="8">
        <f>E3424/L3424</f>
        <v>88.588631921824103</v>
      </c>
      <c r="Q3424" t="str">
        <f>LEFT(N3424, SEARCH("/", N3424, 1) - 1)</f>
        <v>theater</v>
      </c>
      <c r="R3424" t="str">
        <f>RIGHT(N3424, LEN(N3424)-SEARCH("/", N3424, 1))</f>
        <v>spaces</v>
      </c>
      <c r="S3424" s="11">
        <f>(((J3424/60)/60)/24)+DATE(1970,1,1)</f>
        <v>41368.560289351852</v>
      </c>
      <c r="T3424" s="11">
        <f>(((I3424/60)/60)/24)+DATE(1970,1,1)</f>
        <v>41398.560289351852</v>
      </c>
    </row>
    <row r="3425" spans="1:20" ht="45" x14ac:dyDescent="0.25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 s="6">
        <f>ROUND(E3425/D3425*100, 0)</f>
        <v>127</v>
      </c>
      <c r="P3425" s="8">
        <f>E3425/L3425</f>
        <v>96.300911854103347</v>
      </c>
      <c r="Q3425" t="str">
        <f>LEFT(N3425, SEARCH("/", N3425, 1) - 1)</f>
        <v>theater</v>
      </c>
      <c r="R3425" t="str">
        <f>RIGHT(N3425, LEN(N3425)-SEARCH("/", N3425, 1))</f>
        <v>spaces</v>
      </c>
      <c r="S3425" s="11">
        <f>(((J3425/60)/60)/24)+DATE(1970,1,1)</f>
        <v>41466.785231481481</v>
      </c>
      <c r="T3425" s="11">
        <f>(((I3425/60)/60)/24)+DATE(1970,1,1)</f>
        <v>41502.499305555553</v>
      </c>
    </row>
    <row r="3426" spans="1:20" ht="45" x14ac:dyDescent="0.25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8303</v>
      </c>
      <c r="O3426" s="6">
        <f>ROUND(E3426/D3426*100, 0)</f>
        <v>0</v>
      </c>
      <c r="P3426" s="8" t="e">
        <f>E3426/L3426</f>
        <v>#DIV/0!</v>
      </c>
      <c r="Q3426" t="str">
        <f>LEFT(N3426, SEARCH("/", N3426, 1) - 1)</f>
        <v>theater</v>
      </c>
      <c r="R3426" t="str">
        <f>RIGHT(N3426, LEN(N3426)-SEARCH("/", N3426, 1))</f>
        <v>spaces</v>
      </c>
      <c r="S3426" s="11">
        <f>(((J3426/60)/60)/24)+DATE(1970,1,1)</f>
        <v>41851.636388888888</v>
      </c>
      <c r="T3426" s="11">
        <f>(((I3426/60)/60)/24)+DATE(1970,1,1)</f>
        <v>41911.636388888888</v>
      </c>
    </row>
    <row r="3427" spans="1:20" ht="45" x14ac:dyDescent="0.25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8303</v>
      </c>
      <c r="O3427" s="6">
        <f>ROUND(E3427/D3427*100, 0)</f>
        <v>0</v>
      </c>
      <c r="P3427" s="8">
        <f>E3427/L3427</f>
        <v>5</v>
      </c>
      <c r="Q3427" t="str">
        <f>LEFT(N3427, SEARCH("/", N3427, 1) - 1)</f>
        <v>theater</v>
      </c>
      <c r="R3427" t="str">
        <f>RIGHT(N3427, LEN(N3427)-SEARCH("/", N3427, 1))</f>
        <v>spaces</v>
      </c>
      <c r="S3427" s="11">
        <f>(((J3427/60)/60)/24)+DATE(1970,1,1)</f>
        <v>41825.055231481485</v>
      </c>
      <c r="T3427" s="11">
        <f>(((I3427/60)/60)/24)+DATE(1970,1,1)</f>
        <v>41850.055231481485</v>
      </c>
    </row>
    <row r="3428" spans="1:20" ht="60" x14ac:dyDescent="0.25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8303</v>
      </c>
      <c r="O3428" s="6">
        <f>ROUND(E3428/D3428*100, 0)</f>
        <v>0</v>
      </c>
      <c r="P3428" s="8">
        <f>E3428/L3428</f>
        <v>7.333333333333333</v>
      </c>
      <c r="Q3428" t="str">
        <f>LEFT(N3428, SEARCH("/", N3428, 1) - 1)</f>
        <v>theater</v>
      </c>
      <c r="R3428" t="str">
        <f>RIGHT(N3428, LEN(N3428)-SEARCH("/", N3428, 1))</f>
        <v>spaces</v>
      </c>
      <c r="S3428" s="11">
        <f>(((J3428/60)/60)/24)+DATE(1970,1,1)</f>
        <v>42409.571284722217</v>
      </c>
      <c r="T3428" s="11">
        <f>(((I3428/60)/60)/24)+DATE(1970,1,1)</f>
        <v>42439.571284722217</v>
      </c>
    </row>
    <row r="3429" spans="1:20" ht="45" x14ac:dyDescent="0.25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8303</v>
      </c>
      <c r="O3429" s="6">
        <f>ROUND(E3429/D3429*100, 0)</f>
        <v>2</v>
      </c>
      <c r="P3429" s="8">
        <f>E3429/L3429</f>
        <v>67.777777777777771</v>
      </c>
      <c r="Q3429" t="str">
        <f>LEFT(N3429, SEARCH("/", N3429, 1) - 1)</f>
        <v>theater</v>
      </c>
      <c r="R3429" t="str">
        <f>RIGHT(N3429, LEN(N3429)-SEARCH("/", N3429, 1))</f>
        <v>spaces</v>
      </c>
      <c r="S3429" s="11">
        <f>(((J3429/60)/60)/24)+DATE(1970,1,1)</f>
        <v>42246.883784722217</v>
      </c>
      <c r="T3429" s="11">
        <f>(((I3429/60)/60)/24)+DATE(1970,1,1)</f>
        <v>42276.883784722217</v>
      </c>
    </row>
    <row r="3430" spans="1:20" ht="45" x14ac:dyDescent="0.25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8303</v>
      </c>
      <c r="O3430" s="6">
        <f>ROUND(E3430/D3430*100, 0)</f>
        <v>23</v>
      </c>
      <c r="P3430" s="8">
        <f>E3430/L3430</f>
        <v>130.0888888888889</v>
      </c>
      <c r="Q3430" t="str">
        <f>LEFT(N3430, SEARCH("/", N3430, 1) - 1)</f>
        <v>theater</v>
      </c>
      <c r="R3430" t="str">
        <f>RIGHT(N3430, LEN(N3430)-SEARCH("/", N3430, 1))</f>
        <v>spaces</v>
      </c>
      <c r="S3430" s="11">
        <f>(((J3430/60)/60)/24)+DATE(1970,1,1)</f>
        <v>42528.542627314819</v>
      </c>
      <c r="T3430" s="11">
        <f>(((I3430/60)/60)/24)+DATE(1970,1,1)</f>
        <v>42560.082638888889</v>
      </c>
    </row>
    <row r="3431" spans="1:20" ht="45" x14ac:dyDescent="0.25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8303</v>
      </c>
      <c r="O3431" s="6">
        <f>ROUND(E3431/D3431*100, 0)</f>
        <v>0</v>
      </c>
      <c r="P3431" s="8">
        <f>E3431/L3431</f>
        <v>10</v>
      </c>
      <c r="Q3431" t="str">
        <f>LEFT(N3431, SEARCH("/", N3431, 1) - 1)</f>
        <v>theater</v>
      </c>
      <c r="R3431" t="str">
        <f>RIGHT(N3431, LEN(N3431)-SEARCH("/", N3431, 1))</f>
        <v>spaces</v>
      </c>
      <c r="S3431" s="11">
        <f>(((J3431/60)/60)/24)+DATE(1970,1,1)</f>
        <v>42745.031469907408</v>
      </c>
      <c r="T3431" s="11">
        <f>(((I3431/60)/60)/24)+DATE(1970,1,1)</f>
        <v>42785.031469907408</v>
      </c>
    </row>
    <row r="3432" spans="1:20" ht="75" x14ac:dyDescent="0.25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8303</v>
      </c>
      <c r="O3432" s="6">
        <f>ROUND(E3432/D3432*100, 0)</f>
        <v>4</v>
      </c>
      <c r="P3432" s="8">
        <f>E3432/L3432</f>
        <v>61.176470588235297</v>
      </c>
      <c r="Q3432" t="str">
        <f>LEFT(N3432, SEARCH("/", N3432, 1) - 1)</f>
        <v>theater</v>
      </c>
      <c r="R3432" t="str">
        <f>RIGHT(N3432, LEN(N3432)-SEARCH("/", N3432, 1))</f>
        <v>spaces</v>
      </c>
      <c r="S3432" s="11">
        <f>(((J3432/60)/60)/24)+DATE(1970,1,1)</f>
        <v>42427.01807870371</v>
      </c>
      <c r="T3432" s="11">
        <f>(((I3432/60)/60)/24)+DATE(1970,1,1)</f>
        <v>42456.976412037038</v>
      </c>
    </row>
    <row r="3433" spans="1:20" ht="45" x14ac:dyDescent="0.25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8271</v>
      </c>
      <c r="O3433" s="6">
        <f>ROUND(E3433/D3433*100, 0)</f>
        <v>0</v>
      </c>
      <c r="P3433" s="8" t="e">
        <f>E3433/L3433</f>
        <v>#DIV/0!</v>
      </c>
      <c r="Q3433" t="str">
        <f>LEFT(N3433, SEARCH("/", N3433, 1) - 1)</f>
        <v>theater</v>
      </c>
      <c r="R3433" t="str">
        <f>RIGHT(N3433, LEN(N3433)-SEARCH("/", N3433, 1))</f>
        <v>plays</v>
      </c>
      <c r="S3433" s="11">
        <f>(((J3433/60)/60)/24)+DATE(1970,1,1)</f>
        <v>42762.040902777779</v>
      </c>
      <c r="T3433" s="11">
        <f>(((I3433/60)/60)/24)+DATE(1970,1,1)</f>
        <v>42821.999236111107</v>
      </c>
    </row>
    <row r="3434" spans="1:20" ht="45" x14ac:dyDescent="0.25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8271</v>
      </c>
      <c r="O3434" s="6">
        <f>ROUND(E3434/D3434*100, 0)</f>
        <v>102</v>
      </c>
      <c r="P3434" s="8">
        <f>E3434/L3434</f>
        <v>119.1924882629108</v>
      </c>
      <c r="Q3434" t="str">
        <f>LEFT(N3434, SEARCH("/", N3434, 1) - 1)</f>
        <v>theater</v>
      </c>
      <c r="R3434" t="str">
        <f>RIGHT(N3434, LEN(N3434)-SEARCH("/", N3434, 1))</f>
        <v>plays</v>
      </c>
      <c r="S3434" s="11">
        <f>(((J3434/60)/60)/24)+DATE(1970,1,1)</f>
        <v>41918.742175925923</v>
      </c>
      <c r="T3434" s="11">
        <f>(((I3434/60)/60)/24)+DATE(1970,1,1)</f>
        <v>41948.783842592595</v>
      </c>
    </row>
    <row r="3435" spans="1:20" ht="45" x14ac:dyDescent="0.25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8305</v>
      </c>
      <c r="O3435" s="6">
        <f>ROUND(E3435/D3435*100, 0)</f>
        <v>0</v>
      </c>
      <c r="P3435" s="8">
        <f>E3435/L3435</f>
        <v>1</v>
      </c>
      <c r="Q3435" t="str">
        <f>LEFT(N3435, SEARCH("/", N3435, 1) - 1)</f>
        <v>theater</v>
      </c>
      <c r="R3435" t="str">
        <f>RIGHT(N3435, LEN(N3435)-SEARCH("/", N3435, 1))</f>
        <v>musical</v>
      </c>
      <c r="S3435" s="11">
        <f>(((J3435/60)/60)/24)+DATE(1970,1,1)</f>
        <v>42590.677152777775</v>
      </c>
      <c r="T3435" s="11">
        <f>(((I3435/60)/60)/24)+DATE(1970,1,1)</f>
        <v>42650.632638888885</v>
      </c>
    </row>
    <row r="3436" spans="1:20" ht="45" x14ac:dyDescent="0.25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8305</v>
      </c>
      <c r="O3436" s="6">
        <f>ROUND(E3436/D3436*100, 0)</f>
        <v>0</v>
      </c>
      <c r="P3436" s="8" t="e">
        <f>E3436/L3436</f>
        <v>#DIV/0!</v>
      </c>
      <c r="Q3436" t="str">
        <f>LEFT(N3436, SEARCH("/", N3436, 1) - 1)</f>
        <v>theater</v>
      </c>
      <c r="R3436" t="str">
        <f>RIGHT(N3436, LEN(N3436)-SEARCH("/", N3436, 1))</f>
        <v>musical</v>
      </c>
      <c r="S3436" s="11">
        <f>(((J3436/60)/60)/24)+DATE(1970,1,1)</f>
        <v>42285.143969907411</v>
      </c>
      <c r="T3436" s="11">
        <f>(((I3436/60)/60)/24)+DATE(1970,1,1)</f>
        <v>42325.185636574075</v>
      </c>
    </row>
    <row r="3437" spans="1:20" ht="45" x14ac:dyDescent="0.25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8305</v>
      </c>
      <c r="O3437" s="6">
        <f>ROUND(E3437/D3437*100, 0)</f>
        <v>5</v>
      </c>
      <c r="P3437" s="8">
        <f>E3437/L3437</f>
        <v>88.642857142857139</v>
      </c>
      <c r="Q3437" t="str">
        <f>LEFT(N3437, SEARCH("/", N3437, 1) - 1)</f>
        <v>theater</v>
      </c>
      <c r="R3437" t="str">
        <f>RIGHT(N3437, LEN(N3437)-SEARCH("/", N3437, 1))</f>
        <v>musical</v>
      </c>
      <c r="S3437" s="11">
        <f>(((J3437/60)/60)/24)+DATE(1970,1,1)</f>
        <v>42682.67768518519</v>
      </c>
      <c r="T3437" s="11">
        <f>(((I3437/60)/60)/24)+DATE(1970,1,1)</f>
        <v>42712.67768518519</v>
      </c>
    </row>
    <row r="3438" spans="1:20" ht="45" x14ac:dyDescent="0.25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6">
        <f>ROUND(E3438/D3438*100, 0)</f>
        <v>0</v>
      </c>
      <c r="P3438" s="8" t="e">
        <f>E3438/L3438</f>
        <v>#DIV/0!</v>
      </c>
      <c r="Q3438" t="str">
        <f>LEFT(N3438, SEARCH("/", N3438, 1) - 1)</f>
        <v>theater</v>
      </c>
      <c r="R3438" t="str">
        <f>RIGHT(N3438, LEN(N3438)-SEARCH("/", N3438, 1))</f>
        <v>plays</v>
      </c>
      <c r="S3438" s="11">
        <f>(((J3438/60)/60)/24)+DATE(1970,1,1)</f>
        <v>41774.651203703703</v>
      </c>
      <c r="T3438" s="11">
        <f>(((I3438/60)/60)/24)+DATE(1970,1,1)</f>
        <v>41834.651203703703</v>
      </c>
    </row>
    <row r="3439" spans="1:20" ht="45" x14ac:dyDescent="0.25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6">
        <f>ROUND(E3439/D3439*100, 0)</f>
        <v>0</v>
      </c>
      <c r="P3439" s="8" t="e">
        <f>E3439/L3439</f>
        <v>#DIV/0!</v>
      </c>
      <c r="Q3439" t="str">
        <f>LEFT(N3439, SEARCH("/", N3439, 1) - 1)</f>
        <v>film &amp; video</v>
      </c>
      <c r="R3439" t="str">
        <f>RIGHT(N3439, LEN(N3439)-SEARCH("/", N3439, 1))</f>
        <v>drama</v>
      </c>
      <c r="S3439" s="11">
        <f>(((J3439/60)/60)/24)+DATE(1970,1,1)</f>
        <v>42713.962499999994</v>
      </c>
      <c r="T3439" s="11">
        <f>(((I3439/60)/60)/24)+DATE(1970,1,1)</f>
        <v>42734.375</v>
      </c>
    </row>
    <row r="3440" spans="1:20" ht="45" x14ac:dyDescent="0.25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 s="6">
        <f>ROUND(E3440/D3440*100, 0)</f>
        <v>101</v>
      </c>
      <c r="P3440" s="8">
        <f>E3440/L3440</f>
        <v>201.22137404580153</v>
      </c>
      <c r="Q3440" t="str">
        <f>LEFT(N3440, SEARCH("/", N3440, 1) - 1)</f>
        <v>film &amp; video</v>
      </c>
      <c r="R3440" t="str">
        <f>RIGHT(N3440, LEN(N3440)-SEARCH("/", N3440, 1))</f>
        <v>documentary</v>
      </c>
      <c r="S3440" s="11">
        <f>(((J3440/60)/60)/24)+DATE(1970,1,1)</f>
        <v>41719.667986111112</v>
      </c>
      <c r="T3440" s="11">
        <f>(((I3440/60)/60)/24)+DATE(1970,1,1)</f>
        <v>41749.667986111112</v>
      </c>
    </row>
    <row r="3441" spans="1:20" ht="45" x14ac:dyDescent="0.25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6">
        <f>ROUND(E3441/D3441*100, 0)</f>
        <v>3</v>
      </c>
      <c r="P3441" s="8">
        <f>E3441/L3441</f>
        <v>37.666666666666664</v>
      </c>
      <c r="Q3441" t="str">
        <f>LEFT(N3441, SEARCH("/", N3441, 1) - 1)</f>
        <v>games</v>
      </c>
      <c r="R3441" t="str">
        <f>RIGHT(N3441, LEN(N3441)-SEARCH("/", N3441, 1))</f>
        <v>video games</v>
      </c>
      <c r="S3441" s="11">
        <f>(((J3441/60)/60)/24)+DATE(1970,1,1)</f>
        <v>42479.566388888896</v>
      </c>
      <c r="T3441" s="11">
        <f>(((I3441/60)/60)/24)+DATE(1970,1,1)</f>
        <v>42504.566388888896</v>
      </c>
    </row>
    <row r="3442" spans="1:20" ht="45" x14ac:dyDescent="0.25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6">
        <f>ROUND(E3442/D3442*100, 0)</f>
        <v>7</v>
      </c>
      <c r="P3442" s="8">
        <f>E3442/L3442</f>
        <v>213.375</v>
      </c>
      <c r="Q3442" t="str">
        <f>LEFT(N3442, SEARCH("/", N3442, 1) - 1)</f>
        <v>photography</v>
      </c>
      <c r="R3442" t="str">
        <f>RIGHT(N3442, LEN(N3442)-SEARCH("/", N3442, 1))</f>
        <v>photobooks</v>
      </c>
      <c r="S3442" s="11">
        <f>(((J3442/60)/60)/24)+DATE(1970,1,1)</f>
        <v>42065.084375000006</v>
      </c>
      <c r="T3442" s="11">
        <f>(((I3442/60)/60)/24)+DATE(1970,1,1)</f>
        <v>42095.042708333334</v>
      </c>
    </row>
    <row r="3443" spans="1:20" ht="45" x14ac:dyDescent="0.25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 s="6">
        <f>ROUND(E3443/D3443*100, 0)</f>
        <v>0</v>
      </c>
      <c r="P3443" s="8">
        <f>E3443/L3443</f>
        <v>25</v>
      </c>
      <c r="Q3443" t="str">
        <f>LEFT(N3443, SEARCH("/", N3443, 1) - 1)</f>
        <v>theater</v>
      </c>
      <c r="R3443" t="str">
        <f>RIGHT(N3443, LEN(N3443)-SEARCH("/", N3443, 1))</f>
        <v>plays</v>
      </c>
      <c r="S3443" s="11">
        <f>(((J3443/60)/60)/24)+DATE(1970,1,1)</f>
        <v>42243.790393518517</v>
      </c>
      <c r="T3443" s="11">
        <f>(((I3443/60)/60)/24)+DATE(1970,1,1)</f>
        <v>42303.790393518517</v>
      </c>
    </row>
    <row r="3444" spans="1:20" ht="45" x14ac:dyDescent="0.25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6">
        <f>ROUND(E3444/D3444*100, 0)</f>
        <v>103</v>
      </c>
      <c r="P3444" s="8">
        <f>E3444/L3444</f>
        <v>148.57377049180329</v>
      </c>
      <c r="Q3444" t="str">
        <f>LEFT(N3444, SEARCH("/", N3444, 1) - 1)</f>
        <v>photography</v>
      </c>
      <c r="R3444" t="str">
        <f>RIGHT(N3444, LEN(N3444)-SEARCH("/", N3444, 1))</f>
        <v>photobooks</v>
      </c>
      <c r="S3444" s="11">
        <f>(((J3444/60)/60)/24)+DATE(1970,1,1)</f>
        <v>42535.809490740736</v>
      </c>
      <c r="T3444" s="11">
        <f>(((I3444/60)/60)/24)+DATE(1970,1,1)</f>
        <v>42565.809490740736</v>
      </c>
    </row>
    <row r="3445" spans="1:20" ht="45" x14ac:dyDescent="0.25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6">
        <f>ROUND(E3445/D3445*100, 0)</f>
        <v>25</v>
      </c>
      <c r="P3445" s="8">
        <f>E3445/L3445</f>
        <v>58.184210526315788</v>
      </c>
      <c r="Q3445" t="str">
        <f>LEFT(N3445, SEARCH("/", N3445, 1) - 1)</f>
        <v>theater</v>
      </c>
      <c r="R3445" t="str">
        <f>RIGHT(N3445, LEN(N3445)-SEARCH("/", N3445, 1))</f>
        <v>spaces</v>
      </c>
      <c r="S3445" s="11">
        <f>(((J3445/60)/60)/24)+DATE(1970,1,1)</f>
        <v>41844.125115740739</v>
      </c>
      <c r="T3445" s="11">
        <f>(((I3445/60)/60)/24)+DATE(1970,1,1)</f>
        <v>41879.125115740739</v>
      </c>
    </row>
    <row r="3446" spans="1:20" ht="30" x14ac:dyDescent="0.25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 s="6">
        <f>ROUND(E3446/D3446*100, 0)</f>
        <v>150</v>
      </c>
      <c r="P3446" s="8">
        <f>E3446/L3446</f>
        <v>97.816867469879512</v>
      </c>
      <c r="Q3446" t="str">
        <f>LEFT(N3446, SEARCH("/", N3446, 1) - 1)</f>
        <v>film &amp; video</v>
      </c>
      <c r="R3446" t="str">
        <f>RIGHT(N3446, LEN(N3446)-SEARCH("/", N3446, 1))</f>
        <v>documentary</v>
      </c>
      <c r="S3446" s="11">
        <f>(((J3446/60)/60)/24)+DATE(1970,1,1)</f>
        <v>41164.040960648148</v>
      </c>
      <c r="T3446" s="11">
        <f>(((I3446/60)/60)/24)+DATE(1970,1,1)</f>
        <v>41194.040960648148</v>
      </c>
    </row>
    <row r="3447" spans="1:20" ht="45" x14ac:dyDescent="0.25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6">
        <f>ROUND(E3447/D3447*100, 0)</f>
        <v>21</v>
      </c>
      <c r="P3447" s="8">
        <f>E3447/L3447</f>
        <v>189.33333333333334</v>
      </c>
      <c r="Q3447" t="str">
        <f>LEFT(N3447, SEARCH("/", N3447, 1) - 1)</f>
        <v>music</v>
      </c>
      <c r="R3447" t="str">
        <f>RIGHT(N3447, LEN(N3447)-SEARCH("/", N3447, 1))</f>
        <v>jazz</v>
      </c>
      <c r="S3447" s="11">
        <f>(((J3447/60)/60)/24)+DATE(1970,1,1)</f>
        <v>41878.530011574076</v>
      </c>
      <c r="T3447" s="11">
        <f>(((I3447/60)/60)/24)+DATE(1970,1,1)</f>
        <v>41913.530011574076</v>
      </c>
    </row>
    <row r="3448" spans="1:20" ht="30" x14ac:dyDescent="0.25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8272</v>
      </c>
      <c r="O3448" s="6">
        <f>ROUND(E3448/D3448*100, 0)</f>
        <v>0</v>
      </c>
      <c r="P3448" s="8" t="e">
        <f>E3448/L3448</f>
        <v>#DIV/0!</v>
      </c>
      <c r="Q3448" t="str">
        <f>LEFT(N3448, SEARCH("/", N3448, 1) - 1)</f>
        <v>technology</v>
      </c>
      <c r="R3448" t="str">
        <f>RIGHT(N3448, LEN(N3448)-SEARCH("/", N3448, 1))</f>
        <v>web</v>
      </c>
      <c r="S3448" s="11">
        <f>(((J3448/60)/60)/24)+DATE(1970,1,1)</f>
        <v>42264.620115740734</v>
      </c>
      <c r="T3448" s="11">
        <f>(((I3448/60)/60)/24)+DATE(1970,1,1)</f>
        <v>42294.620115740734</v>
      </c>
    </row>
    <row r="3449" spans="1:20" ht="30" x14ac:dyDescent="0.25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6">
        <f>ROUND(E3449/D3449*100, 0)</f>
        <v>170</v>
      </c>
      <c r="P3449" s="8">
        <f>E3449/L3449</f>
        <v>67.417903225806455</v>
      </c>
      <c r="Q3449" t="str">
        <f>LEFT(N3449, SEARCH("/", N3449, 1) - 1)</f>
        <v>technology</v>
      </c>
      <c r="R3449" t="str">
        <f>RIGHT(N3449, LEN(N3449)-SEARCH("/", N3449, 1))</f>
        <v>hardware</v>
      </c>
      <c r="S3449" s="11">
        <f>(((J3449/60)/60)/24)+DATE(1970,1,1)</f>
        <v>41351.541377314818</v>
      </c>
      <c r="T3449" s="11">
        <f>(((I3449/60)/60)/24)+DATE(1970,1,1)</f>
        <v>41386.541377314818</v>
      </c>
    </row>
    <row r="3450" spans="1:20" ht="45" x14ac:dyDescent="0.25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6">
        <f>ROUND(E3450/D3450*100, 0)</f>
        <v>5</v>
      </c>
      <c r="P3450" s="8">
        <f>E3450/L3450</f>
        <v>115.75</v>
      </c>
      <c r="Q3450" t="str">
        <f>LEFT(N3450, SEARCH("/", N3450, 1) - 1)</f>
        <v>technology</v>
      </c>
      <c r="R3450" t="str">
        <f>RIGHT(N3450, LEN(N3450)-SEARCH("/", N3450, 1))</f>
        <v>wearables</v>
      </c>
      <c r="S3450" s="11">
        <f>(((J3450/60)/60)/24)+DATE(1970,1,1)</f>
        <v>42273.090740740736</v>
      </c>
      <c r="T3450" s="11">
        <f>(((I3450/60)/60)/24)+DATE(1970,1,1)</f>
        <v>42313.132407407407</v>
      </c>
    </row>
    <row r="3451" spans="1:20" ht="45" x14ac:dyDescent="0.25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6">
        <f>ROUND(E3451/D3451*100, 0)</f>
        <v>118</v>
      </c>
      <c r="P3451" s="8">
        <f>E3451/L3451</f>
        <v>65.8623246492986</v>
      </c>
      <c r="Q3451" t="str">
        <f>LEFT(N3451, SEARCH("/", N3451, 1) - 1)</f>
        <v>music</v>
      </c>
      <c r="R3451" t="str">
        <f>RIGHT(N3451, LEN(N3451)-SEARCH("/", N3451, 1))</f>
        <v>metal</v>
      </c>
      <c r="S3451" s="11">
        <f>(((J3451/60)/60)/24)+DATE(1970,1,1)</f>
        <v>42702.212337962963</v>
      </c>
      <c r="T3451" s="11">
        <f>(((I3451/60)/60)/24)+DATE(1970,1,1)</f>
        <v>42732.212337962963</v>
      </c>
    </row>
    <row r="3452" spans="1:20" ht="45" x14ac:dyDescent="0.25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6">
        <f>ROUND(E3452/D3452*100, 0)</f>
        <v>0</v>
      </c>
      <c r="P3452" s="8" t="e">
        <f>E3452/L3452</f>
        <v>#DIV/0!</v>
      </c>
      <c r="Q3452" t="str">
        <f>LEFT(N3452, SEARCH("/", N3452, 1) - 1)</f>
        <v>film &amp; video</v>
      </c>
      <c r="R3452" t="str">
        <f>RIGHT(N3452, LEN(N3452)-SEARCH("/", N3452, 1))</f>
        <v>drama</v>
      </c>
      <c r="S3452" s="11">
        <f>(((J3452/60)/60)/24)+DATE(1970,1,1)</f>
        <v>42164.893993055557</v>
      </c>
      <c r="T3452" s="11">
        <f>(((I3452/60)/60)/24)+DATE(1970,1,1)</f>
        <v>42194.893993055557</v>
      </c>
    </row>
    <row r="3453" spans="1:20" ht="45" x14ac:dyDescent="0.25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8285</v>
      </c>
      <c r="O3453" s="6">
        <f>ROUND(E3453/D3453*100, 0)</f>
        <v>39</v>
      </c>
      <c r="P3453" s="8">
        <f>E3453/L3453</f>
        <v>133.90123456790124</v>
      </c>
      <c r="Q3453" t="str">
        <f>LEFT(N3453, SEARCH("/", N3453, 1) - 1)</f>
        <v>photography</v>
      </c>
      <c r="R3453" t="str">
        <f>RIGHT(N3453, LEN(N3453)-SEARCH("/", N3453, 1))</f>
        <v>photobooks</v>
      </c>
      <c r="S3453" s="11">
        <f>(((J3453/60)/60)/24)+DATE(1970,1,1)</f>
        <v>42628.288668981477</v>
      </c>
      <c r="T3453" s="11">
        <f>(((I3453/60)/60)/24)+DATE(1970,1,1)</f>
        <v>42657.666666666672</v>
      </c>
    </row>
    <row r="3454" spans="1:20" ht="45" x14ac:dyDescent="0.25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8285</v>
      </c>
      <c r="O3454" s="6">
        <f>ROUND(E3454/D3454*100, 0)</f>
        <v>41</v>
      </c>
      <c r="P3454" s="8">
        <f>E3454/L3454</f>
        <v>120.77083333333333</v>
      </c>
      <c r="Q3454" t="str">
        <f>LEFT(N3454, SEARCH("/", N3454, 1) - 1)</f>
        <v>photography</v>
      </c>
      <c r="R3454" t="str">
        <f>RIGHT(N3454, LEN(N3454)-SEARCH("/", N3454, 1))</f>
        <v>photobooks</v>
      </c>
      <c r="S3454" s="11">
        <f>(((J3454/60)/60)/24)+DATE(1970,1,1)</f>
        <v>42742.680902777778</v>
      </c>
      <c r="T3454" s="11">
        <f>(((I3454/60)/60)/24)+DATE(1970,1,1)</f>
        <v>42777.680902777778</v>
      </c>
    </row>
    <row r="3455" spans="1:20" ht="30" x14ac:dyDescent="0.25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6">
        <f>ROUND(E3455/D3455*100, 0)</f>
        <v>29</v>
      </c>
      <c r="P3455" s="8">
        <f>E3455/L3455</f>
        <v>34.220338983050844</v>
      </c>
      <c r="Q3455" t="str">
        <f>LEFT(N3455, SEARCH("/", N3455, 1) - 1)</f>
        <v>games</v>
      </c>
      <c r="R3455" t="str">
        <f>RIGHT(N3455, LEN(N3455)-SEARCH("/", N3455, 1))</f>
        <v>video games</v>
      </c>
      <c r="S3455" s="11">
        <f>(((J3455/60)/60)/24)+DATE(1970,1,1)</f>
        <v>42045.50535879629</v>
      </c>
      <c r="T3455" s="11">
        <f>(((I3455/60)/60)/24)+DATE(1970,1,1)</f>
        <v>42075.463692129633</v>
      </c>
    </row>
    <row r="3456" spans="1:20" ht="45" x14ac:dyDescent="0.25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 s="6">
        <f>ROUND(E3456/D3456*100, 0)</f>
        <v>103</v>
      </c>
      <c r="P3456" s="8">
        <f>E3456/L3456</f>
        <v>148.08247422680412</v>
      </c>
      <c r="Q3456" t="str">
        <f>LEFT(N3456, SEARCH("/", N3456, 1) - 1)</f>
        <v>games</v>
      </c>
      <c r="R3456" t="str">
        <f>RIGHT(N3456, LEN(N3456)-SEARCH("/", N3456, 1))</f>
        <v>tabletop games</v>
      </c>
      <c r="S3456" s="11">
        <f>(((J3456/60)/60)/24)+DATE(1970,1,1)</f>
        <v>42776.082349537035</v>
      </c>
      <c r="T3456" s="11">
        <f>(((I3456/60)/60)/24)+DATE(1970,1,1)</f>
        <v>42806.082349537035</v>
      </c>
    </row>
    <row r="3457" spans="1:20" ht="45" x14ac:dyDescent="0.25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 s="6">
        <f>ROUND(E3457/D3457*100, 0)</f>
        <v>1</v>
      </c>
      <c r="P3457" s="8">
        <f>E3457/L3457</f>
        <v>22.333333333333332</v>
      </c>
      <c r="Q3457" t="str">
        <f>LEFT(N3457, SEARCH("/", N3457, 1) - 1)</f>
        <v>food</v>
      </c>
      <c r="R3457" t="str">
        <f>RIGHT(N3457, LEN(N3457)-SEARCH("/", N3457, 1))</f>
        <v>food trucks</v>
      </c>
      <c r="S3457" s="11">
        <f>(((J3457/60)/60)/24)+DATE(1970,1,1)</f>
        <v>42374.822870370372</v>
      </c>
      <c r="T3457" s="11">
        <f>(((I3457/60)/60)/24)+DATE(1970,1,1)</f>
        <v>42434.822870370372</v>
      </c>
    </row>
    <row r="3458" spans="1:20" ht="45" x14ac:dyDescent="0.25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 s="6">
        <f>ROUND(E3458/D3458*100, 0)</f>
        <v>0</v>
      </c>
      <c r="P3458" s="8">
        <f>E3458/L3458</f>
        <v>7</v>
      </c>
      <c r="Q3458" t="str">
        <f>LEFT(N3458, SEARCH("/", N3458, 1) - 1)</f>
        <v>theater</v>
      </c>
      <c r="R3458" t="str">
        <f>RIGHT(N3458, LEN(N3458)-SEARCH("/", N3458, 1))</f>
        <v>plays</v>
      </c>
      <c r="S3458" s="11">
        <f>(((J3458/60)/60)/24)+DATE(1970,1,1)</f>
        <v>42513.976319444439</v>
      </c>
      <c r="T3458" s="11">
        <f>(((I3458/60)/60)/24)+DATE(1970,1,1)</f>
        <v>42559.976319444439</v>
      </c>
    </row>
    <row r="3459" spans="1:20" ht="45" x14ac:dyDescent="0.25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6">
        <f>ROUND(E3459/D3459*100, 0)</f>
        <v>100</v>
      </c>
      <c r="P3459" s="8">
        <f>E3459/L3459</f>
        <v>320.44943820224717</v>
      </c>
      <c r="Q3459" t="str">
        <f>LEFT(N3459, SEARCH("/", N3459, 1) - 1)</f>
        <v>film &amp; video</v>
      </c>
      <c r="R3459" t="str">
        <f>RIGHT(N3459, LEN(N3459)-SEARCH("/", N3459, 1))</f>
        <v>television</v>
      </c>
      <c r="S3459" s="11">
        <f>(((J3459/60)/60)/24)+DATE(1970,1,1)</f>
        <v>42461.627511574072</v>
      </c>
      <c r="T3459" s="11">
        <f>(((I3459/60)/60)/24)+DATE(1970,1,1)</f>
        <v>42503.165972222225</v>
      </c>
    </row>
    <row r="3460" spans="1:20" ht="45" x14ac:dyDescent="0.25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6">
        <f>ROUND(E3460/D3460*100, 0)</f>
        <v>104</v>
      </c>
      <c r="P3460" s="8">
        <f>E3460/L3460</f>
        <v>109.33695652173913</v>
      </c>
      <c r="Q3460" t="str">
        <f>LEFT(N3460, SEARCH("/", N3460, 1) - 1)</f>
        <v>technology</v>
      </c>
      <c r="R3460" t="str">
        <f>RIGHT(N3460, LEN(N3460)-SEARCH("/", N3460, 1))</f>
        <v>wearables</v>
      </c>
      <c r="S3460" s="11">
        <f>(((J3460/60)/60)/24)+DATE(1970,1,1)</f>
        <v>42179.160752314812</v>
      </c>
      <c r="T3460" s="11">
        <f>(((I3460/60)/60)/24)+DATE(1970,1,1)</f>
        <v>42211.75</v>
      </c>
    </row>
    <row r="3461" spans="1:20" ht="45" x14ac:dyDescent="0.25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6">
        <f>ROUND(E3461/D3461*100, 0)</f>
        <v>1</v>
      </c>
      <c r="P3461" s="8">
        <f>E3461/L3461</f>
        <v>125</v>
      </c>
      <c r="Q3461" t="str">
        <f>LEFT(N3461, SEARCH("/", N3461, 1) - 1)</f>
        <v>film &amp; video</v>
      </c>
      <c r="R3461" t="str">
        <f>RIGHT(N3461, LEN(N3461)-SEARCH("/", N3461, 1))</f>
        <v>drama</v>
      </c>
      <c r="S3461" s="11">
        <f>(((J3461/60)/60)/24)+DATE(1970,1,1)</f>
        <v>42106.666018518517</v>
      </c>
      <c r="T3461" s="11">
        <f>(((I3461/60)/60)/24)+DATE(1970,1,1)</f>
        <v>42155.395138888889</v>
      </c>
    </row>
    <row r="3462" spans="1:20" ht="45" x14ac:dyDescent="0.25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6">
        <f>ROUND(E3462/D3462*100, 0)</f>
        <v>4</v>
      </c>
      <c r="P3462" s="8">
        <f>E3462/L3462</f>
        <v>65.17647058823529</v>
      </c>
      <c r="Q3462" t="str">
        <f>LEFT(N3462, SEARCH("/", N3462, 1) - 1)</f>
        <v>technology</v>
      </c>
      <c r="R3462" t="str">
        <f>RIGHT(N3462, LEN(N3462)-SEARCH("/", N3462, 1))</f>
        <v>wearables</v>
      </c>
      <c r="S3462" s="11">
        <f>(((J3462/60)/60)/24)+DATE(1970,1,1)</f>
        <v>42481.376597222217</v>
      </c>
      <c r="T3462" s="11">
        <f>(((I3462/60)/60)/24)+DATE(1970,1,1)</f>
        <v>42511.376597222217</v>
      </c>
    </row>
    <row r="3463" spans="1:20" ht="45" x14ac:dyDescent="0.25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8265</v>
      </c>
      <c r="O3463" s="6">
        <f>ROUND(E3463/D3463*100, 0)</f>
        <v>165</v>
      </c>
      <c r="P3463" s="8">
        <f>E3463/L3463</f>
        <v>59.961305925030231</v>
      </c>
      <c r="Q3463" t="str">
        <f>LEFT(N3463, SEARCH("/", N3463, 1) - 1)</f>
        <v>film &amp; video</v>
      </c>
      <c r="R3463" t="str">
        <f>RIGHT(N3463, LEN(N3463)-SEARCH("/", N3463, 1))</f>
        <v>television</v>
      </c>
      <c r="S3463" s="11">
        <f>(((J3463/60)/60)/24)+DATE(1970,1,1)</f>
        <v>41791.713252314818</v>
      </c>
      <c r="T3463" s="11">
        <f>(((I3463/60)/60)/24)+DATE(1970,1,1)</f>
        <v>41836.125</v>
      </c>
    </row>
    <row r="3464" spans="1:20" ht="45" x14ac:dyDescent="0.25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8265</v>
      </c>
      <c r="O3464" s="6">
        <f>ROUND(E3464/D3464*100, 0)</f>
        <v>106</v>
      </c>
      <c r="P3464" s="8">
        <f>E3464/L3464</f>
        <v>93.264122807017543</v>
      </c>
      <c r="Q3464" t="str">
        <f>LEFT(N3464, SEARCH("/", N3464, 1) - 1)</f>
        <v>film &amp; video</v>
      </c>
      <c r="R3464" t="str">
        <f>RIGHT(N3464, LEN(N3464)-SEARCH("/", N3464, 1))</f>
        <v>television</v>
      </c>
      <c r="S3464" s="11">
        <f>(((J3464/60)/60)/24)+DATE(1970,1,1)</f>
        <v>41869.542314814818</v>
      </c>
      <c r="T3464" s="11">
        <f>(((I3464/60)/60)/24)+DATE(1970,1,1)</f>
        <v>41899.542314814818</v>
      </c>
    </row>
    <row r="3465" spans="1:20" ht="45" x14ac:dyDescent="0.25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8269</v>
      </c>
      <c r="O3465" s="6">
        <f>ROUND(E3465/D3465*100, 0)</f>
        <v>106</v>
      </c>
      <c r="P3465" s="8">
        <f>E3465/L3465</f>
        <v>72.482837528604122</v>
      </c>
      <c r="Q3465" t="str">
        <f>LEFT(N3465, SEARCH("/", N3465, 1) - 1)</f>
        <v>film &amp; video</v>
      </c>
      <c r="R3465" t="str">
        <f>RIGHT(N3465, LEN(N3465)-SEARCH("/", N3465, 1))</f>
        <v>documentary</v>
      </c>
      <c r="S3465" s="11">
        <f>(((J3465/60)/60)/24)+DATE(1970,1,1)</f>
        <v>41401.565868055557</v>
      </c>
      <c r="T3465" s="11">
        <f>(((I3465/60)/60)/24)+DATE(1970,1,1)</f>
        <v>41431.565868055557</v>
      </c>
    </row>
    <row r="3466" spans="1:20" ht="45" x14ac:dyDescent="0.25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8269</v>
      </c>
      <c r="O3466" s="6">
        <f>ROUND(E3466/D3466*100, 0)</f>
        <v>191</v>
      </c>
      <c r="P3466" s="8">
        <f>E3466/L3466</f>
        <v>83.345930232558146</v>
      </c>
      <c r="Q3466" t="str">
        <f>LEFT(N3466, SEARCH("/", N3466, 1) - 1)</f>
        <v>film &amp; video</v>
      </c>
      <c r="R3466" t="str">
        <f>RIGHT(N3466, LEN(N3466)-SEARCH("/", N3466, 1))</f>
        <v>documentary</v>
      </c>
      <c r="S3466" s="11">
        <f>(((J3466/60)/60)/24)+DATE(1970,1,1)</f>
        <v>40682.051689814813</v>
      </c>
      <c r="T3466" s="11">
        <f>(((I3466/60)/60)/24)+DATE(1970,1,1)</f>
        <v>40712.051689814813</v>
      </c>
    </row>
    <row r="3467" spans="1:20" ht="45" x14ac:dyDescent="0.25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8269</v>
      </c>
      <c r="O3467" s="6">
        <f>ROUND(E3467/D3467*100, 0)</f>
        <v>105</v>
      </c>
      <c r="P3467" s="8">
        <f>E3467/L3467</f>
        <v>109.42160278745645</v>
      </c>
      <c r="Q3467" t="str">
        <f>LEFT(N3467, SEARCH("/", N3467, 1) - 1)</f>
        <v>film &amp; video</v>
      </c>
      <c r="R3467" t="str">
        <f>RIGHT(N3467, LEN(N3467)-SEARCH("/", N3467, 1))</f>
        <v>documentary</v>
      </c>
      <c r="S3467" s="11">
        <f>(((J3467/60)/60)/24)+DATE(1970,1,1)</f>
        <v>41612.10024305556</v>
      </c>
      <c r="T3467" s="11">
        <f>(((I3467/60)/60)/24)+DATE(1970,1,1)</f>
        <v>41641.333333333336</v>
      </c>
    </row>
    <row r="3468" spans="1:20" ht="45" x14ac:dyDescent="0.25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8269</v>
      </c>
      <c r="O3468" s="6">
        <f>ROUND(E3468/D3468*100, 0)</f>
        <v>101</v>
      </c>
      <c r="P3468" s="8">
        <f>E3468/L3468</f>
        <v>95.699367088607602</v>
      </c>
      <c r="Q3468" t="str">
        <f>LEFT(N3468, SEARCH("/", N3468, 1) - 1)</f>
        <v>film &amp; video</v>
      </c>
      <c r="R3468" t="str">
        <f>RIGHT(N3468, LEN(N3468)-SEARCH("/", N3468, 1))</f>
        <v>documentary</v>
      </c>
      <c r="S3468" s="11">
        <f>(((J3468/60)/60)/24)+DATE(1970,1,1)</f>
        <v>41589.676886574074</v>
      </c>
      <c r="T3468" s="11">
        <f>(((I3468/60)/60)/24)+DATE(1970,1,1)</f>
        <v>41619.676886574074</v>
      </c>
    </row>
    <row r="3469" spans="1:20" ht="45" x14ac:dyDescent="0.25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8269</v>
      </c>
      <c r="O3469" s="6">
        <f>ROUND(E3469/D3469*100, 0)</f>
        <v>102</v>
      </c>
      <c r="P3469" s="8">
        <f>E3469/L3469</f>
        <v>58.413339694656486</v>
      </c>
      <c r="Q3469" t="str">
        <f>LEFT(N3469, SEARCH("/", N3469, 1) - 1)</f>
        <v>film &amp; video</v>
      </c>
      <c r="R3469" t="str">
        <f>RIGHT(N3469, LEN(N3469)-SEARCH("/", N3469, 1))</f>
        <v>documentary</v>
      </c>
      <c r="S3469" s="11">
        <f>(((J3469/60)/60)/24)+DATE(1970,1,1)</f>
        <v>41926.73778935185</v>
      </c>
      <c r="T3469" s="11">
        <f>(((I3469/60)/60)/24)+DATE(1970,1,1)</f>
        <v>41957.125</v>
      </c>
    </row>
    <row r="3470" spans="1:20" ht="45" x14ac:dyDescent="0.25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8269</v>
      </c>
      <c r="O3470" s="6">
        <f>ROUND(E3470/D3470*100, 0)</f>
        <v>101</v>
      </c>
      <c r="P3470" s="8">
        <f>E3470/L3470</f>
        <v>125.78838174273859</v>
      </c>
      <c r="Q3470" t="str">
        <f>LEFT(N3470, SEARCH("/", N3470, 1) - 1)</f>
        <v>film &amp; video</v>
      </c>
      <c r="R3470" t="str">
        <f>RIGHT(N3470, LEN(N3470)-SEARCH("/", N3470, 1))</f>
        <v>documentary</v>
      </c>
      <c r="S3470" s="11">
        <f>(((J3470/60)/60)/24)+DATE(1970,1,1)</f>
        <v>41598.17597222222</v>
      </c>
      <c r="T3470" s="11">
        <f>(((I3470/60)/60)/24)+DATE(1970,1,1)</f>
        <v>41630.208333333336</v>
      </c>
    </row>
    <row r="3471" spans="1:20" ht="45" x14ac:dyDescent="0.25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 s="6">
        <f>ROUND(E3471/D3471*100, 0)</f>
        <v>0</v>
      </c>
      <c r="P3471" s="8">
        <f>E3471/L3471</f>
        <v>5</v>
      </c>
      <c r="Q3471" t="str">
        <f>LEFT(N3471, SEARCH("/", N3471, 1) - 1)</f>
        <v>film &amp; video</v>
      </c>
      <c r="R3471" t="str">
        <f>RIGHT(N3471, LEN(N3471)-SEARCH("/", N3471, 1))</f>
        <v>animation</v>
      </c>
      <c r="S3471" s="11">
        <f>(((J3471/60)/60)/24)+DATE(1970,1,1)</f>
        <v>41331.555127314816</v>
      </c>
      <c r="T3471" s="11">
        <f>(((I3471/60)/60)/24)+DATE(1970,1,1)</f>
        <v>41356.513460648144</v>
      </c>
    </row>
    <row r="3472" spans="1:20" ht="45" x14ac:dyDescent="0.25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8270</v>
      </c>
      <c r="O3472" s="6">
        <f>ROUND(E3472/D3472*100, 0)</f>
        <v>3</v>
      </c>
      <c r="P3472" s="8">
        <f>E3472/L3472</f>
        <v>61.5</v>
      </c>
      <c r="Q3472" t="str">
        <f>LEFT(N3472, SEARCH("/", N3472, 1) - 1)</f>
        <v>film &amp; video</v>
      </c>
      <c r="R3472" t="str">
        <f>RIGHT(N3472, LEN(N3472)-SEARCH("/", N3472, 1))</f>
        <v>animation</v>
      </c>
      <c r="S3472" s="11">
        <f>(((J3472/60)/60)/24)+DATE(1970,1,1)</f>
        <v>41869.698136574072</v>
      </c>
      <c r="T3472" s="11">
        <f>(((I3472/60)/60)/24)+DATE(1970,1,1)</f>
        <v>41899.698136574072</v>
      </c>
    </row>
    <row r="3473" spans="1:20" ht="45" x14ac:dyDescent="0.25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8270</v>
      </c>
      <c r="O3473" s="6">
        <f>ROUND(E3473/D3473*100, 0)</f>
        <v>6</v>
      </c>
      <c r="P3473" s="8">
        <f>E3473/L3473</f>
        <v>87.142857142857139</v>
      </c>
      <c r="Q3473" t="str">
        <f>LEFT(N3473, SEARCH("/", N3473, 1) - 1)</f>
        <v>film &amp; video</v>
      </c>
      <c r="R3473" t="str">
        <f>RIGHT(N3473, LEN(N3473)-SEARCH("/", N3473, 1))</f>
        <v>animation</v>
      </c>
      <c r="S3473" s="11">
        <f>(((J3473/60)/60)/24)+DATE(1970,1,1)</f>
        <v>41162.672326388885</v>
      </c>
      <c r="T3473" s="11">
        <f>(((I3473/60)/60)/24)+DATE(1970,1,1)</f>
        <v>41192.672326388885</v>
      </c>
    </row>
    <row r="3474" spans="1:20" ht="45" x14ac:dyDescent="0.25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8270</v>
      </c>
      <c r="O3474" s="6">
        <f>ROUND(E3474/D3474*100, 0)</f>
        <v>0</v>
      </c>
      <c r="P3474" s="8" t="e">
        <f>E3474/L3474</f>
        <v>#DIV/0!</v>
      </c>
      <c r="Q3474" t="str">
        <f>LEFT(N3474, SEARCH("/", N3474, 1) - 1)</f>
        <v>film &amp; video</v>
      </c>
      <c r="R3474" t="str">
        <f>RIGHT(N3474, LEN(N3474)-SEARCH("/", N3474, 1))</f>
        <v>animation</v>
      </c>
      <c r="S3474" s="11">
        <f>(((J3474/60)/60)/24)+DATE(1970,1,1)</f>
        <v>42114.726134259254</v>
      </c>
      <c r="T3474" s="11">
        <f>(((I3474/60)/60)/24)+DATE(1970,1,1)</f>
        <v>42144.726134259254</v>
      </c>
    </row>
    <row r="3475" spans="1:20" ht="75" x14ac:dyDescent="0.25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8272</v>
      </c>
      <c r="O3475" s="6">
        <f>ROUND(E3475/D3475*100, 0)</f>
        <v>9</v>
      </c>
      <c r="P3475" s="8">
        <f>E3475/L3475</f>
        <v>389.28571428571428</v>
      </c>
      <c r="Q3475" t="str">
        <f>LEFT(N3475, SEARCH("/", N3475, 1) - 1)</f>
        <v>technology</v>
      </c>
      <c r="R3475" t="str">
        <f>RIGHT(N3475, LEN(N3475)-SEARCH("/", N3475, 1))</f>
        <v>web</v>
      </c>
      <c r="S3475" s="11">
        <f>(((J3475/60)/60)/24)+DATE(1970,1,1)</f>
        <v>42080.757326388892</v>
      </c>
      <c r="T3475" s="11">
        <f>(((I3475/60)/60)/24)+DATE(1970,1,1)</f>
        <v>42110.757326388892</v>
      </c>
    </row>
    <row r="3476" spans="1:20" ht="45" x14ac:dyDescent="0.25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8272</v>
      </c>
      <c r="O3476" s="6">
        <f>ROUND(E3476/D3476*100, 0)</f>
        <v>1</v>
      </c>
      <c r="P3476" s="8">
        <f>E3476/L3476</f>
        <v>300</v>
      </c>
      <c r="Q3476" t="str">
        <f>LEFT(N3476, SEARCH("/", N3476, 1) - 1)</f>
        <v>technology</v>
      </c>
      <c r="R3476" t="str">
        <f>RIGHT(N3476, LEN(N3476)-SEARCH("/", N3476, 1))</f>
        <v>web</v>
      </c>
      <c r="S3476" s="11">
        <f>(((J3476/60)/60)/24)+DATE(1970,1,1)</f>
        <v>41831.716874999998</v>
      </c>
      <c r="T3476" s="11">
        <f>(((I3476/60)/60)/24)+DATE(1970,1,1)</f>
        <v>41876.716874999998</v>
      </c>
    </row>
    <row r="3477" spans="1:20" ht="45" x14ac:dyDescent="0.25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8273</v>
      </c>
      <c r="O3477" s="6">
        <f>ROUND(E3477/D3477*100, 0)</f>
        <v>39</v>
      </c>
      <c r="P3477" s="8">
        <f>E3477/L3477</f>
        <v>788.5333333333333</v>
      </c>
      <c r="Q3477" t="str">
        <f>LEFT(N3477, SEARCH("/", N3477, 1) - 1)</f>
        <v>technology</v>
      </c>
      <c r="R3477" t="str">
        <f>RIGHT(N3477, LEN(N3477)-SEARCH("/", N3477, 1))</f>
        <v>wearables</v>
      </c>
      <c r="S3477" s="11">
        <f>(((J3477/60)/60)/24)+DATE(1970,1,1)</f>
        <v>41984.692731481482</v>
      </c>
      <c r="T3477" s="11">
        <f>(((I3477/60)/60)/24)+DATE(1970,1,1)</f>
        <v>42018.166666666672</v>
      </c>
    </row>
    <row r="3478" spans="1:20" ht="60" x14ac:dyDescent="0.25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8278</v>
      </c>
      <c r="O3478" s="6">
        <f>ROUND(E3478/D3478*100, 0)</f>
        <v>0</v>
      </c>
      <c r="P3478" s="8">
        <f>E3478/L3478</f>
        <v>30</v>
      </c>
      <c r="Q3478" t="str">
        <f>LEFT(N3478, SEARCH("/", N3478, 1) - 1)</f>
        <v>music</v>
      </c>
      <c r="R3478" t="str">
        <f>RIGHT(N3478, LEN(N3478)-SEARCH("/", N3478, 1))</f>
        <v>jazz</v>
      </c>
      <c r="S3478" s="11">
        <f>(((J3478/60)/60)/24)+DATE(1970,1,1)</f>
        <v>41829.965532407405</v>
      </c>
      <c r="T3478" s="11">
        <f>(((I3478/60)/60)/24)+DATE(1970,1,1)</f>
        <v>41881.645833333336</v>
      </c>
    </row>
    <row r="3479" spans="1:20" ht="45" x14ac:dyDescent="0.25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8278</v>
      </c>
      <c r="O3479" s="6">
        <f>ROUND(E3479/D3479*100, 0)</f>
        <v>7</v>
      </c>
      <c r="P3479" s="8">
        <f>E3479/L3479</f>
        <v>82.583333333333329</v>
      </c>
      <c r="Q3479" t="str">
        <f>LEFT(N3479, SEARCH("/", N3479, 1) - 1)</f>
        <v>music</v>
      </c>
      <c r="R3479" t="str">
        <f>RIGHT(N3479, LEN(N3479)-SEARCH("/", N3479, 1))</f>
        <v>jazz</v>
      </c>
      <c r="S3479" s="11">
        <f>(((J3479/60)/60)/24)+DATE(1970,1,1)</f>
        <v>41004.139108796298</v>
      </c>
      <c r="T3479" s="11">
        <f>(((I3479/60)/60)/24)+DATE(1970,1,1)</f>
        <v>41034.139108796298</v>
      </c>
    </row>
    <row r="3480" spans="1:20" ht="30" x14ac:dyDescent="0.25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8273</v>
      </c>
      <c r="O3480" s="6">
        <f>ROUND(E3480/D3480*100, 0)</f>
        <v>47</v>
      </c>
      <c r="P3480" s="8">
        <f>E3480/L3480</f>
        <v>1272.7272727272727</v>
      </c>
      <c r="Q3480" t="str">
        <f>LEFT(N3480, SEARCH("/", N3480, 1) - 1)</f>
        <v>technology</v>
      </c>
      <c r="R3480" t="str">
        <f>RIGHT(N3480, LEN(N3480)-SEARCH("/", N3480, 1))</f>
        <v>wearables</v>
      </c>
      <c r="S3480" s="11">
        <f>(((J3480/60)/60)/24)+DATE(1970,1,1)</f>
        <v>42742.30332175926</v>
      </c>
      <c r="T3480" s="11">
        <f>(((I3480/60)/60)/24)+DATE(1970,1,1)</f>
        <v>42775.30332175926</v>
      </c>
    </row>
    <row r="3481" spans="1:20" ht="45" x14ac:dyDescent="0.25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8273</v>
      </c>
      <c r="O3481" s="6">
        <f>ROUND(E3481/D3481*100, 0)</f>
        <v>6</v>
      </c>
      <c r="P3481" s="8">
        <f>E3481/L3481</f>
        <v>82.086956521739125</v>
      </c>
      <c r="Q3481" t="str">
        <f>LEFT(N3481, SEARCH("/", N3481, 1) - 1)</f>
        <v>technology</v>
      </c>
      <c r="R3481" t="str">
        <f>RIGHT(N3481, LEN(N3481)-SEARCH("/", N3481, 1))</f>
        <v>wearables</v>
      </c>
      <c r="S3481" s="11">
        <f>(((J3481/60)/60)/24)+DATE(1970,1,1)</f>
        <v>42339.967708333337</v>
      </c>
      <c r="T3481" s="11">
        <f>(((I3481/60)/60)/24)+DATE(1970,1,1)</f>
        <v>42369.958333333328</v>
      </c>
    </row>
    <row r="3482" spans="1:20" ht="45" x14ac:dyDescent="0.25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8273</v>
      </c>
      <c r="O3482" s="6">
        <f>ROUND(E3482/D3482*100, 0)</f>
        <v>44</v>
      </c>
      <c r="P3482" s="8">
        <f>E3482/L3482</f>
        <v>174.94736842105263</v>
      </c>
      <c r="Q3482" t="str">
        <f>LEFT(N3482, SEARCH("/", N3482, 1) - 1)</f>
        <v>technology</v>
      </c>
      <c r="R3482" t="str">
        <f>RIGHT(N3482, LEN(N3482)-SEARCH("/", N3482, 1))</f>
        <v>wearables</v>
      </c>
      <c r="S3482" s="11">
        <f>(((J3482/60)/60)/24)+DATE(1970,1,1)</f>
        <v>42676.583599537036</v>
      </c>
      <c r="T3482" s="11">
        <f>(((I3482/60)/60)/24)+DATE(1970,1,1)</f>
        <v>42718.6252662037</v>
      </c>
    </row>
    <row r="3483" spans="1:20" ht="45" x14ac:dyDescent="0.25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8282</v>
      </c>
      <c r="O3483" s="6">
        <f>ROUND(E3483/D3483*100, 0)</f>
        <v>0</v>
      </c>
      <c r="P3483" s="8">
        <f>E3483/L3483</f>
        <v>11.25</v>
      </c>
      <c r="Q3483" t="str">
        <f>LEFT(N3483, SEARCH("/", N3483, 1) - 1)</f>
        <v>games</v>
      </c>
      <c r="R3483" t="str">
        <f>RIGHT(N3483, LEN(N3483)-SEARCH("/", N3483, 1))</f>
        <v>video games</v>
      </c>
      <c r="S3483" s="11">
        <f>(((J3483/60)/60)/24)+DATE(1970,1,1)</f>
        <v>42440.371111111104</v>
      </c>
      <c r="T3483" s="11">
        <f>(((I3483/60)/60)/24)+DATE(1970,1,1)</f>
        <v>42470.329444444447</v>
      </c>
    </row>
    <row r="3484" spans="1:20" ht="45" x14ac:dyDescent="0.25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8282</v>
      </c>
      <c r="O3484" s="6">
        <f>ROUND(E3484/D3484*100, 0)</f>
        <v>3</v>
      </c>
      <c r="P3484" s="8">
        <f>E3484/L3484</f>
        <v>114</v>
      </c>
      <c r="Q3484" t="str">
        <f>LEFT(N3484, SEARCH("/", N3484, 1) - 1)</f>
        <v>games</v>
      </c>
      <c r="R3484" t="str">
        <f>RIGHT(N3484, LEN(N3484)-SEARCH("/", N3484, 1))</f>
        <v>video games</v>
      </c>
      <c r="S3484" s="11">
        <f>(((J3484/60)/60)/24)+DATE(1970,1,1)</f>
        <v>42413.671006944445</v>
      </c>
      <c r="T3484" s="11">
        <f>(((I3484/60)/60)/24)+DATE(1970,1,1)</f>
        <v>42443.629340277781</v>
      </c>
    </row>
    <row r="3485" spans="1:20" ht="45" x14ac:dyDescent="0.25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8284</v>
      </c>
      <c r="O3485" s="6">
        <f>ROUND(E3485/D3485*100, 0)</f>
        <v>4</v>
      </c>
      <c r="P3485" s="8">
        <f>E3485/L3485</f>
        <v>60.789473684210527</v>
      </c>
      <c r="Q3485" t="str">
        <f>LEFT(N3485, SEARCH("/", N3485, 1) - 1)</f>
        <v>food</v>
      </c>
      <c r="R3485" t="str">
        <f>RIGHT(N3485, LEN(N3485)-SEARCH("/", N3485, 1))</f>
        <v>food trucks</v>
      </c>
      <c r="S3485" s="11">
        <f>(((J3485/60)/60)/24)+DATE(1970,1,1)</f>
        <v>42061.154930555553</v>
      </c>
      <c r="T3485" s="11">
        <f>(((I3485/60)/60)/24)+DATE(1970,1,1)</f>
        <v>42091.113263888896</v>
      </c>
    </row>
    <row r="3486" spans="1:20" ht="45" x14ac:dyDescent="0.25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8276</v>
      </c>
      <c r="O3486" s="6">
        <f>ROUND(E3486/D3486*100, 0)</f>
        <v>200</v>
      </c>
      <c r="P3486" s="8">
        <f>E3486/L3486</f>
        <v>118.2007874015748</v>
      </c>
      <c r="Q3486" t="str">
        <f>LEFT(N3486, SEARCH("/", N3486, 1) - 1)</f>
        <v>music</v>
      </c>
      <c r="R3486" t="str">
        <f>RIGHT(N3486, LEN(N3486)-SEARCH("/", N3486, 1))</f>
        <v>rock</v>
      </c>
      <c r="S3486" s="11">
        <f>(((J3486/60)/60)/24)+DATE(1970,1,1)</f>
        <v>41843.64271990741</v>
      </c>
      <c r="T3486" s="11">
        <f>(((I3486/60)/60)/24)+DATE(1970,1,1)</f>
        <v>41888.64271990741</v>
      </c>
    </row>
    <row r="3487" spans="1:20" ht="45" x14ac:dyDescent="0.25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8276</v>
      </c>
      <c r="O3487" s="6">
        <f>ROUND(E3487/D3487*100, 0)</f>
        <v>118</v>
      </c>
      <c r="P3487" s="8">
        <f>E3487/L3487</f>
        <v>98.030831024930734</v>
      </c>
      <c r="Q3487" t="str">
        <f>LEFT(N3487, SEARCH("/", N3487, 1) - 1)</f>
        <v>music</v>
      </c>
      <c r="R3487" t="str">
        <f>RIGHT(N3487, LEN(N3487)-SEARCH("/", N3487, 1))</f>
        <v>rock</v>
      </c>
      <c r="S3487" s="11">
        <f>(((J3487/60)/60)/24)+DATE(1970,1,1)</f>
        <v>40921.919340277782</v>
      </c>
      <c r="T3487" s="11">
        <f>(((I3487/60)/60)/24)+DATE(1970,1,1)</f>
        <v>40951.919340277782</v>
      </c>
    </row>
    <row r="3488" spans="1:20" ht="45" x14ac:dyDescent="0.25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8273</v>
      </c>
      <c r="O3488" s="6">
        <f>ROUND(E3488/D3488*100, 0)</f>
        <v>26</v>
      </c>
      <c r="P3488" s="8">
        <f>E3488/L3488</f>
        <v>90.616279069767444</v>
      </c>
      <c r="Q3488" t="str">
        <f>LEFT(N3488, SEARCH("/", N3488, 1) - 1)</f>
        <v>technology</v>
      </c>
      <c r="R3488" t="str">
        <f>RIGHT(N3488, LEN(N3488)-SEARCH("/", N3488, 1))</f>
        <v>wearables</v>
      </c>
      <c r="S3488" s="11">
        <f>(((J3488/60)/60)/24)+DATE(1970,1,1)</f>
        <v>42543.665601851855</v>
      </c>
      <c r="T3488" s="11">
        <f>(((I3488/60)/60)/24)+DATE(1970,1,1)</f>
        <v>42572.729166666672</v>
      </c>
    </row>
    <row r="3489" spans="1:20" ht="45" x14ac:dyDescent="0.25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 s="6">
        <f>ROUND(E3489/D3489*100, 0)</f>
        <v>3</v>
      </c>
      <c r="P3489" s="8">
        <f>E3489/L3489</f>
        <v>66.066666666666663</v>
      </c>
      <c r="Q3489" t="str">
        <f>LEFT(N3489, SEARCH("/", N3489, 1) - 1)</f>
        <v>technology</v>
      </c>
      <c r="R3489" t="str">
        <f>RIGHT(N3489, LEN(N3489)-SEARCH("/", N3489, 1))</f>
        <v>wearables</v>
      </c>
      <c r="S3489" s="11">
        <f>(((J3489/60)/60)/24)+DATE(1970,1,1)</f>
        <v>42188.803622685184</v>
      </c>
      <c r="T3489" s="11">
        <f>(((I3489/60)/60)/24)+DATE(1970,1,1)</f>
        <v>42218.803622685184</v>
      </c>
    </row>
    <row r="3490" spans="1:20" ht="45" x14ac:dyDescent="0.25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8287</v>
      </c>
      <c r="O3490" s="6">
        <f>ROUND(E3490/D3490*100, 0)</f>
        <v>0</v>
      </c>
      <c r="P3490" s="8">
        <f>E3490/L3490</f>
        <v>100</v>
      </c>
      <c r="Q3490" t="str">
        <f>LEFT(N3490, SEARCH("/", N3490, 1) - 1)</f>
        <v>publishing</v>
      </c>
      <c r="R3490" t="str">
        <f>RIGHT(N3490, LEN(N3490)-SEARCH("/", N3490, 1))</f>
        <v>translations</v>
      </c>
      <c r="S3490" s="11">
        <f>(((J3490/60)/60)/24)+DATE(1970,1,1)</f>
        <v>42340.360312500001</v>
      </c>
      <c r="T3490" s="11">
        <f>(((I3490/60)/60)/24)+DATE(1970,1,1)</f>
        <v>42370.360312500001</v>
      </c>
    </row>
    <row r="3491" spans="1:20" ht="45" x14ac:dyDescent="0.25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8288</v>
      </c>
      <c r="O3491" s="6">
        <f>ROUND(E3491/D3491*100, 0)</f>
        <v>456</v>
      </c>
      <c r="P3491" s="8">
        <f>E3491/L3491</f>
        <v>52.622732513451197</v>
      </c>
      <c r="Q3491" t="str">
        <f>LEFT(N3491, SEARCH("/", N3491, 1) - 1)</f>
        <v>publishing</v>
      </c>
      <c r="R3491" t="str">
        <f>RIGHT(N3491, LEN(N3491)-SEARCH("/", N3491, 1))</f>
        <v>radio &amp; podcasts</v>
      </c>
      <c r="S3491" s="11">
        <f>(((J3491/60)/60)/24)+DATE(1970,1,1)</f>
        <v>40959.734398148146</v>
      </c>
      <c r="T3491" s="11">
        <f>(((I3491/60)/60)/24)+DATE(1970,1,1)</f>
        <v>40990.125</v>
      </c>
    </row>
    <row r="3492" spans="1:20" ht="45" x14ac:dyDescent="0.25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8288</v>
      </c>
      <c r="O3492" s="6">
        <f>ROUND(E3492/D3492*100, 0)</f>
        <v>111</v>
      </c>
      <c r="P3492" s="8">
        <f>E3492/L3492</f>
        <v>90.495934959349597</v>
      </c>
      <c r="Q3492" t="str">
        <f>LEFT(N3492, SEARCH("/", N3492, 1) - 1)</f>
        <v>publishing</v>
      </c>
      <c r="R3492" t="str">
        <f>RIGHT(N3492, LEN(N3492)-SEARCH("/", N3492, 1))</f>
        <v>radio &amp; podcasts</v>
      </c>
      <c r="S3492" s="11">
        <f>(((J3492/60)/60)/24)+DATE(1970,1,1)</f>
        <v>40840.615787037037</v>
      </c>
      <c r="T3492" s="11">
        <f>(((I3492/60)/60)/24)+DATE(1970,1,1)</f>
        <v>40900.125</v>
      </c>
    </row>
    <row r="3493" spans="1:20" ht="45" x14ac:dyDescent="0.25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8290</v>
      </c>
      <c r="O3493" s="6">
        <f>ROUND(E3493/D3493*100, 0)</f>
        <v>21</v>
      </c>
      <c r="P3493" s="8">
        <f>E3493/L3493</f>
        <v>108.05084745762711</v>
      </c>
      <c r="Q3493" t="str">
        <f>LEFT(N3493, SEARCH("/", N3493, 1) - 1)</f>
        <v>publishing</v>
      </c>
      <c r="R3493" t="str">
        <f>RIGHT(N3493, LEN(N3493)-SEARCH("/", N3493, 1))</f>
        <v>art books</v>
      </c>
      <c r="S3493" s="11">
        <f>(((J3493/60)/60)/24)+DATE(1970,1,1)</f>
        <v>42549.916712962964</v>
      </c>
      <c r="T3493" s="11">
        <f>(((I3493/60)/60)/24)+DATE(1970,1,1)</f>
        <v>42578.916666666672</v>
      </c>
    </row>
    <row r="3494" spans="1:20" x14ac:dyDescent="0.25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8290</v>
      </c>
      <c r="O3494" s="6">
        <f>ROUND(E3494/D3494*100, 0)</f>
        <v>0</v>
      </c>
      <c r="P3494" s="8" t="e">
        <f>E3494/L3494</f>
        <v>#DIV/0!</v>
      </c>
      <c r="Q3494" t="str">
        <f>LEFT(N3494, SEARCH("/", N3494, 1) - 1)</f>
        <v>publishing</v>
      </c>
      <c r="R3494" t="str">
        <f>RIGHT(N3494, LEN(N3494)-SEARCH("/", N3494, 1))</f>
        <v>art books</v>
      </c>
      <c r="S3494" s="11">
        <f>(((J3494/60)/60)/24)+DATE(1970,1,1)</f>
        <v>41389.679560185185</v>
      </c>
      <c r="T3494" s="11">
        <f>(((I3494/60)/60)/24)+DATE(1970,1,1)</f>
        <v>41419.679560185185</v>
      </c>
    </row>
    <row r="3495" spans="1:20" ht="45" x14ac:dyDescent="0.25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8293</v>
      </c>
      <c r="O3495" s="6">
        <f>ROUND(E3495/D3495*100, 0)</f>
        <v>33</v>
      </c>
      <c r="P3495" s="8">
        <f>E3495/L3495</f>
        <v>264.26315789473682</v>
      </c>
      <c r="Q3495" t="str">
        <f>LEFT(N3495, SEARCH("/", N3495, 1) - 1)</f>
        <v>music</v>
      </c>
      <c r="R3495" t="str">
        <f>RIGHT(N3495, LEN(N3495)-SEARCH("/", N3495, 1))</f>
        <v>faith</v>
      </c>
      <c r="S3495" s="11">
        <f>(((J3495/60)/60)/24)+DATE(1970,1,1)</f>
        <v>42795.701481481476</v>
      </c>
      <c r="T3495" s="11">
        <f>(((I3495/60)/60)/24)+DATE(1970,1,1)</f>
        <v>42828.041666666672</v>
      </c>
    </row>
    <row r="3496" spans="1:20" ht="45" x14ac:dyDescent="0.25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 s="6">
        <f>ROUND(E3496/D3496*100, 0)</f>
        <v>6</v>
      </c>
      <c r="P3496" s="8">
        <f>E3496/L3496</f>
        <v>98.78947368421052</v>
      </c>
      <c r="Q3496" t="str">
        <f>LEFT(N3496, SEARCH("/", N3496, 1) - 1)</f>
        <v>photography</v>
      </c>
      <c r="R3496" t="str">
        <f>RIGHT(N3496, LEN(N3496)-SEARCH("/", N3496, 1))</f>
        <v>photobooks</v>
      </c>
      <c r="S3496" s="11">
        <f>(((J3496/60)/60)/24)+DATE(1970,1,1)</f>
        <v>41978.760393518518</v>
      </c>
      <c r="T3496" s="11">
        <f>(((I3496/60)/60)/24)+DATE(1970,1,1)</f>
        <v>42023.760393518518</v>
      </c>
    </row>
    <row r="3497" spans="1:20" ht="45" x14ac:dyDescent="0.25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8285</v>
      </c>
      <c r="O3497" s="6">
        <f>ROUND(E3497/D3497*100, 0)</f>
        <v>40</v>
      </c>
      <c r="P3497" s="8">
        <f>E3497/L3497</f>
        <v>78.440789473684205</v>
      </c>
      <c r="Q3497" t="str">
        <f>LEFT(N3497, SEARCH("/", N3497, 1) - 1)</f>
        <v>photography</v>
      </c>
      <c r="R3497" t="str">
        <f>RIGHT(N3497, LEN(N3497)-SEARCH("/", N3497, 1))</f>
        <v>photobooks</v>
      </c>
      <c r="S3497" s="11">
        <f>(((J3497/60)/60)/24)+DATE(1970,1,1)</f>
        <v>42493.600810185191</v>
      </c>
      <c r="T3497" s="11">
        <f>(((I3497/60)/60)/24)+DATE(1970,1,1)</f>
        <v>42553.600810185191</v>
      </c>
    </row>
    <row r="3498" spans="1:20" ht="45" x14ac:dyDescent="0.25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8294</v>
      </c>
      <c r="O3498" s="6">
        <f>ROUND(E3498/D3498*100, 0)</f>
        <v>0</v>
      </c>
      <c r="P3498" s="8">
        <f>E3498/L3498</f>
        <v>21.25</v>
      </c>
      <c r="Q3498" t="str">
        <f>LEFT(N3498, SEARCH("/", N3498, 1) - 1)</f>
        <v>technology</v>
      </c>
      <c r="R3498" t="str">
        <f>RIGHT(N3498, LEN(N3498)-SEARCH("/", N3498, 1))</f>
        <v>gadgets</v>
      </c>
      <c r="S3498" s="11">
        <f>(((J3498/60)/60)/24)+DATE(1970,1,1)</f>
        <v>41767.587094907409</v>
      </c>
      <c r="T3498" s="11">
        <f>(((I3498/60)/60)/24)+DATE(1970,1,1)</f>
        <v>41782.587094907409</v>
      </c>
    </row>
    <row r="3499" spans="1:20" ht="30" x14ac:dyDescent="0.25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8295</v>
      </c>
      <c r="O3499" s="6">
        <f>ROUND(E3499/D3499*100, 0)</f>
        <v>168</v>
      </c>
      <c r="P3499" s="8">
        <f>E3499/L3499</f>
        <v>76.138500000000008</v>
      </c>
      <c r="Q3499" t="str">
        <f>LEFT(N3499, SEARCH("/", N3499, 1) - 1)</f>
        <v>technology</v>
      </c>
      <c r="R3499" t="str">
        <f>RIGHT(N3499, LEN(N3499)-SEARCH("/", N3499, 1))</f>
        <v>hardware</v>
      </c>
      <c r="S3499" s="11">
        <f>(((J3499/60)/60)/24)+DATE(1970,1,1)</f>
        <v>41179.098530092589</v>
      </c>
      <c r="T3499" s="11">
        <f>(((I3499/60)/60)/24)+DATE(1970,1,1)</f>
        <v>41209.098530092589</v>
      </c>
    </row>
    <row r="3500" spans="1:20" ht="45" x14ac:dyDescent="0.25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8295</v>
      </c>
      <c r="O3500" s="6">
        <f>ROUND(E3500/D3500*100, 0)</f>
        <v>124</v>
      </c>
      <c r="P3500" s="8">
        <f>E3500/L3500</f>
        <v>194.26193717277485</v>
      </c>
      <c r="Q3500" t="str">
        <f>LEFT(N3500, SEARCH("/", N3500, 1) - 1)</f>
        <v>technology</v>
      </c>
      <c r="R3500" t="str">
        <f>RIGHT(N3500, LEN(N3500)-SEARCH("/", N3500, 1))</f>
        <v>hardware</v>
      </c>
      <c r="S3500" s="11">
        <f>(((J3500/60)/60)/24)+DATE(1970,1,1)</f>
        <v>41535.812708333331</v>
      </c>
      <c r="T3500" s="11">
        <f>(((I3500/60)/60)/24)+DATE(1970,1,1)</f>
        <v>41563.165972222225</v>
      </c>
    </row>
    <row r="3501" spans="1:20" ht="30" x14ac:dyDescent="0.25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8295</v>
      </c>
      <c r="O3501" s="6">
        <f>ROUND(E3501/D3501*100, 0)</f>
        <v>320</v>
      </c>
      <c r="P3501" s="8">
        <f>E3501/L3501</f>
        <v>55.276856649395505</v>
      </c>
      <c r="Q3501" t="str">
        <f>LEFT(N3501, SEARCH("/", N3501, 1) - 1)</f>
        <v>technology</v>
      </c>
      <c r="R3501" t="str">
        <f>RIGHT(N3501, LEN(N3501)-SEARCH("/", N3501, 1))</f>
        <v>hardware</v>
      </c>
      <c r="S3501" s="11">
        <f>(((J3501/60)/60)/24)+DATE(1970,1,1)</f>
        <v>42570.996423611112</v>
      </c>
      <c r="T3501" s="11">
        <f>(((I3501/60)/60)/24)+DATE(1970,1,1)</f>
        <v>42600.996423611112</v>
      </c>
    </row>
    <row r="3502" spans="1:20" ht="45" x14ac:dyDescent="0.25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8295</v>
      </c>
      <c r="O3502" s="6">
        <f>ROUND(E3502/D3502*100, 0)</f>
        <v>7814</v>
      </c>
      <c r="P3502" s="8">
        <f>E3502/L3502</f>
        <v>88.601680840609291</v>
      </c>
      <c r="Q3502" t="str">
        <f>LEFT(N3502, SEARCH("/", N3502, 1) - 1)</f>
        <v>technology</v>
      </c>
      <c r="R3502" t="str">
        <f>RIGHT(N3502, LEN(N3502)-SEARCH("/", N3502, 1))</f>
        <v>hardware</v>
      </c>
      <c r="S3502" s="11">
        <f>(((J3502/60)/60)/24)+DATE(1970,1,1)</f>
        <v>41324.214571759258</v>
      </c>
      <c r="T3502" s="11">
        <f>(((I3502/60)/60)/24)+DATE(1970,1,1)</f>
        <v>41358.172905092593</v>
      </c>
    </row>
    <row r="3503" spans="1:20" ht="45" x14ac:dyDescent="0.25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8295</v>
      </c>
      <c r="O3503" s="6">
        <f>ROUND(E3503/D3503*100, 0)</f>
        <v>132</v>
      </c>
      <c r="P3503" s="8">
        <f>E3503/L3503</f>
        <v>46.580778301886795</v>
      </c>
      <c r="Q3503" t="str">
        <f>LEFT(N3503, SEARCH("/", N3503, 1) - 1)</f>
        <v>technology</v>
      </c>
      <c r="R3503" t="str">
        <f>RIGHT(N3503, LEN(N3503)-SEARCH("/", N3503, 1))</f>
        <v>hardware</v>
      </c>
      <c r="S3503" s="11">
        <f>(((J3503/60)/60)/24)+DATE(1970,1,1)</f>
        <v>41738.864803240744</v>
      </c>
      <c r="T3503" s="11">
        <f>(((I3503/60)/60)/24)+DATE(1970,1,1)</f>
        <v>41768.864803240744</v>
      </c>
    </row>
    <row r="3504" spans="1:20" ht="45" x14ac:dyDescent="0.25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8295</v>
      </c>
      <c r="O3504" s="6">
        <f>ROUND(E3504/D3504*100, 0)</f>
        <v>143</v>
      </c>
      <c r="P3504" s="8">
        <f>E3504/L3504</f>
        <v>114.76533333333333</v>
      </c>
      <c r="Q3504" t="str">
        <f>LEFT(N3504, SEARCH("/", N3504, 1) - 1)</f>
        <v>technology</v>
      </c>
      <c r="R3504" t="str">
        <f>RIGHT(N3504, LEN(N3504)-SEARCH("/", N3504, 1))</f>
        <v>hardware</v>
      </c>
      <c r="S3504" s="11">
        <f>(((J3504/60)/60)/24)+DATE(1970,1,1)</f>
        <v>42361.602476851855</v>
      </c>
      <c r="T3504" s="11">
        <f>(((I3504/60)/60)/24)+DATE(1970,1,1)</f>
        <v>42400.915972222225</v>
      </c>
    </row>
    <row r="3505" spans="1:20" ht="45" x14ac:dyDescent="0.25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8282</v>
      </c>
      <c r="O3505" s="6">
        <f>ROUND(E3505/D3505*100, 0)</f>
        <v>5</v>
      </c>
      <c r="P3505" s="8">
        <f>E3505/L3505</f>
        <v>29.035714285714285</v>
      </c>
      <c r="Q3505" t="str">
        <f>LEFT(N3505, SEARCH("/", N3505, 1) - 1)</f>
        <v>games</v>
      </c>
      <c r="R3505" t="str">
        <f>RIGHT(N3505, LEN(N3505)-SEARCH("/", N3505, 1))</f>
        <v>video games</v>
      </c>
      <c r="S3505" s="11">
        <f>(((J3505/60)/60)/24)+DATE(1970,1,1)</f>
        <v>42647.750092592592</v>
      </c>
      <c r="T3505" s="11">
        <f>(((I3505/60)/60)/24)+DATE(1970,1,1)</f>
        <v>42677.750092592592</v>
      </c>
    </row>
    <row r="3506" spans="1:20" ht="45" x14ac:dyDescent="0.25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8282</v>
      </c>
      <c r="O3506" s="6">
        <f>ROUND(E3506/D3506*100, 0)</f>
        <v>0</v>
      </c>
      <c r="P3506" s="8">
        <f>E3506/L3506</f>
        <v>12.5</v>
      </c>
      <c r="Q3506" t="str">
        <f>LEFT(N3506, SEARCH("/", N3506, 1) - 1)</f>
        <v>games</v>
      </c>
      <c r="R3506" t="str">
        <f>RIGHT(N3506, LEN(N3506)-SEARCH("/", N3506, 1))</f>
        <v>video games</v>
      </c>
      <c r="S3506" s="11">
        <f>(((J3506/60)/60)/24)+DATE(1970,1,1)</f>
        <v>41683.832280092596</v>
      </c>
      <c r="T3506" s="11">
        <f>(((I3506/60)/60)/24)+DATE(1970,1,1)</f>
        <v>41713.790613425925</v>
      </c>
    </row>
    <row r="3507" spans="1:20" ht="45" x14ac:dyDescent="0.25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8297</v>
      </c>
      <c r="O3507" s="6">
        <f>ROUND(E3507/D3507*100, 0)</f>
        <v>951</v>
      </c>
      <c r="P3507" s="8">
        <f>E3507/L3507</f>
        <v>65.891300230946882</v>
      </c>
      <c r="Q3507" t="str">
        <f>LEFT(N3507, SEARCH("/", N3507, 1) - 1)</f>
        <v>games</v>
      </c>
      <c r="R3507" t="str">
        <f>RIGHT(N3507, LEN(N3507)-SEARCH("/", N3507, 1))</f>
        <v>tabletop games</v>
      </c>
      <c r="S3507" s="11">
        <f>(((J3507/60)/60)/24)+DATE(1970,1,1)</f>
        <v>42033.584016203706</v>
      </c>
      <c r="T3507" s="11">
        <f>(((I3507/60)/60)/24)+DATE(1970,1,1)</f>
        <v>42063.584016203706</v>
      </c>
    </row>
    <row r="3508" spans="1:20" ht="45" x14ac:dyDescent="0.25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8276</v>
      </c>
      <c r="O3508" s="6">
        <f>ROUND(E3508/D3508*100, 0)</f>
        <v>105</v>
      </c>
      <c r="P3508" s="8">
        <f>E3508/L3508</f>
        <v>109.45138888888889</v>
      </c>
      <c r="Q3508" t="str">
        <f>LEFT(N3508, SEARCH("/", N3508, 1) - 1)</f>
        <v>music</v>
      </c>
      <c r="R3508" t="str">
        <f>RIGHT(N3508, LEN(N3508)-SEARCH("/", N3508, 1))</f>
        <v>rock</v>
      </c>
      <c r="S3508" s="11">
        <f>(((J3508/60)/60)/24)+DATE(1970,1,1)</f>
        <v>41694.84065972222</v>
      </c>
      <c r="T3508" s="11">
        <f>(((I3508/60)/60)/24)+DATE(1970,1,1)</f>
        <v>41724.798993055556</v>
      </c>
    </row>
    <row r="3509" spans="1:20" ht="30" x14ac:dyDescent="0.25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8272</v>
      </c>
      <c r="O3509" s="6">
        <f>ROUND(E3509/D3509*100, 0)</f>
        <v>0</v>
      </c>
      <c r="P3509" s="8" t="e">
        <f>E3509/L3509</f>
        <v>#DIV/0!</v>
      </c>
      <c r="Q3509" t="str">
        <f>LEFT(N3509, SEARCH("/", N3509, 1) - 1)</f>
        <v>technology</v>
      </c>
      <c r="R3509" t="str">
        <f>RIGHT(N3509, LEN(N3509)-SEARCH("/", N3509, 1))</f>
        <v>web</v>
      </c>
      <c r="S3509" s="11">
        <f>(((J3509/60)/60)/24)+DATE(1970,1,1)</f>
        <v>42237.016388888893</v>
      </c>
      <c r="T3509" s="11">
        <f>(((I3509/60)/60)/24)+DATE(1970,1,1)</f>
        <v>42282.016388888893</v>
      </c>
    </row>
    <row r="3510" spans="1:20" ht="45" x14ac:dyDescent="0.25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8272</v>
      </c>
      <c r="O3510" s="6">
        <f>ROUND(E3510/D3510*100, 0)</f>
        <v>0</v>
      </c>
      <c r="P3510" s="8" t="e">
        <f>E3510/L3510</f>
        <v>#DIV/0!</v>
      </c>
      <c r="Q3510" t="str">
        <f>LEFT(N3510, SEARCH("/", N3510, 1) - 1)</f>
        <v>technology</v>
      </c>
      <c r="R3510" t="str">
        <f>RIGHT(N3510, LEN(N3510)-SEARCH("/", N3510, 1))</f>
        <v>web</v>
      </c>
      <c r="S3510" s="11">
        <f>(((J3510/60)/60)/24)+DATE(1970,1,1)</f>
        <v>41954.838240740741</v>
      </c>
      <c r="T3510" s="11">
        <f>(((I3510/60)/60)/24)+DATE(1970,1,1)</f>
        <v>42014.838240740741</v>
      </c>
    </row>
    <row r="3511" spans="1:20" ht="45" x14ac:dyDescent="0.25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8298</v>
      </c>
      <c r="O3511" s="6">
        <f>ROUND(E3511/D3511*100, 0)</f>
        <v>102</v>
      </c>
      <c r="P3511" s="8">
        <f>E3511/L3511</f>
        <v>108.77659574468085</v>
      </c>
      <c r="Q3511" t="str">
        <f>LEFT(N3511, SEARCH("/", N3511, 1) - 1)</f>
        <v>food</v>
      </c>
      <c r="R3511" t="str">
        <f>RIGHT(N3511, LEN(N3511)-SEARCH("/", N3511, 1))</f>
        <v>small batch</v>
      </c>
      <c r="S3511" s="11">
        <f>(((J3511/60)/60)/24)+DATE(1970,1,1)</f>
        <v>42407.637557870374</v>
      </c>
      <c r="T3511" s="11">
        <f>(((I3511/60)/60)/24)+DATE(1970,1,1)</f>
        <v>42452.595891203702</v>
      </c>
    </row>
    <row r="3512" spans="1:20" ht="45" x14ac:dyDescent="0.25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8284</v>
      </c>
      <c r="O3512" s="6">
        <f>ROUND(E3512/D3512*100, 0)</f>
        <v>0</v>
      </c>
      <c r="P3512" s="8" t="e">
        <f>E3512/L3512</f>
        <v>#DIV/0!</v>
      </c>
      <c r="Q3512" t="str">
        <f>LEFT(N3512, SEARCH("/", N3512, 1) - 1)</f>
        <v>food</v>
      </c>
      <c r="R3512" t="str">
        <f>RIGHT(N3512, LEN(N3512)-SEARCH("/", N3512, 1))</f>
        <v>food trucks</v>
      </c>
      <c r="S3512" s="11">
        <f>(((J3512/60)/60)/24)+DATE(1970,1,1)</f>
        <v>42077.119409722218</v>
      </c>
      <c r="T3512" s="11">
        <f>(((I3512/60)/60)/24)+DATE(1970,1,1)</f>
        <v>42107.119409722218</v>
      </c>
    </row>
    <row r="3513" spans="1:20" ht="45" x14ac:dyDescent="0.25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8284</v>
      </c>
      <c r="O3513" s="6">
        <f>ROUND(E3513/D3513*100, 0)</f>
        <v>0</v>
      </c>
      <c r="P3513" s="8">
        <f>E3513/L3513</f>
        <v>50</v>
      </c>
      <c r="Q3513" t="str">
        <f>LEFT(N3513, SEARCH("/", N3513, 1) - 1)</f>
        <v>food</v>
      </c>
      <c r="R3513" t="str">
        <f>RIGHT(N3513, LEN(N3513)-SEARCH("/", N3513, 1))</f>
        <v>food trucks</v>
      </c>
      <c r="S3513" s="11">
        <f>(((J3513/60)/60)/24)+DATE(1970,1,1)</f>
        <v>41795.963333333333</v>
      </c>
      <c r="T3513" s="11">
        <f>(((I3513/60)/60)/24)+DATE(1970,1,1)</f>
        <v>41825.963333333333</v>
      </c>
    </row>
    <row r="3514" spans="1:20" ht="45" x14ac:dyDescent="0.25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8284</v>
      </c>
      <c r="O3514" s="6">
        <f>ROUND(E3514/D3514*100, 0)</f>
        <v>0</v>
      </c>
      <c r="P3514" s="8">
        <f>E3514/L3514</f>
        <v>50</v>
      </c>
      <c r="Q3514" t="str">
        <f>LEFT(N3514, SEARCH("/", N3514, 1) - 1)</f>
        <v>food</v>
      </c>
      <c r="R3514" t="str">
        <f>RIGHT(N3514, LEN(N3514)-SEARCH("/", N3514, 1))</f>
        <v>food trucks</v>
      </c>
      <c r="S3514" s="11">
        <f>(((J3514/60)/60)/24)+DATE(1970,1,1)</f>
        <v>41887.801168981481</v>
      </c>
      <c r="T3514" s="11">
        <f>(((I3514/60)/60)/24)+DATE(1970,1,1)</f>
        <v>41917.801168981481</v>
      </c>
    </row>
    <row r="3515" spans="1:20" ht="45" x14ac:dyDescent="0.25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8301</v>
      </c>
      <c r="O3515" s="6">
        <f>ROUND(E3515/D3515*100, 0)</f>
        <v>19</v>
      </c>
      <c r="P3515" s="8">
        <f>E3515/L3515</f>
        <v>95.277627118644077</v>
      </c>
      <c r="Q3515" t="str">
        <f>LEFT(N3515, SEARCH("/", N3515, 1) - 1)</f>
        <v>technology</v>
      </c>
      <c r="R3515" t="str">
        <f>RIGHT(N3515, LEN(N3515)-SEARCH("/", N3515, 1))</f>
        <v>space exploration</v>
      </c>
      <c r="S3515" s="11">
        <f>(((J3515/60)/60)/24)+DATE(1970,1,1)</f>
        <v>42551.928854166668</v>
      </c>
      <c r="T3515" s="11">
        <f>(((I3515/60)/60)/24)+DATE(1970,1,1)</f>
        <v>42585.0625</v>
      </c>
    </row>
    <row r="3516" spans="1:20" ht="45" x14ac:dyDescent="0.25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8284</v>
      </c>
      <c r="O3516" s="6">
        <f>ROUND(E3516/D3516*100, 0)</f>
        <v>0</v>
      </c>
      <c r="P3516" s="8" t="e">
        <f>E3516/L3516</f>
        <v>#DIV/0!</v>
      </c>
      <c r="Q3516" t="str">
        <f>LEFT(N3516, SEARCH("/", N3516, 1) - 1)</f>
        <v>food</v>
      </c>
      <c r="R3516" t="str">
        <f>RIGHT(N3516, LEN(N3516)-SEARCH("/", N3516, 1))</f>
        <v>food trucks</v>
      </c>
      <c r="S3516" s="11">
        <f>(((J3516/60)/60)/24)+DATE(1970,1,1)</f>
        <v>41892.974803240737</v>
      </c>
      <c r="T3516" s="11">
        <f>(((I3516/60)/60)/24)+DATE(1970,1,1)</f>
        <v>41912.974803240737</v>
      </c>
    </row>
    <row r="3517" spans="1:20" ht="45" x14ac:dyDescent="0.25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8284</v>
      </c>
      <c r="O3517" s="6">
        <f>ROUND(E3517/D3517*100, 0)</f>
        <v>0</v>
      </c>
      <c r="P3517" s="8">
        <f>E3517/L3517</f>
        <v>1</v>
      </c>
      <c r="Q3517" t="str">
        <f>LEFT(N3517, SEARCH("/", N3517, 1) - 1)</f>
        <v>food</v>
      </c>
      <c r="R3517" t="str">
        <f>RIGHT(N3517, LEN(N3517)-SEARCH("/", N3517, 1))</f>
        <v>food trucks</v>
      </c>
      <c r="S3517" s="11">
        <f>(((J3517/60)/60)/24)+DATE(1970,1,1)</f>
        <v>41878.140497685185</v>
      </c>
      <c r="T3517" s="11">
        <f>(((I3517/60)/60)/24)+DATE(1970,1,1)</f>
        <v>41908.140497685185</v>
      </c>
    </row>
    <row r="3518" spans="1:20" ht="45" x14ac:dyDescent="0.25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8295</v>
      </c>
      <c r="O3518" s="6">
        <f>ROUND(E3518/D3518*100, 0)</f>
        <v>104</v>
      </c>
      <c r="P3518" s="8">
        <f>E3518/L3518</f>
        <v>845.70270270270271</v>
      </c>
      <c r="Q3518" t="str">
        <f>LEFT(N3518, SEARCH("/", N3518, 1) - 1)</f>
        <v>technology</v>
      </c>
      <c r="R3518" t="str">
        <f>RIGHT(N3518, LEN(N3518)-SEARCH("/", N3518, 1))</f>
        <v>hardware</v>
      </c>
      <c r="S3518" s="11">
        <f>(((J3518/60)/60)/24)+DATE(1970,1,1)</f>
        <v>41872.525717592594</v>
      </c>
      <c r="T3518" s="11">
        <f>(((I3518/60)/60)/24)+DATE(1970,1,1)</f>
        <v>41930.166666666664</v>
      </c>
    </row>
    <row r="3519" spans="1:20" ht="45" x14ac:dyDescent="0.25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 s="6">
        <f>ROUND(E3519/D3519*100, 0)</f>
        <v>246</v>
      </c>
      <c r="P3519" s="8">
        <f>E3519/L3519</f>
        <v>161.88210526315791</v>
      </c>
      <c r="Q3519" t="str">
        <f>LEFT(N3519, SEARCH("/", N3519, 1) - 1)</f>
        <v>technology</v>
      </c>
      <c r="R3519" t="str">
        <f>RIGHT(N3519, LEN(N3519)-SEARCH("/", N3519, 1))</f>
        <v>hardware</v>
      </c>
      <c r="S3519" s="11">
        <f>(((J3519/60)/60)/24)+DATE(1970,1,1)</f>
        <v>41611.917673611111</v>
      </c>
      <c r="T3519" s="11">
        <f>(((I3519/60)/60)/24)+DATE(1970,1,1)</f>
        <v>41654.791666666664</v>
      </c>
    </row>
    <row r="3520" spans="1:20" ht="45" x14ac:dyDescent="0.25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8271</v>
      </c>
      <c r="O3520" s="6">
        <f>ROUND(E3520/D3520*100, 0)</f>
        <v>0</v>
      </c>
      <c r="P3520" s="8" t="e">
        <f>E3520/L3520</f>
        <v>#DIV/0!</v>
      </c>
      <c r="Q3520" t="str">
        <f>LEFT(N3520, SEARCH("/", N3520, 1) - 1)</f>
        <v>theater</v>
      </c>
      <c r="R3520" t="str">
        <f>RIGHT(N3520, LEN(N3520)-SEARCH("/", N3520, 1))</f>
        <v>plays</v>
      </c>
      <c r="S3520" s="11">
        <f>(((J3520/60)/60)/24)+DATE(1970,1,1)</f>
        <v>41922.535185185188</v>
      </c>
      <c r="T3520" s="11">
        <f>(((I3520/60)/60)/24)+DATE(1970,1,1)</f>
        <v>41930.207638888889</v>
      </c>
    </row>
    <row r="3521" spans="1:20" ht="45" x14ac:dyDescent="0.25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8271</v>
      </c>
      <c r="O3521" s="6">
        <f>ROUND(E3521/D3521*100, 0)</f>
        <v>0</v>
      </c>
      <c r="P3521" s="8">
        <f>E3521/L3521</f>
        <v>1</v>
      </c>
      <c r="Q3521" t="str">
        <f>LEFT(N3521, SEARCH("/", N3521, 1) - 1)</f>
        <v>theater</v>
      </c>
      <c r="R3521" t="str">
        <f>RIGHT(N3521, LEN(N3521)-SEARCH("/", N3521, 1))</f>
        <v>plays</v>
      </c>
      <c r="S3521" s="11">
        <f>(((J3521/60)/60)/24)+DATE(1970,1,1)</f>
        <v>42107.841284722221</v>
      </c>
      <c r="T3521" s="11">
        <f>(((I3521/60)/60)/24)+DATE(1970,1,1)</f>
        <v>42167.841284722221</v>
      </c>
    </row>
    <row r="3522" spans="1:20" ht="45" x14ac:dyDescent="0.25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8303</v>
      </c>
      <c r="O3522" s="6">
        <f>ROUND(E3522/D3522*100, 0)</f>
        <v>110</v>
      </c>
      <c r="P3522" s="8">
        <f>E3522/L3522</f>
        <v>94.548850574712645</v>
      </c>
      <c r="Q3522" t="str">
        <f>LEFT(N3522, SEARCH("/", N3522, 1) - 1)</f>
        <v>theater</v>
      </c>
      <c r="R3522" t="str">
        <f>RIGHT(N3522, LEN(N3522)-SEARCH("/", N3522, 1))</f>
        <v>spaces</v>
      </c>
      <c r="S3522" s="11">
        <f>(((J3522/60)/60)/24)+DATE(1970,1,1)</f>
        <v>41932.708877314813</v>
      </c>
      <c r="T3522" s="11">
        <f>(((I3522/60)/60)/24)+DATE(1970,1,1)</f>
        <v>41961.190972222219</v>
      </c>
    </row>
    <row r="3523" spans="1:20" ht="30" x14ac:dyDescent="0.25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8271</v>
      </c>
      <c r="O3523" s="6">
        <f>ROUND(E3523/D3523*100, 0)</f>
        <v>0</v>
      </c>
      <c r="P3523" s="8">
        <f>E3523/L3523</f>
        <v>10</v>
      </c>
      <c r="Q3523" t="str">
        <f>LEFT(N3523, SEARCH("/", N3523, 1) - 1)</f>
        <v>theater</v>
      </c>
      <c r="R3523" t="str">
        <f>RIGHT(N3523, LEN(N3523)-SEARCH("/", N3523, 1))</f>
        <v>plays</v>
      </c>
      <c r="S3523" s="11">
        <f>(((J3523/60)/60)/24)+DATE(1970,1,1)</f>
        <v>42786.350231481483</v>
      </c>
      <c r="T3523" s="11">
        <f>(((I3523/60)/60)/24)+DATE(1970,1,1)</f>
        <v>42846.308564814812</v>
      </c>
    </row>
    <row r="3524" spans="1:20" ht="45" x14ac:dyDescent="0.25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8305</v>
      </c>
      <c r="O3524" s="6">
        <f>ROUND(E3524/D3524*100, 0)</f>
        <v>0</v>
      </c>
      <c r="P3524" s="8">
        <f>E3524/L3524</f>
        <v>36.666666666666664</v>
      </c>
      <c r="Q3524" t="str">
        <f>LEFT(N3524, SEARCH("/", N3524, 1) - 1)</f>
        <v>theater</v>
      </c>
      <c r="R3524" t="str">
        <f>RIGHT(N3524, LEN(N3524)-SEARCH("/", N3524, 1))</f>
        <v>musical</v>
      </c>
      <c r="S3524" s="11">
        <f>(((J3524/60)/60)/24)+DATE(1970,1,1)</f>
        <v>42013.424502314811</v>
      </c>
      <c r="T3524" s="11">
        <f>(((I3524/60)/60)/24)+DATE(1970,1,1)</f>
        <v>42051.424502314811</v>
      </c>
    </row>
    <row r="3525" spans="1:20" ht="45" x14ac:dyDescent="0.25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8271</v>
      </c>
      <c r="O3525" s="6">
        <f>ROUND(E3525/D3525*100, 0)</f>
        <v>102</v>
      </c>
      <c r="P3525" s="8">
        <f>E3525/L3525</f>
        <v>141.71296296296296</v>
      </c>
      <c r="Q3525" t="str">
        <f>LEFT(N3525, SEARCH("/", N3525, 1) - 1)</f>
        <v>theater</v>
      </c>
      <c r="R3525" t="str">
        <f>RIGHT(N3525, LEN(N3525)-SEARCH("/", N3525, 1))</f>
        <v>plays</v>
      </c>
      <c r="S3525" s="11">
        <f>(((J3525/60)/60)/24)+DATE(1970,1,1)</f>
        <v>42697.850844907407</v>
      </c>
      <c r="T3525" s="11">
        <f>(((I3525/60)/60)/24)+DATE(1970,1,1)</f>
        <v>42745.208333333328</v>
      </c>
    </row>
    <row r="3526" spans="1:20" ht="45" x14ac:dyDescent="0.25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8271</v>
      </c>
      <c r="O3526" s="6">
        <f>ROUND(E3526/D3526*100, 0)</f>
        <v>103</v>
      </c>
      <c r="P3526" s="8">
        <f>E3526/L3526</f>
        <v>297.02980769230766</v>
      </c>
      <c r="Q3526" t="str">
        <f>LEFT(N3526, SEARCH("/", N3526, 1) - 1)</f>
        <v>theater</v>
      </c>
      <c r="R3526" t="str">
        <f>RIGHT(N3526, LEN(N3526)-SEARCH("/", N3526, 1))</f>
        <v>plays</v>
      </c>
      <c r="S3526" s="11">
        <f>(((J3526/60)/60)/24)+DATE(1970,1,1)</f>
        <v>41884.617314814815</v>
      </c>
      <c r="T3526" s="11">
        <f>(((I3526/60)/60)/24)+DATE(1970,1,1)</f>
        <v>41916.617314814815</v>
      </c>
    </row>
    <row r="3527" spans="1:20" ht="45" x14ac:dyDescent="0.25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8271</v>
      </c>
      <c r="O3527" s="6">
        <f>ROUND(E3527/D3527*100, 0)</f>
        <v>7</v>
      </c>
      <c r="P3527" s="8">
        <f>E3527/L3527</f>
        <v>75.464285714285708</v>
      </c>
      <c r="Q3527" t="str">
        <f>LEFT(N3527, SEARCH("/", N3527, 1) - 1)</f>
        <v>theater</v>
      </c>
      <c r="R3527" t="str">
        <f>RIGHT(N3527, LEN(N3527)-SEARCH("/", N3527, 1))</f>
        <v>plays</v>
      </c>
      <c r="S3527" s="11">
        <f>(((J3527/60)/60)/24)+DATE(1970,1,1)</f>
        <v>42136.767175925925</v>
      </c>
      <c r="T3527" s="11">
        <f>(((I3527/60)/60)/24)+DATE(1970,1,1)</f>
        <v>42166.767175925925</v>
      </c>
    </row>
    <row r="3528" spans="1:20" ht="45" x14ac:dyDescent="0.25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8305</v>
      </c>
      <c r="O3528" s="6">
        <f>ROUND(E3528/D3528*100, 0)</f>
        <v>0</v>
      </c>
      <c r="P3528" s="8" t="e">
        <f>E3528/L3528</f>
        <v>#DIV/0!</v>
      </c>
      <c r="Q3528" t="str">
        <f>LEFT(N3528, SEARCH("/", N3528, 1) - 1)</f>
        <v>theater</v>
      </c>
      <c r="R3528" t="str">
        <f>RIGHT(N3528, LEN(N3528)-SEARCH("/", N3528, 1))</f>
        <v>musical</v>
      </c>
      <c r="S3528" s="11">
        <f>(((J3528/60)/60)/24)+DATE(1970,1,1)</f>
        <v>42615.346817129626</v>
      </c>
      <c r="T3528" s="11">
        <f>(((I3528/60)/60)/24)+DATE(1970,1,1)</f>
        <v>42616.416666666672</v>
      </c>
    </row>
    <row r="3529" spans="1:20" ht="45" x14ac:dyDescent="0.25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8305</v>
      </c>
      <c r="O3529" s="6">
        <f>ROUND(E3529/D3529*100, 0)</f>
        <v>0</v>
      </c>
      <c r="P3529" s="8" t="e">
        <f>E3529/L3529</f>
        <v>#DIV/0!</v>
      </c>
      <c r="Q3529" t="str">
        <f>LEFT(N3529, SEARCH("/", N3529, 1) - 1)</f>
        <v>theater</v>
      </c>
      <c r="R3529" t="str">
        <f>RIGHT(N3529, LEN(N3529)-SEARCH("/", N3529, 1))</f>
        <v>musical</v>
      </c>
      <c r="S3529" s="11">
        <f>(((J3529/60)/60)/24)+DATE(1970,1,1)</f>
        <v>42373.983449074076</v>
      </c>
      <c r="T3529" s="11">
        <f>(((I3529/60)/60)/24)+DATE(1970,1,1)</f>
        <v>42400.960416666669</v>
      </c>
    </row>
    <row r="3530" spans="1:20" ht="45" x14ac:dyDescent="0.25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8271</v>
      </c>
      <c r="O3530" s="6">
        <f>ROUND(E3530/D3530*100, 0)</f>
        <v>0</v>
      </c>
      <c r="P3530" s="8" t="e">
        <f>E3530/L3530</f>
        <v>#DIV/0!</v>
      </c>
      <c r="Q3530" t="str">
        <f>LEFT(N3530, SEARCH("/", N3530, 1) - 1)</f>
        <v>theater</v>
      </c>
      <c r="R3530" t="str">
        <f>RIGHT(N3530, LEN(N3530)-SEARCH("/", N3530, 1))</f>
        <v>plays</v>
      </c>
      <c r="S3530" s="11">
        <f>(((J3530/60)/60)/24)+DATE(1970,1,1)</f>
        <v>41829.325497685182</v>
      </c>
      <c r="T3530" s="11">
        <f>(((I3530/60)/60)/24)+DATE(1970,1,1)</f>
        <v>41889.325497685182</v>
      </c>
    </row>
    <row r="3531" spans="1:20" ht="30" x14ac:dyDescent="0.25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8271</v>
      </c>
      <c r="O3531" s="6">
        <f>ROUND(E3531/D3531*100, 0)</f>
        <v>4</v>
      </c>
      <c r="P3531" s="8">
        <f>E3531/L3531</f>
        <v>175</v>
      </c>
      <c r="Q3531" t="str">
        <f>LEFT(N3531, SEARCH("/", N3531, 1) - 1)</f>
        <v>theater</v>
      </c>
      <c r="R3531" t="str">
        <f>RIGHT(N3531, LEN(N3531)-SEARCH("/", N3531, 1))</f>
        <v>plays</v>
      </c>
      <c r="S3531" s="11">
        <f>(((J3531/60)/60)/24)+DATE(1970,1,1)</f>
        <v>42508.179965277777</v>
      </c>
      <c r="T3531" s="11">
        <f>(((I3531/60)/60)/24)+DATE(1970,1,1)</f>
        <v>42568.179965277777</v>
      </c>
    </row>
    <row r="3532" spans="1:20" ht="45" x14ac:dyDescent="0.25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8271</v>
      </c>
      <c r="O3532" s="6">
        <f>ROUND(E3532/D3532*100, 0)</f>
        <v>0</v>
      </c>
      <c r="P3532" s="8">
        <f>E3532/L3532</f>
        <v>2</v>
      </c>
      <c r="Q3532" t="str">
        <f>LEFT(N3532, SEARCH("/", N3532, 1) - 1)</f>
        <v>theater</v>
      </c>
      <c r="R3532" t="str">
        <f>RIGHT(N3532, LEN(N3532)-SEARCH("/", N3532, 1))</f>
        <v>plays</v>
      </c>
      <c r="S3532" s="11">
        <f>(((J3532/60)/60)/24)+DATE(1970,1,1)</f>
        <v>42391.772997685184</v>
      </c>
      <c r="T3532" s="11">
        <f>(((I3532/60)/60)/24)+DATE(1970,1,1)</f>
        <v>42416.772997685184</v>
      </c>
    </row>
    <row r="3533" spans="1:20" ht="30" x14ac:dyDescent="0.25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8271</v>
      </c>
      <c r="O3533" s="6">
        <f>ROUND(E3533/D3533*100, 0)</f>
        <v>3</v>
      </c>
      <c r="P3533" s="8">
        <f>E3533/L3533</f>
        <v>800</v>
      </c>
      <c r="Q3533" t="str">
        <f>LEFT(N3533, SEARCH("/", N3533, 1) - 1)</f>
        <v>theater</v>
      </c>
      <c r="R3533" t="str">
        <f>RIGHT(N3533, LEN(N3533)-SEARCH("/", N3533, 1))</f>
        <v>plays</v>
      </c>
      <c r="S3533" s="11">
        <f>(((J3533/60)/60)/24)+DATE(1970,1,1)</f>
        <v>42693.031828703708</v>
      </c>
      <c r="T3533" s="11">
        <f>(((I3533/60)/60)/24)+DATE(1970,1,1)</f>
        <v>42723.031828703708</v>
      </c>
    </row>
    <row r="3534" spans="1:20" ht="45" x14ac:dyDescent="0.25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6">
        <f>ROUND(E3534/D3534*100, 0)</f>
        <v>1</v>
      </c>
      <c r="P3534" s="8">
        <f>E3534/L3534</f>
        <v>33.714285714285715</v>
      </c>
      <c r="Q3534" t="str">
        <f>LEFT(N3534, SEARCH("/", N3534, 1) - 1)</f>
        <v>photography</v>
      </c>
      <c r="R3534" t="str">
        <f>RIGHT(N3534, LEN(N3534)-SEARCH("/", N3534, 1))</f>
        <v>people</v>
      </c>
      <c r="S3534" s="11">
        <f>(((J3534/60)/60)/24)+DATE(1970,1,1)</f>
        <v>41926.482731481483</v>
      </c>
      <c r="T3534" s="11">
        <f>(((I3534/60)/60)/24)+DATE(1970,1,1)</f>
        <v>41956.524398148147</v>
      </c>
    </row>
    <row r="3535" spans="1:20" ht="45" x14ac:dyDescent="0.25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6">
        <f>ROUND(E3535/D3535*100, 0)</f>
        <v>103</v>
      </c>
      <c r="P3535" s="8">
        <f>E3535/L3535</f>
        <v>134.26371308016877</v>
      </c>
      <c r="Q3535" t="str">
        <f>LEFT(N3535, SEARCH("/", N3535, 1) - 1)</f>
        <v>theater</v>
      </c>
      <c r="R3535" t="str">
        <f>RIGHT(N3535, LEN(N3535)-SEARCH("/", N3535, 1))</f>
        <v>plays</v>
      </c>
      <c r="S3535" s="11">
        <f>(((J3535/60)/60)/24)+DATE(1970,1,1)</f>
        <v>42445.19430555556</v>
      </c>
      <c r="T3535" s="11">
        <f>(((I3535/60)/60)/24)+DATE(1970,1,1)</f>
        <v>42489.19430555556</v>
      </c>
    </row>
    <row r="3536" spans="1:20" ht="45" x14ac:dyDescent="0.25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6">
        <f>ROUND(E3536/D3536*100, 0)</f>
        <v>104</v>
      </c>
      <c r="P3536" s="8">
        <f>E3536/L3536</f>
        <v>96.877551020408163</v>
      </c>
      <c r="Q3536" t="str">
        <f>LEFT(N3536, SEARCH("/", N3536, 1) - 1)</f>
        <v>publishing</v>
      </c>
      <c r="R3536" t="str">
        <f>RIGHT(N3536, LEN(N3536)-SEARCH("/", N3536, 1))</f>
        <v>radio &amp; podcasts</v>
      </c>
      <c r="S3536" s="11">
        <f>(((J3536/60)/60)/24)+DATE(1970,1,1)</f>
        <v>42073.957569444443</v>
      </c>
      <c r="T3536" s="11">
        <f>(((I3536/60)/60)/24)+DATE(1970,1,1)</f>
        <v>42103.957569444443</v>
      </c>
    </row>
    <row r="3537" spans="1:20" x14ac:dyDescent="0.25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6">
        <f>ROUND(E3537/D3537*100, 0)</f>
        <v>1</v>
      </c>
      <c r="P3537" s="8">
        <f>E3537/L3537</f>
        <v>69</v>
      </c>
      <c r="Q3537" t="str">
        <f>LEFT(N3537, SEARCH("/", N3537, 1) - 1)</f>
        <v>technology</v>
      </c>
      <c r="R3537" t="str">
        <f>RIGHT(N3537, LEN(N3537)-SEARCH("/", N3537, 1))</f>
        <v>makerspaces</v>
      </c>
      <c r="S3537" s="11">
        <f>(((J3537/60)/60)/24)+DATE(1970,1,1)</f>
        <v>42436.211701388893</v>
      </c>
      <c r="T3537" s="11">
        <f>(((I3537/60)/60)/24)+DATE(1970,1,1)</f>
        <v>42466.170034722221</v>
      </c>
    </row>
    <row r="3538" spans="1:20" ht="45" x14ac:dyDescent="0.25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6">
        <f>ROUND(E3538/D3538*100, 0)</f>
        <v>105</v>
      </c>
      <c r="P3538" s="8">
        <f>E3538/L3538</f>
        <v>83.967068965517228</v>
      </c>
      <c r="Q3538" t="str">
        <f>LEFT(N3538, SEARCH("/", N3538, 1) - 1)</f>
        <v>music</v>
      </c>
      <c r="R3538" t="str">
        <f>RIGHT(N3538, LEN(N3538)-SEARCH("/", N3538, 1))</f>
        <v>rock</v>
      </c>
      <c r="S3538" s="11">
        <f>(((J3538/60)/60)/24)+DATE(1970,1,1)</f>
        <v>41710.594282407408</v>
      </c>
      <c r="T3538" s="11">
        <f>(((I3538/60)/60)/24)+DATE(1970,1,1)</f>
        <v>41740.594282407408</v>
      </c>
    </row>
    <row r="3539" spans="1:20" ht="45" x14ac:dyDescent="0.25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6">
        <f>ROUND(E3539/D3539*100, 0)</f>
        <v>65</v>
      </c>
      <c r="P3539" s="8">
        <f>E3539/L3539</f>
        <v>170.62903225806451</v>
      </c>
      <c r="Q3539" t="str">
        <f>LEFT(N3539, SEARCH("/", N3539, 1) - 1)</f>
        <v>photography</v>
      </c>
      <c r="R3539" t="str">
        <f>RIGHT(N3539, LEN(N3539)-SEARCH("/", N3539, 1))</f>
        <v>photobooks</v>
      </c>
      <c r="S3539" s="11">
        <f>(((J3539/60)/60)/24)+DATE(1970,1,1)</f>
        <v>41891.976388888892</v>
      </c>
      <c r="T3539" s="11">
        <f>(((I3539/60)/60)/24)+DATE(1970,1,1)</f>
        <v>41936.976388888892</v>
      </c>
    </row>
    <row r="3540" spans="1:20" ht="45" x14ac:dyDescent="0.25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6">
        <f>ROUND(E3540/D3540*100, 0)</f>
        <v>226</v>
      </c>
      <c r="P3540" s="8">
        <f>E3540/L3540</f>
        <v>118.6144</v>
      </c>
      <c r="Q3540" t="str">
        <f>LEFT(N3540, SEARCH("/", N3540, 1) - 1)</f>
        <v>technology</v>
      </c>
      <c r="R3540" t="str">
        <f>RIGHT(N3540, LEN(N3540)-SEARCH("/", N3540, 1))</f>
        <v>hardware</v>
      </c>
      <c r="S3540" s="11">
        <f>(((J3540/60)/60)/24)+DATE(1970,1,1)</f>
        <v>41212.996481481481</v>
      </c>
      <c r="T3540" s="11">
        <f>(((I3540/60)/60)/24)+DATE(1970,1,1)</f>
        <v>41242.996481481481</v>
      </c>
    </row>
    <row r="3541" spans="1:20" ht="45" x14ac:dyDescent="0.25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 s="6">
        <f>ROUND(E3541/D3541*100, 0)</f>
        <v>5</v>
      </c>
      <c r="P3541" s="8">
        <f>E3541/L3541</f>
        <v>109.06666666666666</v>
      </c>
      <c r="Q3541" t="str">
        <f>LEFT(N3541, SEARCH("/", N3541, 1) - 1)</f>
        <v>photography</v>
      </c>
      <c r="R3541" t="str">
        <f>RIGHT(N3541, LEN(N3541)-SEARCH("/", N3541, 1))</f>
        <v>photobooks</v>
      </c>
      <c r="S3541" s="11">
        <f>(((J3541/60)/60)/24)+DATE(1970,1,1)</f>
        <v>42010.674513888895</v>
      </c>
      <c r="T3541" s="11">
        <f>(((I3541/60)/60)/24)+DATE(1970,1,1)</f>
        <v>42040.674513888895</v>
      </c>
    </row>
    <row r="3542" spans="1:20" ht="45" x14ac:dyDescent="0.25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6">
        <f>ROUND(E3542/D3542*100, 0)</f>
        <v>4</v>
      </c>
      <c r="P3542" s="8">
        <f>E3542/L3542</f>
        <v>88.6875</v>
      </c>
      <c r="Q3542" t="str">
        <f>LEFT(N3542, SEARCH("/", N3542, 1) - 1)</f>
        <v>photography</v>
      </c>
      <c r="R3542" t="str">
        <f>RIGHT(N3542, LEN(N3542)-SEARCH("/", N3542, 1))</f>
        <v>people</v>
      </c>
      <c r="S3542" s="11">
        <f>(((J3542/60)/60)/24)+DATE(1970,1,1)</f>
        <v>42593.011782407411</v>
      </c>
      <c r="T3542" s="11">
        <f>(((I3542/60)/60)/24)+DATE(1970,1,1)</f>
        <v>42615.291666666672</v>
      </c>
    </row>
    <row r="3543" spans="1:20" ht="45" x14ac:dyDescent="0.25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8272</v>
      </c>
      <c r="O3543" s="6">
        <f>ROUND(E3543/D3543*100, 0)</f>
        <v>0</v>
      </c>
      <c r="P3543" s="8" t="e">
        <f>E3543/L3543</f>
        <v>#DIV/0!</v>
      </c>
      <c r="Q3543" t="str">
        <f>LEFT(N3543, SEARCH("/", N3543, 1) - 1)</f>
        <v>technology</v>
      </c>
      <c r="R3543" t="str">
        <f>RIGHT(N3543, LEN(N3543)-SEARCH("/", N3543, 1))</f>
        <v>web</v>
      </c>
      <c r="S3543" s="11">
        <f>(((J3543/60)/60)/24)+DATE(1970,1,1)</f>
        <v>42717.121377314819</v>
      </c>
      <c r="T3543" s="11">
        <f>(((I3543/60)/60)/24)+DATE(1970,1,1)</f>
        <v>42745.372916666667</v>
      </c>
    </row>
    <row r="3544" spans="1:20" ht="45" x14ac:dyDescent="0.25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 s="6">
        <f>ROUND(E3544/D3544*100, 0)</f>
        <v>7</v>
      </c>
      <c r="P3544" s="8">
        <f>E3544/L3544</f>
        <v>383.33333333333331</v>
      </c>
      <c r="Q3544" t="str">
        <f>LEFT(N3544, SEARCH("/", N3544, 1) - 1)</f>
        <v>theater</v>
      </c>
      <c r="R3544" t="str">
        <f>RIGHT(N3544, LEN(N3544)-SEARCH("/", N3544, 1))</f>
        <v>plays</v>
      </c>
      <c r="S3544" s="11">
        <f>(((J3544/60)/60)/24)+DATE(1970,1,1)</f>
        <v>42697.010520833333</v>
      </c>
      <c r="T3544" s="11">
        <f>(((I3544/60)/60)/24)+DATE(1970,1,1)</f>
        <v>42730.010520833333</v>
      </c>
    </row>
    <row r="3545" spans="1:20" ht="45" x14ac:dyDescent="0.25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6">
        <f>ROUND(E3545/D3545*100, 0)</f>
        <v>102</v>
      </c>
      <c r="P3545" s="8">
        <f>E3545/L3545</f>
        <v>119.99298245614035</v>
      </c>
      <c r="Q3545" t="str">
        <f>LEFT(N3545, SEARCH("/", N3545, 1) - 1)</f>
        <v>film &amp; video</v>
      </c>
      <c r="R3545" t="str">
        <f>RIGHT(N3545, LEN(N3545)-SEARCH("/", N3545, 1))</f>
        <v>documentary</v>
      </c>
      <c r="S3545" s="11">
        <f>(((J3545/60)/60)/24)+DATE(1970,1,1)</f>
        <v>42111.970995370371</v>
      </c>
      <c r="T3545" s="11">
        <f>(((I3545/60)/60)/24)+DATE(1970,1,1)</f>
        <v>42156.097222222219</v>
      </c>
    </row>
    <row r="3546" spans="1:20" ht="45" x14ac:dyDescent="0.25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6">
        <f>ROUND(E3546/D3546*100, 0)</f>
        <v>127</v>
      </c>
      <c r="P3546" s="8">
        <f>E3546/L3546</f>
        <v>44.912863070539416</v>
      </c>
      <c r="Q3546" t="str">
        <f>LEFT(N3546, SEARCH("/", N3546, 1) - 1)</f>
        <v>film &amp; video</v>
      </c>
      <c r="R3546" t="str">
        <f>RIGHT(N3546, LEN(N3546)-SEARCH("/", N3546, 1))</f>
        <v>documentary</v>
      </c>
      <c r="S3546" s="11">
        <f>(((J3546/60)/60)/24)+DATE(1970,1,1)</f>
        <v>42427.964745370366</v>
      </c>
      <c r="T3546" s="11">
        <f>(((I3546/60)/60)/24)+DATE(1970,1,1)</f>
        <v>42467.923078703709</v>
      </c>
    </row>
    <row r="3547" spans="1:20" ht="30" x14ac:dyDescent="0.25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8265</v>
      </c>
      <c r="O3547" s="6">
        <f>ROUND(E3547/D3547*100, 0)</f>
        <v>109</v>
      </c>
      <c r="P3547" s="8">
        <f>E3547/L3547</f>
        <v>66.346149825783982</v>
      </c>
      <c r="Q3547" t="str">
        <f>LEFT(N3547, SEARCH("/", N3547, 1) - 1)</f>
        <v>film &amp; video</v>
      </c>
      <c r="R3547" t="str">
        <f>RIGHT(N3547, LEN(N3547)-SEARCH("/", N3547, 1))</f>
        <v>television</v>
      </c>
      <c r="S3547" s="11">
        <f>(((J3547/60)/60)/24)+DATE(1970,1,1)</f>
        <v>42229.820173611108</v>
      </c>
      <c r="T3547" s="11">
        <f>(((I3547/60)/60)/24)+DATE(1970,1,1)</f>
        <v>42262.818750000006</v>
      </c>
    </row>
    <row r="3548" spans="1:20" ht="60" x14ac:dyDescent="0.25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8267</v>
      </c>
      <c r="O3548" s="6">
        <f>ROUND(E3548/D3548*100, 0)</f>
        <v>5</v>
      </c>
      <c r="P3548" s="8">
        <f>E3548/L3548</f>
        <v>119</v>
      </c>
      <c r="Q3548" t="str">
        <f>LEFT(N3548, SEARCH("/", N3548, 1) - 1)</f>
        <v>film &amp; video</v>
      </c>
      <c r="R3548" t="str">
        <f>RIGHT(N3548, LEN(N3548)-SEARCH("/", N3548, 1))</f>
        <v>science fiction</v>
      </c>
      <c r="S3548" s="11">
        <f>(((J3548/60)/60)/24)+DATE(1970,1,1)</f>
        <v>41794.124953703707</v>
      </c>
      <c r="T3548" s="11">
        <f>(((I3548/60)/60)/24)+DATE(1970,1,1)</f>
        <v>41854.124953703707</v>
      </c>
    </row>
    <row r="3549" spans="1:20" ht="45" x14ac:dyDescent="0.25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8269</v>
      </c>
      <c r="O3549" s="6">
        <f>ROUND(E3549/D3549*100, 0)</f>
        <v>107</v>
      </c>
      <c r="P3549" s="8">
        <f>E3549/L3549</f>
        <v>66.70405357142856</v>
      </c>
      <c r="Q3549" t="str">
        <f>LEFT(N3549, SEARCH("/", N3549, 1) - 1)</f>
        <v>film &amp; video</v>
      </c>
      <c r="R3549" t="str">
        <f>RIGHT(N3549, LEN(N3549)-SEARCH("/", N3549, 1))</f>
        <v>documentary</v>
      </c>
      <c r="S3549" s="11">
        <f>(((J3549/60)/60)/24)+DATE(1970,1,1)</f>
        <v>42479.626875000002</v>
      </c>
      <c r="T3549" s="11">
        <f>(((I3549/60)/60)/24)+DATE(1970,1,1)</f>
        <v>42509.626875000002</v>
      </c>
    </row>
    <row r="3550" spans="1:20" ht="45" x14ac:dyDescent="0.25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 s="6">
        <f>ROUND(E3550/D3550*100, 0)</f>
        <v>103</v>
      </c>
      <c r="P3550" s="8">
        <f>E3550/L3550</f>
        <v>106.62314540059347</v>
      </c>
      <c r="Q3550" t="str">
        <f>LEFT(N3550, SEARCH("/", N3550, 1) - 1)</f>
        <v>film &amp; video</v>
      </c>
      <c r="R3550" t="str">
        <f>RIGHT(N3550, LEN(N3550)-SEARCH("/", N3550, 1))</f>
        <v>documentary</v>
      </c>
      <c r="S3550" s="11">
        <f>(((J3550/60)/60)/24)+DATE(1970,1,1)</f>
        <v>42647.446597222224</v>
      </c>
      <c r="T3550" s="11">
        <f>(((I3550/60)/60)/24)+DATE(1970,1,1)</f>
        <v>42682.488263888896</v>
      </c>
    </row>
    <row r="3551" spans="1:20" ht="45" x14ac:dyDescent="0.25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8269</v>
      </c>
      <c r="O3551" s="6">
        <f>ROUND(E3551/D3551*100, 0)</f>
        <v>102</v>
      </c>
      <c r="P3551" s="8">
        <f>E3551/L3551</f>
        <v>104.82352941176471</v>
      </c>
      <c r="Q3551" t="str">
        <f>LEFT(N3551, SEARCH("/", N3551, 1) - 1)</f>
        <v>film &amp; video</v>
      </c>
      <c r="R3551" t="str">
        <f>RIGHT(N3551, LEN(N3551)-SEARCH("/", N3551, 1))</f>
        <v>documentary</v>
      </c>
      <c r="S3551" s="11">
        <f>(((J3551/60)/60)/24)+DATE(1970,1,1)</f>
        <v>41379.515775462962</v>
      </c>
      <c r="T3551" s="11">
        <f>(((I3551/60)/60)/24)+DATE(1970,1,1)</f>
        <v>41411.165972222225</v>
      </c>
    </row>
    <row r="3552" spans="1:20" ht="45" x14ac:dyDescent="0.25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8269</v>
      </c>
      <c r="O3552" s="6">
        <f>ROUND(E3552/D3552*100, 0)</f>
        <v>125</v>
      </c>
      <c r="P3552" s="8">
        <f>E3552/L3552</f>
        <v>146.34782608695653</v>
      </c>
      <c r="Q3552" t="str">
        <f>LEFT(N3552, SEARCH("/", N3552, 1) - 1)</f>
        <v>film &amp; video</v>
      </c>
      <c r="R3552" t="str">
        <f>RIGHT(N3552, LEN(N3552)-SEARCH("/", N3552, 1))</f>
        <v>documentary</v>
      </c>
      <c r="S3552" s="11">
        <f>(((J3552/60)/60)/24)+DATE(1970,1,1)</f>
        <v>42772.669062500005</v>
      </c>
      <c r="T3552" s="11">
        <f>(((I3552/60)/60)/24)+DATE(1970,1,1)</f>
        <v>42802.875</v>
      </c>
    </row>
    <row r="3553" spans="1:20" ht="30" x14ac:dyDescent="0.25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8269</v>
      </c>
      <c r="O3553" s="6">
        <f>ROUND(E3553/D3553*100, 0)</f>
        <v>116</v>
      </c>
      <c r="P3553" s="8">
        <f>E3553/L3553</f>
        <v>246.60606060606059</v>
      </c>
      <c r="Q3553" t="str">
        <f>LEFT(N3553, SEARCH("/", N3553, 1) - 1)</f>
        <v>film &amp; video</v>
      </c>
      <c r="R3553" t="str">
        <f>RIGHT(N3553, LEN(N3553)-SEARCH("/", N3553, 1))</f>
        <v>documentary</v>
      </c>
      <c r="S3553" s="11">
        <f>(((J3553/60)/60)/24)+DATE(1970,1,1)</f>
        <v>41943.293912037036</v>
      </c>
      <c r="T3553" s="11">
        <f>(((I3553/60)/60)/24)+DATE(1970,1,1)</f>
        <v>41974.3355787037</v>
      </c>
    </row>
    <row r="3554" spans="1:20" ht="45" x14ac:dyDescent="0.25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8269</v>
      </c>
      <c r="O3554" s="6">
        <f>ROUND(E3554/D3554*100, 0)</f>
        <v>111</v>
      </c>
      <c r="P3554" s="8">
        <f>E3554/L3554</f>
        <v>109.82189265536722</v>
      </c>
      <c r="Q3554" t="str">
        <f>LEFT(N3554, SEARCH("/", N3554, 1) - 1)</f>
        <v>film &amp; video</v>
      </c>
      <c r="R3554" t="str">
        <f>RIGHT(N3554, LEN(N3554)-SEARCH("/", N3554, 1))</f>
        <v>documentary</v>
      </c>
      <c r="S3554" s="11">
        <f>(((J3554/60)/60)/24)+DATE(1970,1,1)</f>
        <v>41936.001226851848</v>
      </c>
      <c r="T3554" s="11">
        <f>(((I3554/60)/60)/24)+DATE(1970,1,1)</f>
        <v>41966.042893518519</v>
      </c>
    </row>
    <row r="3555" spans="1:20" ht="45" x14ac:dyDescent="0.25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8269</v>
      </c>
      <c r="O3555" s="6">
        <f>ROUND(E3555/D3555*100, 0)</f>
        <v>103</v>
      </c>
      <c r="P3555" s="8">
        <f>E3555/L3555</f>
        <v>133.14391143911439</v>
      </c>
      <c r="Q3555" t="str">
        <f>LEFT(N3555, SEARCH("/", N3555, 1) - 1)</f>
        <v>film &amp; video</v>
      </c>
      <c r="R3555" t="str">
        <f>RIGHT(N3555, LEN(N3555)-SEARCH("/", N3555, 1))</f>
        <v>documentary</v>
      </c>
      <c r="S3555" s="11">
        <f>(((J3555/60)/60)/24)+DATE(1970,1,1)</f>
        <v>41646.628032407411</v>
      </c>
      <c r="T3555" s="11">
        <f>(((I3555/60)/60)/24)+DATE(1970,1,1)</f>
        <v>41675.961111111108</v>
      </c>
    </row>
    <row r="3556" spans="1:20" ht="30" x14ac:dyDescent="0.25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 s="6">
        <f>ROUND(E3556/D3556*100, 0)</f>
        <v>127</v>
      </c>
      <c r="P3556" s="8">
        <f>E3556/L3556</f>
        <v>1644</v>
      </c>
      <c r="Q3556" t="str">
        <f>LEFT(N3556, SEARCH("/", N3556, 1) - 1)</f>
        <v>technology</v>
      </c>
      <c r="R3556" t="str">
        <f>RIGHT(N3556, LEN(N3556)-SEARCH("/", N3556, 1))</f>
        <v>wearables</v>
      </c>
      <c r="S3556" s="11">
        <f>(((J3556/60)/60)/24)+DATE(1970,1,1)</f>
        <v>41891.693379629629</v>
      </c>
      <c r="T3556" s="11">
        <f>(((I3556/60)/60)/24)+DATE(1970,1,1)</f>
        <v>41926.693379629629</v>
      </c>
    </row>
    <row r="3557" spans="1:20" ht="45" x14ac:dyDescent="0.25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8273</v>
      </c>
      <c r="O3557" s="6">
        <f>ROUND(E3557/D3557*100, 0)</f>
        <v>1</v>
      </c>
      <c r="P3557" s="8">
        <f>E3557/L3557</f>
        <v>99.333333333333329</v>
      </c>
      <c r="Q3557" t="str">
        <f>LEFT(N3557, SEARCH("/", N3557, 1) - 1)</f>
        <v>technology</v>
      </c>
      <c r="R3557" t="str">
        <f>RIGHT(N3557, LEN(N3557)-SEARCH("/", N3557, 1))</f>
        <v>wearables</v>
      </c>
      <c r="S3557" s="11">
        <f>(((J3557/60)/60)/24)+DATE(1970,1,1)</f>
        <v>42634.900046296301</v>
      </c>
      <c r="T3557" s="11">
        <f>(((I3557/60)/60)/24)+DATE(1970,1,1)</f>
        <v>42674.900046296301</v>
      </c>
    </row>
    <row r="3558" spans="1:20" ht="30" x14ac:dyDescent="0.25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8273</v>
      </c>
      <c r="O3558" s="6">
        <f>ROUND(E3558/D3558*100, 0)</f>
        <v>1</v>
      </c>
      <c r="P3558" s="8">
        <f>E3558/L3558</f>
        <v>41.888888888888886</v>
      </c>
      <c r="Q3558" t="str">
        <f>LEFT(N3558, SEARCH("/", N3558, 1) - 1)</f>
        <v>technology</v>
      </c>
      <c r="R3558" t="str">
        <f>RIGHT(N3558, LEN(N3558)-SEARCH("/", N3558, 1))</f>
        <v>wearables</v>
      </c>
      <c r="S3558" s="11">
        <f>(((J3558/60)/60)/24)+DATE(1970,1,1)</f>
        <v>42625.635636574079</v>
      </c>
      <c r="T3558" s="11">
        <f>(((I3558/60)/60)/24)+DATE(1970,1,1)</f>
        <v>42660.635636574079</v>
      </c>
    </row>
    <row r="3559" spans="1:20" ht="45" x14ac:dyDescent="0.25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8273</v>
      </c>
      <c r="O3559" s="6">
        <f>ROUND(E3559/D3559*100, 0)</f>
        <v>83</v>
      </c>
      <c r="P3559" s="8">
        <f>E3559/L3559</f>
        <v>301.93916666666667</v>
      </c>
      <c r="Q3559" t="str">
        <f>LEFT(N3559, SEARCH("/", N3559, 1) - 1)</f>
        <v>technology</v>
      </c>
      <c r="R3559" t="str">
        <f>RIGHT(N3559, LEN(N3559)-SEARCH("/", N3559, 1))</f>
        <v>wearables</v>
      </c>
      <c r="S3559" s="11">
        <f>(((J3559/60)/60)/24)+DATE(1970,1,1)</f>
        <v>42506.416990740734</v>
      </c>
      <c r="T3559" s="11">
        <f>(((I3559/60)/60)/24)+DATE(1970,1,1)</f>
        <v>42541.790972222225</v>
      </c>
    </row>
    <row r="3560" spans="1:20" ht="60" x14ac:dyDescent="0.25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8283</v>
      </c>
      <c r="O3560" s="6">
        <f>ROUND(E3560/D3560*100, 0)</f>
        <v>2</v>
      </c>
      <c r="P3560" s="8">
        <f>E3560/L3560</f>
        <v>25.434782608695652</v>
      </c>
      <c r="Q3560" t="str">
        <f>LEFT(N3560, SEARCH("/", N3560, 1) - 1)</f>
        <v>games</v>
      </c>
      <c r="R3560" t="str">
        <f>RIGHT(N3560, LEN(N3560)-SEARCH("/", N3560, 1))</f>
        <v>mobile games</v>
      </c>
      <c r="S3560" s="11">
        <f>(((J3560/60)/60)/24)+DATE(1970,1,1)</f>
        <v>41926.854166666664</v>
      </c>
      <c r="T3560" s="11">
        <f>(((I3560/60)/60)/24)+DATE(1970,1,1)</f>
        <v>41957.895833333328</v>
      </c>
    </row>
    <row r="3561" spans="1:20" ht="45" x14ac:dyDescent="0.25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8283</v>
      </c>
      <c r="O3561" s="6">
        <f>ROUND(E3561/D3561*100, 0)</f>
        <v>0</v>
      </c>
      <c r="P3561" s="8">
        <f>E3561/L3561</f>
        <v>31.25</v>
      </c>
      <c r="Q3561" t="str">
        <f>LEFT(N3561, SEARCH("/", N3561, 1) - 1)</f>
        <v>games</v>
      </c>
      <c r="R3561" t="str">
        <f>RIGHT(N3561, LEN(N3561)-SEARCH("/", N3561, 1))</f>
        <v>mobile games</v>
      </c>
      <c r="S3561" s="11">
        <f>(((J3561/60)/60)/24)+DATE(1970,1,1)</f>
        <v>42736.9066087963</v>
      </c>
      <c r="T3561" s="11">
        <f>(((I3561/60)/60)/24)+DATE(1970,1,1)</f>
        <v>42756.9066087963</v>
      </c>
    </row>
    <row r="3562" spans="1:20" ht="45" x14ac:dyDescent="0.25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8273</v>
      </c>
      <c r="O3562" s="6">
        <f>ROUND(E3562/D3562*100, 0)</f>
        <v>0</v>
      </c>
      <c r="P3562" s="8">
        <f>E3562/L3562</f>
        <v>26.5</v>
      </c>
      <c r="Q3562" t="str">
        <f>LEFT(N3562, SEARCH("/", N3562, 1) - 1)</f>
        <v>technology</v>
      </c>
      <c r="R3562" t="str">
        <f>RIGHT(N3562, LEN(N3562)-SEARCH("/", N3562, 1))</f>
        <v>wearables</v>
      </c>
      <c r="S3562" s="11">
        <f>(((J3562/60)/60)/24)+DATE(1970,1,1)</f>
        <v>42115.656539351854</v>
      </c>
      <c r="T3562" s="11">
        <f>(((I3562/60)/60)/24)+DATE(1970,1,1)</f>
        <v>42145.656539351854</v>
      </c>
    </row>
    <row r="3563" spans="1:20" ht="45" x14ac:dyDescent="0.25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8273</v>
      </c>
      <c r="O3563" s="6">
        <f>ROUND(E3563/D3563*100, 0)</f>
        <v>22</v>
      </c>
      <c r="P3563" s="8">
        <f>E3563/L3563</f>
        <v>157.46</v>
      </c>
      <c r="Q3563" t="str">
        <f>LEFT(N3563, SEARCH("/", N3563, 1) - 1)</f>
        <v>technology</v>
      </c>
      <c r="R3563" t="str">
        <f>RIGHT(N3563, LEN(N3563)-SEARCH("/", N3563, 1))</f>
        <v>wearables</v>
      </c>
      <c r="S3563" s="11">
        <f>(((J3563/60)/60)/24)+DATE(1970,1,1)</f>
        <v>42522.276724537034</v>
      </c>
      <c r="T3563" s="11">
        <f>(((I3563/60)/60)/24)+DATE(1970,1,1)</f>
        <v>42553.166666666672</v>
      </c>
    </row>
    <row r="3564" spans="1:20" ht="45" x14ac:dyDescent="0.25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8285</v>
      </c>
      <c r="O3564" s="6">
        <f>ROUND(E3564/D3564*100, 0)</f>
        <v>135</v>
      </c>
      <c r="P3564" s="8">
        <f>E3564/L3564</f>
        <v>53.991990846681922</v>
      </c>
      <c r="Q3564" t="str">
        <f>LEFT(N3564, SEARCH("/", N3564, 1) - 1)</f>
        <v>photography</v>
      </c>
      <c r="R3564" t="str">
        <f>RIGHT(N3564, LEN(N3564)-SEARCH("/", N3564, 1))</f>
        <v>photobooks</v>
      </c>
      <c r="S3564" s="11">
        <f>(((J3564/60)/60)/24)+DATE(1970,1,1)</f>
        <v>42275.767303240747</v>
      </c>
      <c r="T3564" s="11">
        <f>(((I3564/60)/60)/24)+DATE(1970,1,1)</f>
        <v>42300.767303240747</v>
      </c>
    </row>
    <row r="3565" spans="1:20" x14ac:dyDescent="0.25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8293</v>
      </c>
      <c r="O3565" s="6">
        <f>ROUND(E3565/D3565*100, 0)</f>
        <v>0</v>
      </c>
      <c r="P3565" s="8">
        <f>E3565/L3565</f>
        <v>37.5</v>
      </c>
      <c r="Q3565" t="str">
        <f>LEFT(N3565, SEARCH("/", N3565, 1) - 1)</f>
        <v>music</v>
      </c>
      <c r="R3565" t="str">
        <f>RIGHT(N3565, LEN(N3565)-SEARCH("/", N3565, 1))</f>
        <v>faith</v>
      </c>
      <c r="S3565" s="11">
        <f>(((J3565/60)/60)/24)+DATE(1970,1,1)</f>
        <v>42460.610520833332</v>
      </c>
      <c r="T3565" s="11">
        <f>(((I3565/60)/60)/24)+DATE(1970,1,1)</f>
        <v>42504.207638888889</v>
      </c>
    </row>
    <row r="3566" spans="1:20" ht="45" x14ac:dyDescent="0.25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8285</v>
      </c>
      <c r="O3566" s="6">
        <f>ROUND(E3566/D3566*100, 0)</f>
        <v>15</v>
      </c>
      <c r="P3566" s="8">
        <f>E3566/L3566</f>
        <v>71.34210526315789</v>
      </c>
      <c r="Q3566" t="str">
        <f>LEFT(N3566, SEARCH("/", N3566, 1) - 1)</f>
        <v>photography</v>
      </c>
      <c r="R3566" t="str">
        <f>RIGHT(N3566, LEN(N3566)-SEARCH("/", N3566, 1))</f>
        <v>photobooks</v>
      </c>
      <c r="S3566" s="11">
        <f>(((J3566/60)/60)/24)+DATE(1970,1,1)</f>
        <v>42388.575104166666</v>
      </c>
      <c r="T3566" s="11">
        <f>(((I3566/60)/60)/24)+DATE(1970,1,1)</f>
        <v>42421.575104166666</v>
      </c>
    </row>
    <row r="3567" spans="1:20" ht="45" x14ac:dyDescent="0.25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8294</v>
      </c>
      <c r="O3567" s="6">
        <f>ROUND(E3567/D3567*100, 0)</f>
        <v>14</v>
      </c>
      <c r="P3567" s="8">
        <f>E3567/L3567</f>
        <v>129.97368421052633</v>
      </c>
      <c r="Q3567" t="str">
        <f>LEFT(N3567, SEARCH("/", N3567, 1) - 1)</f>
        <v>technology</v>
      </c>
      <c r="R3567" t="str">
        <f>RIGHT(N3567, LEN(N3567)-SEARCH("/", N3567, 1))</f>
        <v>gadgets</v>
      </c>
      <c r="S3567" s="11">
        <f>(((J3567/60)/60)/24)+DATE(1970,1,1)</f>
        <v>41905.429155092592</v>
      </c>
      <c r="T3567" s="11">
        <f>(((I3567/60)/60)/24)+DATE(1970,1,1)</f>
        <v>41935.429155092592</v>
      </c>
    </row>
    <row r="3568" spans="1:20" ht="45" x14ac:dyDescent="0.25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8295</v>
      </c>
      <c r="O3568" s="6">
        <f>ROUND(E3568/D3568*100, 0)</f>
        <v>198</v>
      </c>
      <c r="P3568" s="8">
        <f>E3568/L3568</f>
        <v>101.85532258064516</v>
      </c>
      <c r="Q3568" t="str">
        <f>LEFT(N3568, SEARCH("/", N3568, 1) - 1)</f>
        <v>technology</v>
      </c>
      <c r="R3568" t="str">
        <f>RIGHT(N3568, LEN(N3568)-SEARCH("/", N3568, 1))</f>
        <v>hardware</v>
      </c>
      <c r="S3568" s="11">
        <f>(((J3568/60)/60)/24)+DATE(1970,1,1)</f>
        <v>41526.60665509259</v>
      </c>
      <c r="T3568" s="11">
        <f>(((I3568/60)/60)/24)+DATE(1970,1,1)</f>
        <v>41563.60665509259</v>
      </c>
    </row>
    <row r="3569" spans="1:20" ht="45" x14ac:dyDescent="0.25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8295</v>
      </c>
      <c r="O3569" s="6">
        <f>ROUND(E3569/D3569*100, 0)</f>
        <v>114</v>
      </c>
      <c r="P3569" s="8">
        <f>E3569/L3569</f>
        <v>64.020933977455712</v>
      </c>
      <c r="Q3569" t="str">
        <f>LEFT(N3569, SEARCH("/", N3569, 1) - 1)</f>
        <v>technology</v>
      </c>
      <c r="R3569" t="str">
        <f>RIGHT(N3569, LEN(N3569)-SEARCH("/", N3569, 1))</f>
        <v>hardware</v>
      </c>
      <c r="S3569" s="11">
        <f>(((J3569/60)/60)/24)+DATE(1970,1,1)</f>
        <v>41731.520949074074</v>
      </c>
      <c r="T3569" s="11">
        <f>(((I3569/60)/60)/24)+DATE(1970,1,1)</f>
        <v>41761.520949074074</v>
      </c>
    </row>
    <row r="3570" spans="1:20" ht="30" x14ac:dyDescent="0.25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8298</v>
      </c>
      <c r="O3570" s="6">
        <f>ROUND(E3570/D3570*100, 0)</f>
        <v>526</v>
      </c>
      <c r="P3570" s="8">
        <f>E3570/L3570</f>
        <v>54.883162444113267</v>
      </c>
      <c r="Q3570" t="str">
        <f>LEFT(N3570, SEARCH("/", N3570, 1) - 1)</f>
        <v>food</v>
      </c>
      <c r="R3570" t="str">
        <f>RIGHT(N3570, LEN(N3570)-SEARCH("/", N3570, 1))</f>
        <v>small batch</v>
      </c>
      <c r="S3570" s="11">
        <f>(((J3570/60)/60)/24)+DATE(1970,1,1)</f>
        <v>41842.917129629634</v>
      </c>
      <c r="T3570" s="11">
        <f>(((I3570/60)/60)/24)+DATE(1970,1,1)</f>
        <v>41877.917129629634</v>
      </c>
    </row>
    <row r="3571" spans="1:20" ht="45" x14ac:dyDescent="0.25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8298</v>
      </c>
      <c r="O3571" s="6">
        <f>ROUND(E3571/D3571*100, 0)</f>
        <v>102</v>
      </c>
      <c r="P3571" s="8">
        <f>E3571/L3571</f>
        <v>219.92638036809817</v>
      </c>
      <c r="Q3571" t="str">
        <f>LEFT(N3571, SEARCH("/", N3571, 1) - 1)</f>
        <v>food</v>
      </c>
      <c r="R3571" t="str">
        <f>RIGHT(N3571, LEN(N3571)-SEARCH("/", N3571, 1))</f>
        <v>small batch</v>
      </c>
      <c r="S3571" s="11">
        <f>(((J3571/60)/60)/24)+DATE(1970,1,1)</f>
        <v>42332.89980324074</v>
      </c>
      <c r="T3571" s="11">
        <f>(((I3571/60)/60)/24)+DATE(1970,1,1)</f>
        <v>42363</v>
      </c>
    </row>
    <row r="3572" spans="1:20" ht="45" x14ac:dyDescent="0.25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8272</v>
      </c>
      <c r="O3572" s="6">
        <f>ROUND(E3572/D3572*100, 0)</f>
        <v>0</v>
      </c>
      <c r="P3572" s="8">
        <f>E3572/L3572</f>
        <v>25</v>
      </c>
      <c r="Q3572" t="str">
        <f>LEFT(N3572, SEARCH("/", N3572, 1) - 1)</f>
        <v>technology</v>
      </c>
      <c r="R3572" t="str">
        <f>RIGHT(N3572, LEN(N3572)-SEARCH("/", N3572, 1))</f>
        <v>web</v>
      </c>
      <c r="S3572" s="11">
        <f>(((J3572/60)/60)/24)+DATE(1970,1,1)</f>
        <v>41954.722916666666</v>
      </c>
      <c r="T3572" s="11">
        <f>(((I3572/60)/60)/24)+DATE(1970,1,1)</f>
        <v>42014.722916666666</v>
      </c>
    </row>
    <row r="3573" spans="1:20" ht="30" x14ac:dyDescent="0.25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8284</v>
      </c>
      <c r="O3573" s="6">
        <f>ROUND(E3573/D3573*100, 0)</f>
        <v>0</v>
      </c>
      <c r="P3573" s="8">
        <f>E3573/L3573</f>
        <v>1</v>
      </c>
      <c r="Q3573" t="str">
        <f>LEFT(N3573, SEARCH("/", N3573, 1) - 1)</f>
        <v>food</v>
      </c>
      <c r="R3573" t="str">
        <f>RIGHT(N3573, LEN(N3573)-SEARCH("/", N3573, 1))</f>
        <v>food trucks</v>
      </c>
      <c r="S3573" s="11">
        <f>(((J3573/60)/60)/24)+DATE(1970,1,1)</f>
        <v>42045.784155092595</v>
      </c>
      <c r="T3573" s="11">
        <f>(((I3573/60)/60)/24)+DATE(1970,1,1)</f>
        <v>42075.742488425924</v>
      </c>
    </row>
    <row r="3574" spans="1:20" ht="45" x14ac:dyDescent="0.25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8298</v>
      </c>
      <c r="O3574" s="6">
        <f>ROUND(E3574/D3574*100, 0)</f>
        <v>101</v>
      </c>
      <c r="P3574" s="8">
        <f>E3574/L3574</f>
        <v>271.50769230769231</v>
      </c>
      <c r="Q3574" t="str">
        <f>LEFT(N3574, SEARCH("/", N3574, 1) - 1)</f>
        <v>food</v>
      </c>
      <c r="R3574" t="str">
        <f>RIGHT(N3574, LEN(N3574)-SEARCH("/", N3574, 1))</f>
        <v>small batch</v>
      </c>
      <c r="S3574" s="11">
        <f>(((J3574/60)/60)/24)+DATE(1970,1,1)</f>
        <v>42770.201481481476</v>
      </c>
      <c r="T3574" s="11">
        <f>(((I3574/60)/60)/24)+DATE(1970,1,1)</f>
        <v>42805.201481481476</v>
      </c>
    </row>
    <row r="3575" spans="1:20" ht="30" x14ac:dyDescent="0.25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8299</v>
      </c>
      <c r="O3575" s="6">
        <f>ROUND(E3575/D3575*100, 0)</f>
        <v>0</v>
      </c>
      <c r="P3575" s="8" t="e">
        <f>E3575/L3575</f>
        <v>#DIV/0!</v>
      </c>
      <c r="Q3575" t="str">
        <f>LEFT(N3575, SEARCH("/", N3575, 1) - 1)</f>
        <v>food</v>
      </c>
      <c r="R3575" t="str">
        <f>RIGHT(N3575, LEN(N3575)-SEARCH("/", N3575, 1))</f>
        <v>restaurants</v>
      </c>
      <c r="S3575" s="11">
        <f>(((J3575/60)/60)/24)+DATE(1970,1,1)</f>
        <v>41928.015439814815</v>
      </c>
      <c r="T3575" s="11">
        <f>(((I3575/60)/60)/24)+DATE(1970,1,1)</f>
        <v>41958.057106481487</v>
      </c>
    </row>
    <row r="3576" spans="1:20" ht="45" x14ac:dyDescent="0.25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8284</v>
      </c>
      <c r="O3576" s="6">
        <f>ROUND(E3576/D3576*100, 0)</f>
        <v>0</v>
      </c>
      <c r="P3576" s="8" t="e">
        <f>E3576/L3576</f>
        <v>#DIV/0!</v>
      </c>
      <c r="Q3576" t="str">
        <f>LEFT(N3576, SEARCH("/", N3576, 1) - 1)</f>
        <v>food</v>
      </c>
      <c r="R3576" t="str">
        <f>RIGHT(N3576, LEN(N3576)-SEARCH("/", N3576, 1))</f>
        <v>food trucks</v>
      </c>
      <c r="S3576" s="11">
        <f>(((J3576/60)/60)/24)+DATE(1970,1,1)</f>
        <v>41842.980879629627</v>
      </c>
      <c r="T3576" s="11">
        <f>(((I3576/60)/60)/24)+DATE(1970,1,1)</f>
        <v>41872.980879629627</v>
      </c>
    </row>
    <row r="3577" spans="1:20" ht="45" x14ac:dyDescent="0.25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8284</v>
      </c>
      <c r="O3577" s="6">
        <f>ROUND(E3577/D3577*100, 0)</f>
        <v>24</v>
      </c>
      <c r="P3577" s="8">
        <f>E3577/L3577</f>
        <v>305.77777777777777</v>
      </c>
      <c r="Q3577" t="str">
        <f>LEFT(N3577, SEARCH("/", N3577, 1) - 1)</f>
        <v>food</v>
      </c>
      <c r="R3577" t="str">
        <f>RIGHT(N3577, LEN(N3577)-SEARCH("/", N3577, 1))</f>
        <v>food trucks</v>
      </c>
      <c r="S3577" s="11">
        <f>(((J3577/60)/60)/24)+DATE(1970,1,1)</f>
        <v>41828.664456018516</v>
      </c>
      <c r="T3577" s="11">
        <f>(((I3577/60)/60)/24)+DATE(1970,1,1)</f>
        <v>41858.664456018516</v>
      </c>
    </row>
    <row r="3578" spans="1:20" ht="45" x14ac:dyDescent="0.25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 s="6">
        <f>ROUND(E3578/D3578*100, 0)</f>
        <v>304</v>
      </c>
      <c r="P3578" s="8">
        <f>E3578/L3578</f>
        <v>157.29347633136095</v>
      </c>
      <c r="Q3578" t="str">
        <f>LEFT(N3578, SEARCH("/", N3578, 1) - 1)</f>
        <v>technology</v>
      </c>
      <c r="R3578" t="str">
        <f>RIGHT(N3578, LEN(N3578)-SEARCH("/", N3578, 1))</f>
        <v>space exploration</v>
      </c>
      <c r="S3578" s="11">
        <f>(((J3578/60)/60)/24)+DATE(1970,1,1)</f>
        <v>41075.237858796296</v>
      </c>
      <c r="T3578" s="11">
        <f>(((I3578/60)/60)/24)+DATE(1970,1,1)</f>
        <v>41105.237858796296</v>
      </c>
    </row>
    <row r="3579" spans="1:20" ht="60" x14ac:dyDescent="0.25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 s="6">
        <f>ROUND(E3579/D3579*100, 0)</f>
        <v>63</v>
      </c>
      <c r="P3579" s="8">
        <f>E3579/L3579</f>
        <v>128.61988304093566</v>
      </c>
      <c r="Q3579" t="str">
        <f>LEFT(N3579, SEARCH("/", N3579, 1) - 1)</f>
        <v>technology</v>
      </c>
      <c r="R3579" t="str">
        <f>RIGHT(N3579, LEN(N3579)-SEARCH("/", N3579, 1))</f>
        <v>makerspaces</v>
      </c>
      <c r="S3579" s="11">
        <f>(((J3579/60)/60)/24)+DATE(1970,1,1)</f>
        <v>42529.632754629631</v>
      </c>
      <c r="T3579" s="11">
        <f>(((I3579/60)/60)/24)+DATE(1970,1,1)</f>
        <v>42556.207638888889</v>
      </c>
    </row>
    <row r="3580" spans="1:20" ht="45" x14ac:dyDescent="0.25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 s="6">
        <f>ROUND(E3580/D3580*100, 0)</f>
        <v>0</v>
      </c>
      <c r="P3580" s="8">
        <f>E3580/L3580</f>
        <v>1</v>
      </c>
      <c r="Q3580" t="str">
        <f>LEFT(N3580, SEARCH("/", N3580, 1) - 1)</f>
        <v>food</v>
      </c>
      <c r="R3580" t="str">
        <f>RIGHT(N3580, LEN(N3580)-SEARCH("/", N3580, 1))</f>
        <v>food trucks</v>
      </c>
      <c r="S3580" s="11">
        <f>(((J3580/60)/60)/24)+DATE(1970,1,1)</f>
        <v>42551.961689814809</v>
      </c>
      <c r="T3580" s="11">
        <f>(((I3580/60)/60)/24)+DATE(1970,1,1)</f>
        <v>42581.961689814809</v>
      </c>
    </row>
    <row r="3581" spans="1:20" ht="45" x14ac:dyDescent="0.25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 s="6">
        <f>ROUND(E3581/D3581*100, 0)</f>
        <v>112</v>
      </c>
      <c r="P3581" s="8">
        <f>E3581/L3581</f>
        <v>149.44486692015209</v>
      </c>
      <c r="Q3581" t="str">
        <f>LEFT(N3581, SEARCH("/", N3581, 1) - 1)</f>
        <v>theater</v>
      </c>
      <c r="R3581" t="str">
        <f>RIGHT(N3581, LEN(N3581)-SEARCH("/", N3581, 1))</f>
        <v>spaces</v>
      </c>
      <c r="S3581" s="11">
        <f>(((J3581/60)/60)/24)+DATE(1970,1,1)</f>
        <v>41899.294942129629</v>
      </c>
      <c r="T3581" s="11">
        <f>(((I3581/60)/60)/24)+DATE(1970,1,1)</f>
        <v>41928.290972222225</v>
      </c>
    </row>
    <row r="3582" spans="1:20" ht="45" x14ac:dyDescent="0.25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6">
        <f>ROUND(E3582/D3582*100, 0)</f>
        <v>0</v>
      </c>
      <c r="P3582" s="8">
        <f>E3582/L3582</f>
        <v>23.333333333333332</v>
      </c>
      <c r="Q3582" t="str">
        <f>LEFT(N3582, SEARCH("/", N3582, 1) - 1)</f>
        <v>theater</v>
      </c>
      <c r="R3582" t="str">
        <f>RIGHT(N3582, LEN(N3582)-SEARCH("/", N3582, 1))</f>
        <v>plays</v>
      </c>
      <c r="S3582" s="11">
        <f>(((J3582/60)/60)/24)+DATE(1970,1,1)</f>
        <v>42123.648831018523</v>
      </c>
      <c r="T3582" s="11">
        <f>(((I3582/60)/60)/24)+DATE(1970,1,1)</f>
        <v>42153.648831018523</v>
      </c>
    </row>
    <row r="3583" spans="1:20" ht="30" x14ac:dyDescent="0.25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 s="6">
        <f>ROUND(E3583/D3583*100, 0)</f>
        <v>172</v>
      </c>
      <c r="P3583" s="8">
        <f>E3583/L3583</f>
        <v>153.5204081632653</v>
      </c>
      <c r="Q3583" t="str">
        <f>LEFT(N3583, SEARCH("/", N3583, 1) - 1)</f>
        <v>theater</v>
      </c>
      <c r="R3583" t="str">
        <f>RIGHT(N3583, LEN(N3583)-SEARCH("/", N3583, 1))</f>
        <v>spaces</v>
      </c>
      <c r="S3583" s="11">
        <f>(((J3583/60)/60)/24)+DATE(1970,1,1)</f>
        <v>42090.912500000006</v>
      </c>
      <c r="T3583" s="11">
        <f>(((I3583/60)/60)/24)+DATE(1970,1,1)</f>
        <v>42150.912500000006</v>
      </c>
    </row>
    <row r="3584" spans="1:20" ht="45" x14ac:dyDescent="0.25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 s="6">
        <f>ROUND(E3584/D3584*100, 0)</f>
        <v>160</v>
      </c>
      <c r="P3584" s="8">
        <f>E3584/L3584</f>
        <v>60.300892473118282</v>
      </c>
      <c r="Q3584" t="str">
        <f>LEFT(N3584, SEARCH("/", N3584, 1) - 1)</f>
        <v>theater</v>
      </c>
      <c r="R3584" t="str">
        <f>RIGHT(N3584, LEN(N3584)-SEARCH("/", N3584, 1))</f>
        <v>plays</v>
      </c>
      <c r="S3584" s="11">
        <f>(((J3584/60)/60)/24)+DATE(1970,1,1)</f>
        <v>41940.69158564815</v>
      </c>
      <c r="T3584" s="11">
        <f>(((I3584/60)/60)/24)+DATE(1970,1,1)</f>
        <v>41969.332638888889</v>
      </c>
    </row>
    <row r="3585" spans="1:20" ht="60" x14ac:dyDescent="0.25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 s="6">
        <f>ROUND(E3585/D3585*100, 0)</f>
        <v>100</v>
      </c>
      <c r="P3585" s="8">
        <f>E3585/L3585</f>
        <v>262.11194029850748</v>
      </c>
      <c r="Q3585" t="str">
        <f>LEFT(N3585, SEARCH("/", N3585, 1) - 1)</f>
        <v>theater</v>
      </c>
      <c r="R3585" t="str">
        <f>RIGHT(N3585, LEN(N3585)-SEARCH("/", N3585, 1))</f>
        <v>plays</v>
      </c>
      <c r="S3585" s="11">
        <f>(((J3585/60)/60)/24)+DATE(1970,1,1)</f>
        <v>42219.665173611109</v>
      </c>
      <c r="T3585" s="11">
        <f>(((I3585/60)/60)/24)+DATE(1970,1,1)</f>
        <v>42257.165972222225</v>
      </c>
    </row>
    <row r="3586" spans="1:20" ht="30" x14ac:dyDescent="0.25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 s="6">
        <f>ROUND(E3586/D3586*100, 0)</f>
        <v>101</v>
      </c>
      <c r="P3586" s="8">
        <f>E3586/L3586</f>
        <v>131.13620817843866</v>
      </c>
      <c r="Q3586" t="str">
        <f>LEFT(N3586, SEARCH("/", N3586, 1) - 1)</f>
        <v>theater</v>
      </c>
      <c r="R3586" t="str">
        <f>RIGHT(N3586, LEN(N3586)-SEARCH("/", N3586, 1))</f>
        <v>plays</v>
      </c>
      <c r="S3586" s="11">
        <f>(((J3586/60)/60)/24)+DATE(1970,1,1)</f>
        <v>42252.474351851852</v>
      </c>
      <c r="T3586" s="11">
        <f>(((I3586/60)/60)/24)+DATE(1970,1,1)</f>
        <v>42276.165972222225</v>
      </c>
    </row>
    <row r="3587" spans="1:20" ht="45" x14ac:dyDescent="0.25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 s="6">
        <f>ROUND(E3587/D3587*100, 0)</f>
        <v>114</v>
      </c>
      <c r="P3587" s="8">
        <f>E3587/L3587</f>
        <v>119.17633928571429</v>
      </c>
      <c r="Q3587" t="str">
        <f>LEFT(N3587, SEARCH("/", N3587, 1) - 1)</f>
        <v>theater</v>
      </c>
      <c r="R3587" t="str">
        <f>RIGHT(N3587, LEN(N3587)-SEARCH("/", N3587, 1))</f>
        <v>plays</v>
      </c>
      <c r="S3587" s="11">
        <f>(((J3587/60)/60)/24)+DATE(1970,1,1)</f>
        <v>42480.078715277778</v>
      </c>
      <c r="T3587" s="11">
        <f>(((I3587/60)/60)/24)+DATE(1970,1,1)</f>
        <v>42504.165972222225</v>
      </c>
    </row>
    <row r="3588" spans="1:20" ht="30" x14ac:dyDescent="0.25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6">
        <f>ROUND(E3588/D3588*100, 0)</f>
        <v>2</v>
      </c>
      <c r="P3588" s="8">
        <f>E3588/L3588</f>
        <v>25.291666666666668</v>
      </c>
      <c r="Q3588" t="str">
        <f>LEFT(N3588, SEARCH("/", N3588, 1) - 1)</f>
        <v>games</v>
      </c>
      <c r="R3588" t="str">
        <f>RIGHT(N3588, LEN(N3588)-SEARCH("/", N3588, 1))</f>
        <v>video games</v>
      </c>
      <c r="S3588" s="11">
        <f>(((J3588/60)/60)/24)+DATE(1970,1,1)</f>
        <v>41499.546759259261</v>
      </c>
      <c r="T3588" s="11">
        <f>(((I3588/60)/60)/24)+DATE(1970,1,1)</f>
        <v>41531.546759259261</v>
      </c>
    </row>
    <row r="3589" spans="1:20" ht="45" x14ac:dyDescent="0.25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6">
        <f>ROUND(E3589/D3589*100, 0)</f>
        <v>113</v>
      </c>
      <c r="P3589" s="8">
        <f>E3589/L3589</f>
        <v>109.04255319148936</v>
      </c>
      <c r="Q3589" t="str">
        <f>LEFT(N3589, SEARCH("/", N3589, 1) - 1)</f>
        <v>film &amp; video</v>
      </c>
      <c r="R3589" t="str">
        <f>RIGHT(N3589, LEN(N3589)-SEARCH("/", N3589, 1))</f>
        <v>documentary</v>
      </c>
      <c r="S3589" s="11">
        <f>(((J3589/60)/60)/24)+DATE(1970,1,1)</f>
        <v>41949.697962962964</v>
      </c>
      <c r="T3589" s="11">
        <f>(((I3589/60)/60)/24)+DATE(1970,1,1)</f>
        <v>41994.697962962964</v>
      </c>
    </row>
    <row r="3590" spans="1:20" ht="45" x14ac:dyDescent="0.25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6">
        <f>ROUND(E3590/D3590*100, 0)</f>
        <v>0</v>
      </c>
      <c r="P3590" s="8" t="e">
        <f>E3590/L3590</f>
        <v>#DIV/0!</v>
      </c>
      <c r="Q3590" t="str">
        <f>LEFT(N3590, SEARCH("/", N3590, 1) - 1)</f>
        <v>publishing</v>
      </c>
      <c r="R3590" t="str">
        <f>RIGHT(N3590, LEN(N3590)-SEARCH("/", N3590, 1))</f>
        <v>translations</v>
      </c>
      <c r="S3590" s="11">
        <f>(((J3590/60)/60)/24)+DATE(1970,1,1)</f>
        <v>42312.204814814817</v>
      </c>
      <c r="T3590" s="11">
        <f>(((I3590/60)/60)/24)+DATE(1970,1,1)</f>
        <v>42340.725694444445</v>
      </c>
    </row>
    <row r="3591" spans="1:20" ht="45" x14ac:dyDescent="0.25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6">
        <f>ROUND(E3591/D3591*100, 0)</f>
        <v>1</v>
      </c>
      <c r="P3591" s="8">
        <f>E3591/L3591</f>
        <v>57.875</v>
      </c>
      <c r="Q3591" t="str">
        <f>LEFT(N3591, SEARCH("/", N3591, 1) - 1)</f>
        <v>technology</v>
      </c>
      <c r="R3591" t="str">
        <f>RIGHT(N3591, LEN(N3591)-SEARCH("/", N3591, 1))</f>
        <v>web</v>
      </c>
      <c r="S3591" s="11">
        <f>(((J3591/60)/60)/24)+DATE(1970,1,1)</f>
        <v>41989.853692129633</v>
      </c>
      <c r="T3591" s="11">
        <f>(((I3591/60)/60)/24)+DATE(1970,1,1)</f>
        <v>42019.811805555553</v>
      </c>
    </row>
    <row r="3592" spans="1:20" ht="45" x14ac:dyDescent="0.25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6">
        <f>ROUND(E3592/D3592*100, 0)</f>
        <v>107</v>
      </c>
      <c r="P3592" s="8">
        <f>E3592/L3592</f>
        <v>170.44680851063831</v>
      </c>
      <c r="Q3592" t="str">
        <f>LEFT(N3592, SEARCH("/", N3592, 1) - 1)</f>
        <v>photography</v>
      </c>
      <c r="R3592" t="str">
        <f>RIGHT(N3592, LEN(N3592)-SEARCH("/", N3592, 1))</f>
        <v>photobooks</v>
      </c>
      <c r="S3592" s="11">
        <f>(((J3592/60)/60)/24)+DATE(1970,1,1)</f>
        <v>42493.167719907404</v>
      </c>
      <c r="T3592" s="11">
        <f>(((I3592/60)/60)/24)+DATE(1970,1,1)</f>
        <v>42528.167719907404</v>
      </c>
    </row>
    <row r="3593" spans="1:20" ht="30" x14ac:dyDescent="0.25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6">
        <f>ROUND(E3593/D3593*100, 0)</f>
        <v>22</v>
      </c>
      <c r="P3593" s="8">
        <f>E3593/L3593</f>
        <v>66.520080000000007</v>
      </c>
      <c r="Q3593" t="str">
        <f>LEFT(N3593, SEARCH("/", N3593, 1) - 1)</f>
        <v>film &amp; video</v>
      </c>
      <c r="R3593" t="str">
        <f>RIGHT(N3593, LEN(N3593)-SEARCH("/", N3593, 1))</f>
        <v>animation</v>
      </c>
      <c r="S3593" s="11">
        <f>(((J3593/60)/60)/24)+DATE(1970,1,1)</f>
        <v>41381.50577546296</v>
      </c>
      <c r="T3593" s="11">
        <f>(((I3593/60)/60)/24)+DATE(1970,1,1)</f>
        <v>41411.50577546296</v>
      </c>
    </row>
    <row r="3594" spans="1:20" ht="45" x14ac:dyDescent="0.25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6">
        <f>ROUND(E3594/D3594*100, 0)</f>
        <v>101</v>
      </c>
      <c r="P3594" s="8">
        <f>E3594/L3594</f>
        <v>287.31343283582089</v>
      </c>
      <c r="Q3594" t="str">
        <f>LEFT(N3594, SEARCH("/", N3594, 1) - 1)</f>
        <v>film &amp; video</v>
      </c>
      <c r="R3594" t="str">
        <f>RIGHT(N3594, LEN(N3594)-SEARCH("/", N3594, 1))</f>
        <v>documentary</v>
      </c>
      <c r="S3594" s="11">
        <f>(((J3594/60)/60)/24)+DATE(1970,1,1)</f>
        <v>41019.793032407404</v>
      </c>
      <c r="T3594" s="11">
        <f>(((I3594/60)/60)/24)+DATE(1970,1,1)</f>
        <v>41049.793032407404</v>
      </c>
    </row>
    <row r="3595" spans="1:20" ht="60" x14ac:dyDescent="0.25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 s="6">
        <f>ROUND(E3595/D3595*100, 0)</f>
        <v>214</v>
      </c>
      <c r="P3595" s="8">
        <f>E3595/L3595</f>
        <v>144.69039145907473</v>
      </c>
      <c r="Q3595" t="str">
        <f>LEFT(N3595, SEARCH("/", N3595, 1) - 1)</f>
        <v>film &amp; video</v>
      </c>
      <c r="R3595" t="str">
        <f>RIGHT(N3595, LEN(N3595)-SEARCH("/", N3595, 1))</f>
        <v>documentary</v>
      </c>
      <c r="S3595" s="11">
        <f>(((J3595/60)/60)/24)+DATE(1970,1,1)</f>
        <v>42200.67659722222</v>
      </c>
      <c r="T3595" s="11">
        <f>(((I3595/60)/60)/24)+DATE(1970,1,1)</f>
        <v>42231.25</v>
      </c>
    </row>
    <row r="3596" spans="1:20" ht="45" x14ac:dyDescent="0.25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 s="6">
        <f>ROUND(E3596/D3596*100, 0)</f>
        <v>0</v>
      </c>
      <c r="P3596" s="8">
        <f>E3596/L3596</f>
        <v>10</v>
      </c>
      <c r="Q3596" t="str">
        <f>LEFT(N3596, SEARCH("/", N3596, 1) - 1)</f>
        <v>publishing</v>
      </c>
      <c r="R3596" t="str">
        <f>RIGHT(N3596, LEN(N3596)-SEARCH("/", N3596, 1))</f>
        <v>fiction</v>
      </c>
      <c r="S3596" s="11">
        <f>(((J3596/60)/60)/24)+DATE(1970,1,1)</f>
        <v>42349.824097222227</v>
      </c>
      <c r="T3596" s="11">
        <f>(((I3596/60)/60)/24)+DATE(1970,1,1)</f>
        <v>42399.824097222227</v>
      </c>
    </row>
    <row r="3597" spans="1:20" ht="60" x14ac:dyDescent="0.25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 s="6">
        <f>ROUND(E3597/D3597*100, 0)</f>
        <v>20</v>
      </c>
      <c r="P3597" s="8">
        <f>E3597/L3597</f>
        <v>500</v>
      </c>
      <c r="Q3597" t="str">
        <f>LEFT(N3597, SEARCH("/", N3597, 1) - 1)</f>
        <v>theater</v>
      </c>
      <c r="R3597" t="str">
        <f>RIGHT(N3597, LEN(N3597)-SEARCH("/", N3597, 1))</f>
        <v>plays</v>
      </c>
      <c r="S3597" s="11">
        <f>(((J3597/60)/60)/24)+DATE(1970,1,1)</f>
        <v>42726.920081018514</v>
      </c>
      <c r="T3597" s="11">
        <f>(((I3597/60)/60)/24)+DATE(1970,1,1)</f>
        <v>42786.75</v>
      </c>
    </row>
    <row r="3598" spans="1:20" ht="45" x14ac:dyDescent="0.25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6">
        <f>ROUND(E3598/D3598*100, 0)</f>
        <v>6</v>
      </c>
      <c r="P3598" s="8">
        <f>E3598/L3598</f>
        <v>41.583333333333336</v>
      </c>
      <c r="Q3598" t="str">
        <f>LEFT(N3598, SEARCH("/", N3598, 1) - 1)</f>
        <v>technology</v>
      </c>
      <c r="R3598" t="str">
        <f>RIGHT(N3598, LEN(N3598)-SEARCH("/", N3598, 1))</f>
        <v>makerspaces</v>
      </c>
      <c r="S3598" s="11">
        <f>(((J3598/60)/60)/24)+DATE(1970,1,1)</f>
        <v>41821.020601851851</v>
      </c>
      <c r="T3598" s="11">
        <f>(((I3598/60)/60)/24)+DATE(1970,1,1)</f>
        <v>41849.020601851851</v>
      </c>
    </row>
    <row r="3599" spans="1:20" ht="45" x14ac:dyDescent="0.25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6">
        <f>ROUND(E3599/D3599*100, 0)</f>
        <v>0</v>
      </c>
      <c r="P3599" s="8">
        <f>E3599/L3599</f>
        <v>25</v>
      </c>
      <c r="Q3599" t="str">
        <f>LEFT(N3599, SEARCH("/", N3599, 1) - 1)</f>
        <v>film &amp; video</v>
      </c>
      <c r="R3599" t="str">
        <f>RIGHT(N3599, LEN(N3599)-SEARCH("/", N3599, 1))</f>
        <v>animation</v>
      </c>
      <c r="S3599" s="11">
        <f>(((J3599/60)/60)/24)+DATE(1970,1,1)</f>
        <v>40800.6403587963</v>
      </c>
      <c r="T3599" s="11">
        <f>(((I3599/60)/60)/24)+DATE(1970,1,1)</f>
        <v>40860.682025462964</v>
      </c>
    </row>
    <row r="3600" spans="1:20" ht="45" x14ac:dyDescent="0.25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6">
        <f>ROUND(E3600/D3600*100, 0)</f>
        <v>0</v>
      </c>
      <c r="P3600" s="8">
        <f>E3600/L3600</f>
        <v>39</v>
      </c>
      <c r="Q3600" t="str">
        <f>LEFT(N3600, SEARCH("/", N3600, 1) - 1)</f>
        <v>technology</v>
      </c>
      <c r="R3600" t="str">
        <f>RIGHT(N3600, LEN(N3600)-SEARCH("/", N3600, 1))</f>
        <v>wearables</v>
      </c>
      <c r="S3600" s="11">
        <f>(((J3600/60)/60)/24)+DATE(1970,1,1)</f>
        <v>41990.438043981485</v>
      </c>
      <c r="T3600" s="11">
        <f>(((I3600/60)/60)/24)+DATE(1970,1,1)</f>
        <v>42020.438043981485</v>
      </c>
    </row>
    <row r="3601" spans="1:20" ht="30" x14ac:dyDescent="0.25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6">
        <f>ROUND(E3601/D3601*100, 0)</f>
        <v>0</v>
      </c>
      <c r="P3601" s="8">
        <f>E3601/L3601</f>
        <v>30</v>
      </c>
      <c r="Q3601" t="str">
        <f>LEFT(N3601, SEARCH("/", N3601, 1) - 1)</f>
        <v>publishing</v>
      </c>
      <c r="R3601" t="str">
        <f>RIGHT(N3601, LEN(N3601)-SEARCH("/", N3601, 1))</f>
        <v>children's books</v>
      </c>
      <c r="S3601" s="11">
        <f>(((J3601/60)/60)/24)+DATE(1970,1,1)</f>
        <v>41373.579675925925</v>
      </c>
      <c r="T3601" s="11">
        <f>(((I3601/60)/60)/24)+DATE(1970,1,1)</f>
        <v>41418.579675925925</v>
      </c>
    </row>
    <row r="3602" spans="1:20" x14ac:dyDescent="0.25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8268</v>
      </c>
      <c r="O3602" s="6">
        <f>ROUND(E3602/D3602*100, 0)</f>
        <v>6</v>
      </c>
      <c r="P3602" s="8">
        <f>E3602/L3602</f>
        <v>220</v>
      </c>
      <c r="Q3602" t="str">
        <f>LEFT(N3602, SEARCH("/", N3602, 1) - 1)</f>
        <v>film &amp; video</v>
      </c>
      <c r="R3602" t="str">
        <f>RIGHT(N3602, LEN(N3602)-SEARCH("/", N3602, 1))</f>
        <v>drama</v>
      </c>
      <c r="S3602" s="11">
        <f>(((J3602/60)/60)/24)+DATE(1970,1,1)</f>
        <v>42570.91133101852</v>
      </c>
      <c r="T3602" s="11">
        <f>(((I3602/60)/60)/24)+DATE(1970,1,1)</f>
        <v>42600.91133101852</v>
      </c>
    </row>
    <row r="3603" spans="1:20" ht="45" x14ac:dyDescent="0.25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 s="6">
        <f>ROUND(E3603/D3603*100, 0)</f>
        <v>105</v>
      </c>
      <c r="P3603" s="8">
        <f>E3603/L3603</f>
        <v>55.066394736842106</v>
      </c>
      <c r="Q3603" t="str">
        <f>LEFT(N3603, SEARCH("/", N3603, 1) - 1)</f>
        <v>film &amp; video</v>
      </c>
      <c r="R3603" t="str">
        <f>RIGHT(N3603, LEN(N3603)-SEARCH("/", N3603, 1))</f>
        <v>documentary</v>
      </c>
      <c r="S3603" s="11">
        <f>(((J3603/60)/60)/24)+DATE(1970,1,1)</f>
        <v>40904.738194444442</v>
      </c>
      <c r="T3603" s="11">
        <f>(((I3603/60)/60)/24)+DATE(1970,1,1)</f>
        <v>40929.738194444442</v>
      </c>
    </row>
    <row r="3604" spans="1:20" ht="45" x14ac:dyDescent="0.25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8269</v>
      </c>
      <c r="O3604" s="6">
        <f>ROUND(E3604/D3604*100, 0)</f>
        <v>107</v>
      </c>
      <c r="P3604" s="8">
        <f>E3604/L3604</f>
        <v>97.356164383561648</v>
      </c>
      <c r="Q3604" t="str">
        <f>LEFT(N3604, SEARCH("/", N3604, 1) - 1)</f>
        <v>film &amp; video</v>
      </c>
      <c r="R3604" t="str">
        <f>RIGHT(N3604, LEN(N3604)-SEARCH("/", N3604, 1))</f>
        <v>documentary</v>
      </c>
      <c r="S3604" s="11">
        <f>(((J3604/60)/60)/24)+DATE(1970,1,1)</f>
        <v>42507.581412037034</v>
      </c>
      <c r="T3604" s="11">
        <f>(((I3604/60)/60)/24)+DATE(1970,1,1)</f>
        <v>42538.581412037034</v>
      </c>
    </row>
    <row r="3605" spans="1:20" ht="45" x14ac:dyDescent="0.25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8269</v>
      </c>
      <c r="O3605" s="6">
        <f>ROUND(E3605/D3605*100, 0)</f>
        <v>125</v>
      </c>
      <c r="P3605" s="8">
        <f>E3605/L3605</f>
        <v>188.31203007518798</v>
      </c>
      <c r="Q3605" t="str">
        <f>LEFT(N3605, SEARCH("/", N3605, 1) - 1)</f>
        <v>film &amp; video</v>
      </c>
      <c r="R3605" t="str">
        <f>RIGHT(N3605, LEN(N3605)-SEARCH("/", N3605, 1))</f>
        <v>documentary</v>
      </c>
      <c r="S3605" s="11">
        <f>(((J3605/60)/60)/24)+DATE(1970,1,1)</f>
        <v>42437.636469907404</v>
      </c>
      <c r="T3605" s="11">
        <f>(((I3605/60)/60)/24)+DATE(1970,1,1)</f>
        <v>42467.59480324074</v>
      </c>
    </row>
    <row r="3606" spans="1:20" ht="45" x14ac:dyDescent="0.25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8269</v>
      </c>
      <c r="O3606" s="6">
        <f>ROUND(E3606/D3606*100, 0)</f>
        <v>112</v>
      </c>
      <c r="P3606" s="8">
        <f>E3606/L3606</f>
        <v>117.77361477572559</v>
      </c>
      <c r="Q3606" t="str">
        <f>LEFT(N3606, SEARCH("/", N3606, 1) - 1)</f>
        <v>film &amp; video</v>
      </c>
      <c r="R3606" t="str">
        <f>RIGHT(N3606, LEN(N3606)-SEARCH("/", N3606, 1))</f>
        <v>documentary</v>
      </c>
      <c r="S3606" s="11">
        <f>(((J3606/60)/60)/24)+DATE(1970,1,1)</f>
        <v>42292.495474537034</v>
      </c>
      <c r="T3606" s="11">
        <f>(((I3606/60)/60)/24)+DATE(1970,1,1)</f>
        <v>42322.537141203706</v>
      </c>
    </row>
    <row r="3607" spans="1:20" ht="45" x14ac:dyDescent="0.25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8270</v>
      </c>
      <c r="O3607" s="6">
        <f>ROUND(E3607/D3607*100, 0)</f>
        <v>1</v>
      </c>
      <c r="P3607" s="8">
        <f>E3607/L3607</f>
        <v>35.833333333333336</v>
      </c>
      <c r="Q3607" t="str">
        <f>LEFT(N3607, SEARCH("/", N3607, 1) - 1)</f>
        <v>film &amp; video</v>
      </c>
      <c r="R3607" t="str">
        <f>RIGHT(N3607, LEN(N3607)-SEARCH("/", N3607, 1))</f>
        <v>animation</v>
      </c>
      <c r="S3607" s="11">
        <f>(((J3607/60)/60)/24)+DATE(1970,1,1)</f>
        <v>41863.260381944441</v>
      </c>
      <c r="T3607" s="11">
        <f>(((I3607/60)/60)/24)+DATE(1970,1,1)</f>
        <v>41893.260381944441</v>
      </c>
    </row>
    <row r="3608" spans="1:20" ht="45" x14ac:dyDescent="0.25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8270</v>
      </c>
      <c r="O3608" s="6">
        <f>ROUND(E3608/D3608*100, 0)</f>
        <v>19</v>
      </c>
      <c r="P3608" s="8">
        <f>E3608/L3608</f>
        <v>55.457142857142856</v>
      </c>
      <c r="Q3608" t="str">
        <f>LEFT(N3608, SEARCH("/", N3608, 1) - 1)</f>
        <v>film &amp; video</v>
      </c>
      <c r="R3608" t="str">
        <f>RIGHT(N3608, LEN(N3608)-SEARCH("/", N3608, 1))</f>
        <v>animation</v>
      </c>
      <c r="S3608" s="11">
        <f>(((J3608/60)/60)/24)+DATE(1970,1,1)</f>
        <v>41465.500173611108</v>
      </c>
      <c r="T3608" s="11">
        <f>(((I3608/60)/60)/24)+DATE(1970,1,1)</f>
        <v>41495.500173611108</v>
      </c>
    </row>
    <row r="3609" spans="1:20" ht="45" x14ac:dyDescent="0.25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8273</v>
      </c>
      <c r="O3609" s="6">
        <f>ROUND(E3609/D3609*100, 0)</f>
        <v>119</v>
      </c>
      <c r="P3609" s="8">
        <f>E3609/L3609</f>
        <v>151.31746031746033</v>
      </c>
      <c r="Q3609" t="str">
        <f>LEFT(N3609, SEARCH("/", N3609, 1) - 1)</f>
        <v>technology</v>
      </c>
      <c r="R3609" t="str">
        <f>RIGHT(N3609, LEN(N3609)-SEARCH("/", N3609, 1))</f>
        <v>wearables</v>
      </c>
      <c r="S3609" s="11">
        <f>(((J3609/60)/60)/24)+DATE(1970,1,1)</f>
        <v>42199.57</v>
      </c>
      <c r="T3609" s="11">
        <f>(((I3609/60)/60)/24)+DATE(1970,1,1)</f>
        <v>42229.57</v>
      </c>
    </row>
    <row r="3610" spans="1:20" ht="45" x14ac:dyDescent="0.25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8273</v>
      </c>
      <c r="O3610" s="6">
        <f>ROUND(E3610/D3610*100, 0)</f>
        <v>22</v>
      </c>
      <c r="P3610" s="8">
        <f>E3610/L3610</f>
        <v>23.948509485094849</v>
      </c>
      <c r="Q3610" t="str">
        <f>LEFT(N3610, SEARCH("/", N3610, 1) - 1)</f>
        <v>technology</v>
      </c>
      <c r="R3610" t="str">
        <f>RIGHT(N3610, LEN(N3610)-SEARCH("/", N3610, 1))</f>
        <v>wearables</v>
      </c>
      <c r="S3610" s="11">
        <f>(((J3610/60)/60)/24)+DATE(1970,1,1)</f>
        <v>41835.581018518518</v>
      </c>
      <c r="T3610" s="11">
        <f>(((I3610/60)/60)/24)+DATE(1970,1,1)</f>
        <v>41895.581018518518</v>
      </c>
    </row>
    <row r="3611" spans="1:20" ht="45" x14ac:dyDescent="0.25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8281</v>
      </c>
      <c r="O3611" s="6">
        <f>ROUND(E3611/D3611*100, 0)</f>
        <v>0</v>
      </c>
      <c r="P3611" s="8" t="e">
        <f>E3611/L3611</f>
        <v>#DIV/0!</v>
      </c>
      <c r="Q3611" t="str">
        <f>LEFT(N3611, SEARCH("/", N3611, 1) - 1)</f>
        <v>journalism</v>
      </c>
      <c r="R3611" t="str">
        <f>RIGHT(N3611, LEN(N3611)-SEARCH("/", N3611, 1))</f>
        <v>audio</v>
      </c>
      <c r="S3611" s="11">
        <f>(((J3611/60)/60)/24)+DATE(1970,1,1)</f>
        <v>42047.900960648149</v>
      </c>
      <c r="T3611" s="11">
        <f>(((I3611/60)/60)/24)+DATE(1970,1,1)</f>
        <v>42089</v>
      </c>
    </row>
    <row r="3612" spans="1:20" ht="45" x14ac:dyDescent="0.25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8282</v>
      </c>
      <c r="O3612" s="6">
        <f>ROUND(E3612/D3612*100, 0)</f>
        <v>0</v>
      </c>
      <c r="P3612" s="8">
        <f>E3612/L3612</f>
        <v>13.25</v>
      </c>
      <c r="Q3612" t="str">
        <f>LEFT(N3612, SEARCH("/", N3612, 1) - 1)</f>
        <v>games</v>
      </c>
      <c r="R3612" t="str">
        <f>RIGHT(N3612, LEN(N3612)-SEARCH("/", N3612, 1))</f>
        <v>video games</v>
      </c>
      <c r="S3612" s="11">
        <f>(((J3612/60)/60)/24)+DATE(1970,1,1)</f>
        <v>42429.695543981477</v>
      </c>
      <c r="T3612" s="11">
        <f>(((I3612/60)/60)/24)+DATE(1970,1,1)</f>
        <v>42459.653877314813</v>
      </c>
    </row>
    <row r="3613" spans="1:20" ht="45" x14ac:dyDescent="0.25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8283</v>
      </c>
      <c r="O3613" s="6">
        <f>ROUND(E3613/D3613*100, 0)</f>
        <v>0</v>
      </c>
      <c r="P3613" s="8" t="e">
        <f>E3613/L3613</f>
        <v>#DIV/0!</v>
      </c>
      <c r="Q3613" t="str">
        <f>LEFT(N3613, SEARCH("/", N3613, 1) - 1)</f>
        <v>games</v>
      </c>
      <c r="R3613" t="str">
        <f>RIGHT(N3613, LEN(N3613)-SEARCH("/", N3613, 1))</f>
        <v>mobile games</v>
      </c>
      <c r="S3613" s="11">
        <f>(((J3613/60)/60)/24)+DATE(1970,1,1)</f>
        <v>42332.908194444448</v>
      </c>
      <c r="T3613" s="11">
        <f>(((I3613/60)/60)/24)+DATE(1970,1,1)</f>
        <v>42362.908194444448</v>
      </c>
    </row>
    <row r="3614" spans="1:20" ht="45" x14ac:dyDescent="0.25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8273</v>
      </c>
      <c r="O3614" s="6">
        <f>ROUND(E3614/D3614*100, 0)</f>
        <v>40</v>
      </c>
      <c r="P3614" s="8">
        <f>E3614/L3614</f>
        <v>152.41346153846155</v>
      </c>
      <c r="Q3614" t="str">
        <f>LEFT(N3614, SEARCH("/", N3614, 1) - 1)</f>
        <v>technology</v>
      </c>
      <c r="R3614" t="str">
        <f>RIGHT(N3614, LEN(N3614)-SEARCH("/", N3614, 1))</f>
        <v>wearables</v>
      </c>
      <c r="S3614" s="11">
        <f>(((J3614/60)/60)/24)+DATE(1970,1,1)</f>
        <v>42747.194502314815</v>
      </c>
      <c r="T3614" s="11">
        <f>(((I3614/60)/60)/24)+DATE(1970,1,1)</f>
        <v>42807.152835648143</v>
      </c>
    </row>
    <row r="3615" spans="1:20" ht="45" x14ac:dyDescent="0.25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8273</v>
      </c>
      <c r="O3615" s="6">
        <f>ROUND(E3615/D3615*100, 0)</f>
        <v>31</v>
      </c>
      <c r="P3615" s="8">
        <f>E3615/L3615</f>
        <v>102.01639344262296</v>
      </c>
      <c r="Q3615" t="str">
        <f>LEFT(N3615, SEARCH("/", N3615, 1) - 1)</f>
        <v>technology</v>
      </c>
      <c r="R3615" t="str">
        <f>RIGHT(N3615, LEN(N3615)-SEARCH("/", N3615, 1))</f>
        <v>wearables</v>
      </c>
      <c r="S3615" s="11">
        <f>(((J3615/60)/60)/24)+DATE(1970,1,1)</f>
        <v>42402.709652777776</v>
      </c>
      <c r="T3615" s="11">
        <f>(((I3615/60)/60)/24)+DATE(1970,1,1)</f>
        <v>42432.709652777776</v>
      </c>
    </row>
    <row r="3616" spans="1:20" ht="45" x14ac:dyDescent="0.25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8273</v>
      </c>
      <c r="O3616" s="6">
        <f>ROUND(E3616/D3616*100, 0)</f>
        <v>15</v>
      </c>
      <c r="P3616" s="8">
        <f>E3616/L3616</f>
        <v>45.407407407407405</v>
      </c>
      <c r="Q3616" t="str">
        <f>LEFT(N3616, SEARCH("/", N3616, 1) - 1)</f>
        <v>technology</v>
      </c>
      <c r="R3616" t="str">
        <f>RIGHT(N3616, LEN(N3616)-SEARCH("/", N3616, 1))</f>
        <v>wearables</v>
      </c>
      <c r="S3616" s="11">
        <f>(((J3616/60)/60)/24)+DATE(1970,1,1)</f>
        <v>41985.043657407412</v>
      </c>
      <c r="T3616" s="11">
        <f>(((I3616/60)/60)/24)+DATE(1970,1,1)</f>
        <v>42015.043657407412</v>
      </c>
    </row>
    <row r="3617" spans="1:20" ht="45" x14ac:dyDescent="0.25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 s="6">
        <f>ROUND(E3617/D3617*100, 0)</f>
        <v>0</v>
      </c>
      <c r="P3617" s="8" t="e">
        <f>E3617/L3617</f>
        <v>#DIV/0!</v>
      </c>
      <c r="Q3617" t="str">
        <f>LEFT(N3617, SEARCH("/", N3617, 1) - 1)</f>
        <v>publishing</v>
      </c>
      <c r="R3617" t="str">
        <f>RIGHT(N3617, LEN(N3617)-SEARCH("/", N3617, 1))</f>
        <v>translations</v>
      </c>
      <c r="S3617" s="11">
        <f>(((J3617/60)/60)/24)+DATE(1970,1,1)</f>
        <v>42175.780416666668</v>
      </c>
      <c r="T3617" s="11">
        <f>(((I3617/60)/60)/24)+DATE(1970,1,1)</f>
        <v>42205.780416666668</v>
      </c>
    </row>
    <row r="3618" spans="1:20" ht="30" x14ac:dyDescent="0.25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8288</v>
      </c>
      <c r="O3618" s="6">
        <f>ROUND(E3618/D3618*100, 0)</f>
        <v>115</v>
      </c>
      <c r="P3618" s="8">
        <f>E3618/L3618</f>
        <v>76.72</v>
      </c>
      <c r="Q3618" t="str">
        <f>LEFT(N3618, SEARCH("/", N3618, 1) - 1)</f>
        <v>publishing</v>
      </c>
      <c r="R3618" t="str">
        <f>RIGHT(N3618, LEN(N3618)-SEARCH("/", N3618, 1))</f>
        <v>radio &amp; podcasts</v>
      </c>
      <c r="S3618" s="11">
        <f>(((J3618/60)/60)/24)+DATE(1970,1,1)</f>
        <v>40933.80190972222</v>
      </c>
      <c r="T3618" s="11">
        <f>(((I3618/60)/60)/24)+DATE(1970,1,1)</f>
        <v>40993.760243055556</v>
      </c>
    </row>
    <row r="3619" spans="1:20" ht="45" x14ac:dyDescent="0.25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8285</v>
      </c>
      <c r="O3619" s="6">
        <f>ROUND(E3619/D3619*100, 0)</f>
        <v>3</v>
      </c>
      <c r="P3619" s="8">
        <f>E3619/L3619</f>
        <v>49.136363636363633</v>
      </c>
      <c r="Q3619" t="str">
        <f>LEFT(N3619, SEARCH("/", N3619, 1) - 1)</f>
        <v>photography</v>
      </c>
      <c r="R3619" t="str">
        <f>RIGHT(N3619, LEN(N3619)-SEARCH("/", N3619, 1))</f>
        <v>photobooks</v>
      </c>
      <c r="S3619" s="11">
        <f>(((J3619/60)/60)/24)+DATE(1970,1,1)</f>
        <v>41987.818969907406</v>
      </c>
      <c r="T3619" s="11">
        <f>(((I3619/60)/60)/24)+DATE(1970,1,1)</f>
        <v>42017.818969907406</v>
      </c>
    </row>
    <row r="3620" spans="1:20" ht="45" x14ac:dyDescent="0.25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 s="6">
        <f>ROUND(E3620/D3620*100, 0)</f>
        <v>24</v>
      </c>
      <c r="P3620" s="8">
        <f>E3620/L3620</f>
        <v>51.227027027027027</v>
      </c>
      <c r="Q3620" t="str">
        <f>LEFT(N3620, SEARCH("/", N3620, 1) - 1)</f>
        <v>photography</v>
      </c>
      <c r="R3620" t="str">
        <f>RIGHT(N3620, LEN(N3620)-SEARCH("/", N3620, 1))</f>
        <v>photobooks</v>
      </c>
      <c r="S3620" s="11">
        <f>(((J3620/60)/60)/24)+DATE(1970,1,1)</f>
        <v>42115.949976851851</v>
      </c>
      <c r="T3620" s="11">
        <f>(((I3620/60)/60)/24)+DATE(1970,1,1)</f>
        <v>42145.949976851851</v>
      </c>
    </row>
    <row r="3621" spans="1:20" ht="45" x14ac:dyDescent="0.25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8295</v>
      </c>
      <c r="O3621" s="6">
        <f>ROUND(E3621/D3621*100, 0)</f>
        <v>788</v>
      </c>
      <c r="P3621" s="8">
        <f>E3621/L3621</f>
        <v>176.200223588597</v>
      </c>
      <c r="Q3621" t="str">
        <f>LEFT(N3621, SEARCH("/", N3621, 1) - 1)</f>
        <v>technology</v>
      </c>
      <c r="R3621" t="str">
        <f>RIGHT(N3621, LEN(N3621)-SEARCH("/", N3621, 1))</f>
        <v>hardware</v>
      </c>
      <c r="S3621" s="11">
        <f>(((J3621/60)/60)/24)+DATE(1970,1,1)</f>
        <v>41730.584374999999</v>
      </c>
      <c r="T3621" s="11">
        <f>(((I3621/60)/60)/24)+DATE(1970,1,1)</f>
        <v>41760.584374999999</v>
      </c>
    </row>
    <row r="3622" spans="1:20" ht="60" x14ac:dyDescent="0.25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8295</v>
      </c>
      <c r="O3622" s="6">
        <f>ROUND(E3622/D3622*100, 0)</f>
        <v>485</v>
      </c>
      <c r="P3622" s="8">
        <f>E3622/L3622</f>
        <v>108.96848314606741</v>
      </c>
      <c r="Q3622" t="str">
        <f>LEFT(N3622, SEARCH("/", N3622, 1) - 1)</f>
        <v>technology</v>
      </c>
      <c r="R3622" t="str">
        <f>RIGHT(N3622, LEN(N3622)-SEARCH("/", N3622, 1))</f>
        <v>hardware</v>
      </c>
      <c r="S3622" s="11">
        <f>(((J3622/60)/60)/24)+DATE(1970,1,1)</f>
        <v>42605.70857638889</v>
      </c>
      <c r="T3622" s="11">
        <f>(((I3622/60)/60)/24)+DATE(1970,1,1)</f>
        <v>42635.70857638889</v>
      </c>
    </row>
    <row r="3623" spans="1:20" ht="45" x14ac:dyDescent="0.25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8295</v>
      </c>
      <c r="O3623" s="6">
        <f>ROUND(E3623/D3623*100, 0)</f>
        <v>199</v>
      </c>
      <c r="P3623" s="8">
        <f>E3623/L3623</f>
        <v>51.212114395886893</v>
      </c>
      <c r="Q3623" t="str">
        <f>LEFT(N3623, SEARCH("/", N3623, 1) - 1)</f>
        <v>technology</v>
      </c>
      <c r="R3623" t="str">
        <f>RIGHT(N3623, LEN(N3623)-SEARCH("/", N3623, 1))</f>
        <v>hardware</v>
      </c>
      <c r="S3623" s="11">
        <f>(((J3623/60)/60)/24)+DATE(1970,1,1)</f>
        <v>41603.333668981482</v>
      </c>
      <c r="T3623" s="11">
        <f>(((I3623/60)/60)/24)+DATE(1970,1,1)</f>
        <v>41633.333668981482</v>
      </c>
    </row>
    <row r="3624" spans="1:20" ht="45" x14ac:dyDescent="0.25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8297</v>
      </c>
      <c r="O3624" s="6">
        <f>ROUND(E3624/D3624*100, 0)</f>
        <v>133</v>
      </c>
      <c r="P3624" s="8">
        <f>E3624/L3624</f>
        <v>81.654377880184327</v>
      </c>
      <c r="Q3624" t="str">
        <f>LEFT(N3624, SEARCH("/", N3624, 1) - 1)</f>
        <v>games</v>
      </c>
      <c r="R3624" t="str">
        <f>RIGHT(N3624, LEN(N3624)-SEARCH("/", N3624, 1))</f>
        <v>tabletop games</v>
      </c>
      <c r="S3624" s="11">
        <f>(((J3624/60)/60)/24)+DATE(1970,1,1)</f>
        <v>42292.513888888891</v>
      </c>
      <c r="T3624" s="11">
        <f>(((I3624/60)/60)/24)+DATE(1970,1,1)</f>
        <v>42322.555555555555</v>
      </c>
    </row>
    <row r="3625" spans="1:20" ht="45" x14ac:dyDescent="0.25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8298</v>
      </c>
      <c r="O3625" s="6">
        <f>ROUND(E3625/D3625*100, 0)</f>
        <v>106</v>
      </c>
      <c r="P3625" s="8">
        <f>E3625/L3625</f>
        <v>104.99007444168734</v>
      </c>
      <c r="Q3625" t="str">
        <f>LEFT(N3625, SEARCH("/", N3625, 1) - 1)</f>
        <v>food</v>
      </c>
      <c r="R3625" t="str">
        <f>RIGHT(N3625, LEN(N3625)-SEARCH("/", N3625, 1))</f>
        <v>small batch</v>
      </c>
      <c r="S3625" s="11">
        <f>(((J3625/60)/60)/24)+DATE(1970,1,1)</f>
        <v>42643.642800925925</v>
      </c>
      <c r="T3625" s="11">
        <f>(((I3625/60)/60)/24)+DATE(1970,1,1)</f>
        <v>42673.642800925925</v>
      </c>
    </row>
    <row r="3626" spans="1:20" ht="45" x14ac:dyDescent="0.25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8272</v>
      </c>
      <c r="O3626" s="6">
        <f>ROUND(E3626/D3626*100, 0)</f>
        <v>0</v>
      </c>
      <c r="P3626" s="8">
        <f>E3626/L3626</f>
        <v>50</v>
      </c>
      <c r="Q3626" t="str">
        <f>LEFT(N3626, SEARCH("/", N3626, 1) - 1)</f>
        <v>technology</v>
      </c>
      <c r="R3626" t="str">
        <f>RIGHT(N3626, LEN(N3626)-SEARCH("/", N3626, 1))</f>
        <v>web</v>
      </c>
      <c r="S3626" s="11">
        <f>(((J3626/60)/60)/24)+DATE(1970,1,1)</f>
        <v>42063.721817129626</v>
      </c>
      <c r="T3626" s="11">
        <f>(((I3626/60)/60)/24)+DATE(1970,1,1)</f>
        <v>42108.680150462969</v>
      </c>
    </row>
    <row r="3627" spans="1:20" ht="45" x14ac:dyDescent="0.25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8284</v>
      </c>
      <c r="O3627" s="6">
        <f>ROUND(E3627/D3627*100, 0)</f>
        <v>0</v>
      </c>
      <c r="P3627" s="8" t="e">
        <f>E3627/L3627</f>
        <v>#DIV/0!</v>
      </c>
      <c r="Q3627" t="str">
        <f>LEFT(N3627, SEARCH("/", N3627, 1) - 1)</f>
        <v>food</v>
      </c>
      <c r="R3627" t="str">
        <f>RIGHT(N3627, LEN(N3627)-SEARCH("/", N3627, 1))</f>
        <v>food trucks</v>
      </c>
      <c r="S3627" s="11">
        <f>(((J3627/60)/60)/24)+DATE(1970,1,1)</f>
        <v>41822.040497685186</v>
      </c>
      <c r="T3627" s="11">
        <f>(((I3627/60)/60)/24)+DATE(1970,1,1)</f>
        <v>41852.040497685186</v>
      </c>
    </row>
    <row r="3628" spans="1:20" ht="45" x14ac:dyDescent="0.25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 s="6">
        <f>ROUND(E3628/D3628*100, 0)</f>
        <v>28</v>
      </c>
      <c r="P3628" s="8">
        <f>E3628/L3628</f>
        <v>167.15151515151516</v>
      </c>
      <c r="Q3628" t="str">
        <f>LEFT(N3628, SEARCH("/", N3628, 1) - 1)</f>
        <v>technology</v>
      </c>
      <c r="R3628" t="str">
        <f>RIGHT(N3628, LEN(N3628)-SEARCH("/", N3628, 1))</f>
        <v>makerspaces</v>
      </c>
      <c r="S3628" s="11">
        <f>(((J3628/60)/60)/24)+DATE(1970,1,1)</f>
        <v>41912.541655092595</v>
      </c>
      <c r="T3628" s="11">
        <f>(((I3628/60)/60)/24)+DATE(1970,1,1)</f>
        <v>41941.947916666664</v>
      </c>
    </row>
    <row r="3629" spans="1:20" ht="45" x14ac:dyDescent="0.25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8302</v>
      </c>
      <c r="O3629" s="6">
        <f>ROUND(E3629/D3629*100, 0)</f>
        <v>0</v>
      </c>
      <c r="P3629" s="8">
        <f>E3629/L3629</f>
        <v>44</v>
      </c>
      <c r="Q3629" t="str">
        <f>LEFT(N3629, SEARCH("/", N3629, 1) - 1)</f>
        <v>technology</v>
      </c>
      <c r="R3629" t="str">
        <f>RIGHT(N3629, LEN(N3629)-SEARCH("/", N3629, 1))</f>
        <v>makerspaces</v>
      </c>
      <c r="S3629" s="11">
        <f>(((J3629/60)/60)/24)+DATE(1970,1,1)</f>
        <v>42033.001087962963</v>
      </c>
      <c r="T3629" s="11">
        <f>(((I3629/60)/60)/24)+DATE(1970,1,1)</f>
        <v>42063.001087962963</v>
      </c>
    </row>
    <row r="3630" spans="1:20" ht="30" x14ac:dyDescent="0.25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8303</v>
      </c>
      <c r="O3630" s="6">
        <f>ROUND(E3630/D3630*100, 0)</f>
        <v>104</v>
      </c>
      <c r="P3630" s="8">
        <f>E3630/L3630</f>
        <v>922.22222222222217</v>
      </c>
      <c r="Q3630" t="str">
        <f>LEFT(N3630, SEARCH("/", N3630, 1) - 1)</f>
        <v>theater</v>
      </c>
      <c r="R3630" t="str">
        <f>RIGHT(N3630, LEN(N3630)-SEARCH("/", N3630, 1))</f>
        <v>spaces</v>
      </c>
      <c r="S3630" s="11">
        <f>(((J3630/60)/60)/24)+DATE(1970,1,1)</f>
        <v>42756.690162037034</v>
      </c>
      <c r="T3630" s="11">
        <f>(((I3630/60)/60)/24)+DATE(1970,1,1)</f>
        <v>42816.648495370369</v>
      </c>
    </row>
    <row r="3631" spans="1:20" ht="30" x14ac:dyDescent="0.25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8295</v>
      </c>
      <c r="O3631" s="6">
        <f>ROUND(E3631/D3631*100, 0)</f>
        <v>145</v>
      </c>
      <c r="P3631" s="8">
        <f>E3631/L3631</f>
        <v>511.65486725663715</v>
      </c>
      <c r="Q3631" t="str">
        <f>LEFT(N3631, SEARCH("/", N3631, 1) - 1)</f>
        <v>technology</v>
      </c>
      <c r="R3631" t="str">
        <f>RIGHT(N3631, LEN(N3631)-SEARCH("/", N3631, 1))</f>
        <v>hardware</v>
      </c>
      <c r="S3631" s="11">
        <f>(((J3631/60)/60)/24)+DATE(1970,1,1)</f>
        <v>42745.744618055556</v>
      </c>
      <c r="T3631" s="11">
        <f>(((I3631/60)/60)/24)+DATE(1970,1,1)</f>
        <v>42795.744618055556</v>
      </c>
    </row>
    <row r="3632" spans="1:20" ht="45" x14ac:dyDescent="0.25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 s="6">
        <f>ROUND(E3632/D3632*100, 0)</f>
        <v>113</v>
      </c>
      <c r="P3632" s="8">
        <f>E3632/L3632</f>
        <v>162.90974729241879</v>
      </c>
      <c r="Q3632" t="str">
        <f>LEFT(N3632, SEARCH("/", N3632, 1) - 1)</f>
        <v>theater</v>
      </c>
      <c r="R3632" t="str">
        <f>RIGHT(N3632, LEN(N3632)-SEARCH("/", N3632, 1))</f>
        <v>spaces</v>
      </c>
      <c r="S3632" s="11">
        <f>(((J3632/60)/60)/24)+DATE(1970,1,1)</f>
        <v>41928.881064814814</v>
      </c>
      <c r="T3632" s="11">
        <f>(((I3632/60)/60)/24)+DATE(1970,1,1)</f>
        <v>41958.922731481478</v>
      </c>
    </row>
    <row r="3633" spans="1:20" ht="45" x14ac:dyDescent="0.25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 s="6">
        <f>ROUND(E3633/D3633*100, 0)</f>
        <v>131</v>
      </c>
      <c r="P3633" s="8">
        <f>E3633/L3633</f>
        <v>164.3</v>
      </c>
      <c r="Q3633" t="str">
        <f>LEFT(N3633, SEARCH("/", N3633, 1) - 1)</f>
        <v>theater</v>
      </c>
      <c r="R3633" t="str">
        <f>RIGHT(N3633, LEN(N3633)-SEARCH("/", N3633, 1))</f>
        <v>spaces</v>
      </c>
      <c r="S3633" s="11">
        <f>(((J3633/60)/60)/24)+DATE(1970,1,1)</f>
        <v>42053.704293981486</v>
      </c>
      <c r="T3633" s="11">
        <f>(((I3633/60)/60)/24)+DATE(1970,1,1)</f>
        <v>42083.662627314814</v>
      </c>
    </row>
    <row r="3634" spans="1:20" ht="45" x14ac:dyDescent="0.25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 s="6">
        <f>ROUND(E3634/D3634*100, 0)</f>
        <v>20</v>
      </c>
      <c r="P3634" s="8">
        <f>E3634/L3634</f>
        <v>272.58620689655174</v>
      </c>
      <c r="Q3634" t="str">
        <f>LEFT(N3634, SEARCH("/", N3634, 1) - 1)</f>
        <v>theater</v>
      </c>
      <c r="R3634" t="str">
        <f>RIGHT(N3634, LEN(N3634)-SEARCH("/", N3634, 1))</f>
        <v>spaces</v>
      </c>
      <c r="S3634" s="11">
        <f>(((J3634/60)/60)/24)+DATE(1970,1,1)</f>
        <v>42128.814247685179</v>
      </c>
      <c r="T3634" s="11">
        <f>(((I3634/60)/60)/24)+DATE(1970,1,1)</f>
        <v>42135.814247685179</v>
      </c>
    </row>
    <row r="3635" spans="1:20" ht="30" x14ac:dyDescent="0.25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 s="6">
        <f>ROUND(E3635/D3635*100, 0)</f>
        <v>100</v>
      </c>
      <c r="P3635" s="8">
        <f>E3635/L3635</f>
        <v>550.04109589041093</v>
      </c>
      <c r="Q3635" t="str">
        <f>LEFT(N3635, SEARCH("/", N3635, 1) - 1)</f>
        <v>theater</v>
      </c>
      <c r="R3635" t="str">
        <f>RIGHT(N3635, LEN(N3635)-SEARCH("/", N3635, 1))</f>
        <v>plays</v>
      </c>
      <c r="S3635" s="11">
        <f>(((J3635/60)/60)/24)+DATE(1970,1,1)</f>
        <v>41887.292187500003</v>
      </c>
      <c r="T3635" s="11">
        <f>(((I3635/60)/60)/24)+DATE(1970,1,1)</f>
        <v>41917.292187500003</v>
      </c>
    </row>
    <row r="3636" spans="1:20" ht="30" x14ac:dyDescent="0.25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 s="6">
        <f>ROUND(E3636/D3636*100, 0)</f>
        <v>128</v>
      </c>
      <c r="P3636" s="8">
        <f>E3636/L3636</f>
        <v>186.80291970802921</v>
      </c>
      <c r="Q3636" t="str">
        <f>LEFT(N3636, SEARCH("/", N3636, 1) - 1)</f>
        <v>theater</v>
      </c>
      <c r="R3636" t="str">
        <f>RIGHT(N3636, LEN(N3636)-SEARCH("/", N3636, 1))</f>
        <v>plays</v>
      </c>
      <c r="S3636" s="11">
        <f>(((J3636/60)/60)/24)+DATE(1970,1,1)</f>
        <v>42020.700567129628</v>
      </c>
      <c r="T3636" s="11">
        <f>(((I3636/60)/60)/24)+DATE(1970,1,1)</f>
        <v>42065.207638888889</v>
      </c>
    </row>
    <row r="3637" spans="1:20" ht="60" x14ac:dyDescent="0.25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 s="6">
        <f>ROUND(E3637/D3637*100, 0)</f>
        <v>2</v>
      </c>
      <c r="P3637" s="8">
        <f>E3637/L3637</f>
        <v>70.166666666666671</v>
      </c>
      <c r="Q3637" t="str">
        <f>LEFT(N3637, SEARCH("/", N3637, 1) - 1)</f>
        <v>theater</v>
      </c>
      <c r="R3637" t="str">
        <f>RIGHT(N3637, LEN(N3637)-SEARCH("/", N3637, 1))</f>
        <v>plays</v>
      </c>
      <c r="S3637" s="11">
        <f>(((J3637/60)/60)/24)+DATE(1970,1,1)</f>
        <v>42248.627013888887</v>
      </c>
      <c r="T3637" s="11">
        <f>(((I3637/60)/60)/24)+DATE(1970,1,1)</f>
        <v>42278.627013888887</v>
      </c>
    </row>
    <row r="3638" spans="1:20" ht="45" x14ac:dyDescent="0.25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 s="6">
        <f>ROUND(E3638/D3638*100, 0)</f>
        <v>119</v>
      </c>
      <c r="P3638" s="8">
        <f>E3638/L3638</f>
        <v>346.04166666666669</v>
      </c>
      <c r="Q3638" t="str">
        <f>LEFT(N3638, SEARCH("/", N3638, 1) - 1)</f>
        <v>music</v>
      </c>
      <c r="R3638" t="str">
        <f>RIGHT(N3638, LEN(N3638)-SEARCH("/", N3638, 1))</f>
        <v>rock</v>
      </c>
      <c r="S3638" s="11">
        <f>(((J3638/60)/60)/24)+DATE(1970,1,1)</f>
        <v>41951.695671296293</v>
      </c>
      <c r="T3638" s="11">
        <f>(((I3638/60)/60)/24)+DATE(1970,1,1)</f>
        <v>42011.6956712963</v>
      </c>
    </row>
    <row r="3639" spans="1:20" ht="45" x14ac:dyDescent="0.25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 s="6">
        <f>ROUND(E3639/D3639*100, 0)</f>
        <v>399</v>
      </c>
      <c r="P3639" s="8">
        <f>E3639/L3639</f>
        <v>577.27593103448271</v>
      </c>
      <c r="Q3639" t="str">
        <f>LEFT(N3639, SEARCH("/", N3639, 1) - 1)</f>
        <v>technology</v>
      </c>
      <c r="R3639" t="str">
        <f>RIGHT(N3639, LEN(N3639)-SEARCH("/", N3639, 1))</f>
        <v>hardware</v>
      </c>
      <c r="S3639" s="11">
        <f>(((J3639/60)/60)/24)+DATE(1970,1,1)</f>
        <v>41020.271770833337</v>
      </c>
      <c r="T3639" s="11">
        <f>(((I3639/60)/60)/24)+DATE(1970,1,1)</f>
        <v>41052.791666666664</v>
      </c>
    </row>
    <row r="3640" spans="1:20" ht="30" x14ac:dyDescent="0.25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6">
        <f>ROUND(E3640/D3640*100, 0)</f>
        <v>0</v>
      </c>
      <c r="P3640" s="8">
        <f>E3640/L3640</f>
        <v>21.25</v>
      </c>
      <c r="Q3640" t="str">
        <f>LEFT(N3640, SEARCH("/", N3640, 1) - 1)</f>
        <v>games</v>
      </c>
      <c r="R3640" t="str">
        <f>RIGHT(N3640, LEN(N3640)-SEARCH("/", N3640, 1))</f>
        <v>video games</v>
      </c>
      <c r="S3640" s="11">
        <f>(((J3640/60)/60)/24)+DATE(1970,1,1)</f>
        <v>41832.086377314816</v>
      </c>
      <c r="T3640" s="11">
        <f>(((I3640/60)/60)/24)+DATE(1970,1,1)</f>
        <v>41867.086377314816</v>
      </c>
    </row>
    <row r="3641" spans="1:20" ht="45" x14ac:dyDescent="0.25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6">
        <f>ROUND(E3641/D3641*100, 0)</f>
        <v>0</v>
      </c>
      <c r="P3641" s="8">
        <f>E3641/L3641</f>
        <v>10</v>
      </c>
      <c r="Q3641" t="str">
        <f>LEFT(N3641, SEARCH("/", N3641, 1) - 1)</f>
        <v>technology</v>
      </c>
      <c r="R3641" t="str">
        <f>RIGHT(N3641, LEN(N3641)-SEARCH("/", N3641, 1))</f>
        <v>gadgets</v>
      </c>
      <c r="S3641" s="11">
        <f>(((J3641/60)/60)/24)+DATE(1970,1,1)</f>
        <v>41830.033958333333</v>
      </c>
      <c r="T3641" s="11">
        <f>(((I3641/60)/60)/24)+DATE(1970,1,1)</f>
        <v>41860.033958333333</v>
      </c>
    </row>
    <row r="3642" spans="1:20" x14ac:dyDescent="0.25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6">
        <f>ROUND(E3642/D3642*100, 0)</f>
        <v>0</v>
      </c>
      <c r="P3642" s="8" t="e">
        <f>E3642/L3642</f>
        <v>#DIV/0!</v>
      </c>
      <c r="Q3642" t="str">
        <f>LEFT(N3642, SEARCH("/", N3642, 1) - 1)</f>
        <v>food</v>
      </c>
      <c r="R3642" t="str">
        <f>RIGHT(N3642, LEN(N3642)-SEARCH("/", N3642, 1))</f>
        <v>restaurants</v>
      </c>
      <c r="S3642" s="11">
        <f>(((J3642/60)/60)/24)+DATE(1970,1,1)</f>
        <v>42105.072962962964</v>
      </c>
      <c r="T3642" s="11">
        <f>(((I3642/60)/60)/24)+DATE(1970,1,1)</f>
        <v>42135.072962962964</v>
      </c>
    </row>
    <row r="3643" spans="1:20" ht="60" x14ac:dyDescent="0.25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6">
        <f>ROUND(E3643/D3643*100, 0)</f>
        <v>139</v>
      </c>
      <c r="P3643" s="8">
        <f>E3643/L3643</f>
        <v>133.7391592920354</v>
      </c>
      <c r="Q3643" t="str">
        <f>LEFT(N3643, SEARCH("/", N3643, 1) - 1)</f>
        <v>photography</v>
      </c>
      <c r="R3643" t="str">
        <f>RIGHT(N3643, LEN(N3643)-SEARCH("/", N3643, 1))</f>
        <v>photobooks</v>
      </c>
      <c r="S3643" s="11">
        <f>(((J3643/60)/60)/24)+DATE(1970,1,1)</f>
        <v>41899.830312500002</v>
      </c>
      <c r="T3643" s="11">
        <f>(((I3643/60)/60)/24)+DATE(1970,1,1)</f>
        <v>41929.830312500002</v>
      </c>
    </row>
    <row r="3644" spans="1:20" ht="60" x14ac:dyDescent="0.25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6">
        <f>ROUND(E3644/D3644*100, 0)</f>
        <v>123</v>
      </c>
      <c r="P3644" s="8">
        <f>E3644/L3644</f>
        <v>190.55028169014085</v>
      </c>
      <c r="Q3644" t="str">
        <f>LEFT(N3644, SEARCH("/", N3644, 1) - 1)</f>
        <v>film &amp; video</v>
      </c>
      <c r="R3644" t="str">
        <f>RIGHT(N3644, LEN(N3644)-SEARCH("/", N3644, 1))</f>
        <v>television</v>
      </c>
      <c r="S3644" s="11">
        <f>(((J3644/60)/60)/24)+DATE(1970,1,1)</f>
        <v>42327.834247685183</v>
      </c>
      <c r="T3644" s="11">
        <f>(((I3644/60)/60)/24)+DATE(1970,1,1)</f>
        <v>42357.834247685183</v>
      </c>
    </row>
    <row r="3645" spans="1:20" ht="30" x14ac:dyDescent="0.25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6">
        <f>ROUND(E3645/D3645*100, 0)</f>
        <v>108</v>
      </c>
      <c r="P3645" s="8">
        <f>E3645/L3645</f>
        <v>149.46417445482865</v>
      </c>
      <c r="Q3645" t="str">
        <f>LEFT(N3645, SEARCH("/", N3645, 1) - 1)</f>
        <v>publishing</v>
      </c>
      <c r="R3645" t="str">
        <f>RIGHT(N3645, LEN(N3645)-SEARCH("/", N3645, 1))</f>
        <v>radio &amp; podcasts</v>
      </c>
      <c r="S3645" s="11">
        <f>(((J3645/60)/60)/24)+DATE(1970,1,1)</f>
        <v>41290.598483796297</v>
      </c>
      <c r="T3645" s="11">
        <f>(((I3645/60)/60)/24)+DATE(1970,1,1)</f>
        <v>41320.598483796297</v>
      </c>
    </row>
    <row r="3646" spans="1:20" ht="45" x14ac:dyDescent="0.25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 s="6">
        <f>ROUND(E3646/D3646*100, 0)</f>
        <v>101</v>
      </c>
      <c r="P3646" s="8">
        <f>E3646/L3646</f>
        <v>254.38547486033519</v>
      </c>
      <c r="Q3646" t="str">
        <f>LEFT(N3646, SEARCH("/", N3646, 1) - 1)</f>
        <v>film &amp; video</v>
      </c>
      <c r="R3646" t="str">
        <f>RIGHT(N3646, LEN(N3646)-SEARCH("/", N3646, 1))</f>
        <v>documentary</v>
      </c>
      <c r="S3646" s="11">
        <f>(((J3646/60)/60)/24)+DATE(1970,1,1)</f>
        <v>40194.920046296298</v>
      </c>
      <c r="T3646" s="11">
        <f>(((I3646/60)/60)/24)+DATE(1970,1,1)</f>
        <v>40231.916666666664</v>
      </c>
    </row>
    <row r="3647" spans="1:20" ht="45" x14ac:dyDescent="0.25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8272</v>
      </c>
      <c r="O3647" s="6">
        <f>ROUND(E3647/D3647*100, 0)</f>
        <v>0</v>
      </c>
      <c r="P3647" s="8" t="e">
        <f>E3647/L3647</f>
        <v>#DIV/0!</v>
      </c>
      <c r="Q3647" t="str">
        <f>LEFT(N3647, SEARCH("/", N3647, 1) - 1)</f>
        <v>technology</v>
      </c>
      <c r="R3647" t="str">
        <f>RIGHT(N3647, LEN(N3647)-SEARCH("/", N3647, 1))</f>
        <v>web</v>
      </c>
      <c r="S3647" s="11">
        <f>(((J3647/60)/60)/24)+DATE(1970,1,1)</f>
        <v>42318.616851851853</v>
      </c>
      <c r="T3647" s="11">
        <f>(((I3647/60)/60)/24)+DATE(1970,1,1)</f>
        <v>42378.616851851853</v>
      </c>
    </row>
    <row r="3648" spans="1:20" ht="60" x14ac:dyDescent="0.25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 s="6">
        <f>ROUND(E3648/D3648*100, 0)</f>
        <v>0</v>
      </c>
      <c r="P3648" s="8">
        <f>E3648/L3648</f>
        <v>50</v>
      </c>
      <c r="Q3648" t="str">
        <f>LEFT(N3648, SEARCH("/", N3648, 1) - 1)</f>
        <v>music</v>
      </c>
      <c r="R3648" t="str">
        <f>RIGHT(N3648, LEN(N3648)-SEARCH("/", N3648, 1))</f>
        <v>jazz</v>
      </c>
      <c r="S3648" s="11">
        <f>(((J3648/60)/60)/24)+DATE(1970,1,1)</f>
        <v>41616.027754629627</v>
      </c>
      <c r="T3648" s="11">
        <f>(((I3648/60)/60)/24)+DATE(1970,1,1)</f>
        <v>41646.027754629627</v>
      </c>
    </row>
    <row r="3649" spans="1:20" ht="30" x14ac:dyDescent="0.25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6">
        <f>ROUND(E3649/D3649*100, 0)</f>
        <v>47</v>
      </c>
      <c r="P3649" s="8">
        <f>E3649/L3649</f>
        <v>53.25</v>
      </c>
      <c r="Q3649" t="str">
        <f>LEFT(N3649, SEARCH("/", N3649, 1) - 1)</f>
        <v>technology</v>
      </c>
      <c r="R3649" t="str">
        <f>RIGHT(N3649, LEN(N3649)-SEARCH("/", N3649, 1))</f>
        <v>wearables</v>
      </c>
      <c r="S3649" s="11">
        <f>(((J3649/60)/60)/24)+DATE(1970,1,1)</f>
        <v>42009.973946759259</v>
      </c>
      <c r="T3649" s="11">
        <f>(((I3649/60)/60)/24)+DATE(1970,1,1)</f>
        <v>42039.973946759259</v>
      </c>
    </row>
    <row r="3650" spans="1:20" ht="30" x14ac:dyDescent="0.25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6">
        <f>ROUND(E3650/D3650*100, 0)</f>
        <v>14</v>
      </c>
      <c r="P3650" s="8">
        <f>E3650/L3650</f>
        <v>43.41727891156463</v>
      </c>
      <c r="Q3650" t="str">
        <f>LEFT(N3650, SEARCH("/", N3650, 1) - 1)</f>
        <v>games</v>
      </c>
      <c r="R3650" t="str">
        <f>RIGHT(N3650, LEN(N3650)-SEARCH("/", N3650, 1))</f>
        <v>video games</v>
      </c>
      <c r="S3650" s="11">
        <f>(((J3650/60)/60)/24)+DATE(1970,1,1)</f>
        <v>41723.799386574072</v>
      </c>
      <c r="T3650" s="11">
        <f>(((I3650/60)/60)/24)+DATE(1970,1,1)</f>
        <v>41753.799386574072</v>
      </c>
    </row>
    <row r="3651" spans="1:20" ht="45" x14ac:dyDescent="0.25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6">
        <f>ROUND(E3651/D3651*100, 0)</f>
        <v>0</v>
      </c>
      <c r="P3651" s="8">
        <f>E3651/L3651</f>
        <v>23.25</v>
      </c>
      <c r="Q3651" t="str">
        <f>LEFT(N3651, SEARCH("/", N3651, 1) - 1)</f>
        <v>games</v>
      </c>
      <c r="R3651" t="str">
        <f>RIGHT(N3651, LEN(N3651)-SEARCH("/", N3651, 1))</f>
        <v>mobile games</v>
      </c>
      <c r="S3651" s="11">
        <f>(((J3651/60)/60)/24)+DATE(1970,1,1)</f>
        <v>42325.19358796296</v>
      </c>
      <c r="T3651" s="11">
        <f>(((I3651/60)/60)/24)+DATE(1970,1,1)</f>
        <v>42355.19358796296</v>
      </c>
    </row>
    <row r="3652" spans="1:20" ht="45" x14ac:dyDescent="0.25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8285</v>
      </c>
      <c r="O3652" s="6">
        <f>ROUND(E3652/D3652*100, 0)</f>
        <v>145</v>
      </c>
      <c r="P3652" s="8">
        <f>E3652/L3652</f>
        <v>88.26081081081081</v>
      </c>
      <c r="Q3652" t="str">
        <f>LEFT(N3652, SEARCH("/", N3652, 1) - 1)</f>
        <v>photography</v>
      </c>
      <c r="R3652" t="str">
        <f>RIGHT(N3652, LEN(N3652)-SEARCH("/", N3652, 1))</f>
        <v>photobooks</v>
      </c>
      <c r="S3652" s="11">
        <f>(((J3652/60)/60)/24)+DATE(1970,1,1)</f>
        <v>42443.00204861111</v>
      </c>
      <c r="T3652" s="11">
        <f>(((I3652/60)/60)/24)+DATE(1970,1,1)</f>
        <v>42492.165972222225</v>
      </c>
    </row>
    <row r="3653" spans="1:20" ht="45" x14ac:dyDescent="0.25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8282</v>
      </c>
      <c r="O3653" s="6">
        <f>ROUND(E3653/D3653*100, 0)</f>
        <v>0</v>
      </c>
      <c r="P3653" s="8">
        <f>E3653/L3653</f>
        <v>19.666666666666668</v>
      </c>
      <c r="Q3653" t="str">
        <f>LEFT(N3653, SEARCH("/", N3653, 1) - 1)</f>
        <v>games</v>
      </c>
      <c r="R3653" t="str">
        <f>RIGHT(N3653, LEN(N3653)-SEARCH("/", N3653, 1))</f>
        <v>video games</v>
      </c>
      <c r="S3653" s="11">
        <f>(((J3653/60)/60)/24)+DATE(1970,1,1)</f>
        <v>42520.847384259265</v>
      </c>
      <c r="T3653" s="11">
        <f>(((I3653/60)/60)/24)+DATE(1970,1,1)</f>
        <v>42550.847384259265</v>
      </c>
    </row>
    <row r="3654" spans="1:20" ht="45" x14ac:dyDescent="0.25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 s="6">
        <f>ROUND(E3654/D3654*100, 0)</f>
        <v>0</v>
      </c>
      <c r="P3654" s="8">
        <f>E3654/L3654</f>
        <v>60</v>
      </c>
      <c r="Q3654" t="str">
        <f>LEFT(N3654, SEARCH("/", N3654, 1) - 1)</f>
        <v>food</v>
      </c>
      <c r="R3654" t="str">
        <f>RIGHT(N3654, LEN(N3654)-SEARCH("/", N3654, 1))</f>
        <v>food trucks</v>
      </c>
      <c r="S3654" s="11">
        <f>(((J3654/60)/60)/24)+DATE(1970,1,1)</f>
        <v>42087.878912037035</v>
      </c>
      <c r="T3654" s="11">
        <f>(((I3654/60)/60)/24)+DATE(1970,1,1)</f>
        <v>42117.878912037035</v>
      </c>
    </row>
    <row r="3655" spans="1:20" ht="30" x14ac:dyDescent="0.25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 s="6">
        <f>ROUND(E3655/D3655*100, 0)</f>
        <v>0</v>
      </c>
      <c r="P3655" s="8">
        <f>E3655/L3655</f>
        <v>46.25</v>
      </c>
      <c r="Q3655" t="str">
        <f>LEFT(N3655, SEARCH("/", N3655, 1) - 1)</f>
        <v>theater</v>
      </c>
      <c r="R3655" t="str">
        <f>RIGHT(N3655, LEN(N3655)-SEARCH("/", N3655, 1))</f>
        <v>plays</v>
      </c>
      <c r="S3655" s="11">
        <f>(((J3655/60)/60)/24)+DATE(1970,1,1)</f>
        <v>41948.727256944447</v>
      </c>
      <c r="T3655" s="11">
        <f>(((I3655/60)/60)/24)+DATE(1970,1,1)</f>
        <v>41978.727256944447</v>
      </c>
    </row>
    <row r="3656" spans="1:20" ht="45" x14ac:dyDescent="0.25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 s="6">
        <f>ROUND(E3656/D3656*100, 0)</f>
        <v>102</v>
      </c>
      <c r="P3656" s="8">
        <f>E3656/L3656</f>
        <v>231.66175879396985</v>
      </c>
      <c r="Q3656" t="str">
        <f>LEFT(N3656, SEARCH("/", N3656, 1) - 1)</f>
        <v>theater</v>
      </c>
      <c r="R3656" t="str">
        <f>RIGHT(N3656, LEN(N3656)-SEARCH("/", N3656, 1))</f>
        <v>musical</v>
      </c>
      <c r="S3656" s="11">
        <f>(((J3656/60)/60)/24)+DATE(1970,1,1)</f>
        <v>41863.584120370368</v>
      </c>
      <c r="T3656" s="11">
        <f>(((I3656/60)/60)/24)+DATE(1970,1,1)</f>
        <v>41893.584120370368</v>
      </c>
    </row>
    <row r="3657" spans="1:20" ht="45" x14ac:dyDescent="0.25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6">
        <f>ROUND(E3657/D3657*100, 0)</f>
        <v>20</v>
      </c>
      <c r="P3657" s="8">
        <f>E3657/L3657</f>
        <v>83.716814159292042</v>
      </c>
      <c r="Q3657" t="str">
        <f>LEFT(N3657, SEARCH("/", N3657, 1) - 1)</f>
        <v>photography</v>
      </c>
      <c r="R3657" t="str">
        <f>RIGHT(N3657, LEN(N3657)-SEARCH("/", N3657, 1))</f>
        <v>photobooks</v>
      </c>
      <c r="S3657" s="11">
        <f>(((J3657/60)/60)/24)+DATE(1970,1,1)</f>
        <v>42623.606134259258</v>
      </c>
      <c r="T3657" s="11">
        <f>(((I3657/60)/60)/24)+DATE(1970,1,1)</f>
        <v>42653.606134259258</v>
      </c>
    </row>
    <row r="3658" spans="1:20" ht="45" x14ac:dyDescent="0.25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6">
        <f>ROUND(E3658/D3658*100, 0)</f>
        <v>114</v>
      </c>
      <c r="P3658" s="8">
        <f>E3658/L3658</f>
        <v>234.80786026200875</v>
      </c>
      <c r="Q3658" t="str">
        <f>LEFT(N3658, SEARCH("/", N3658, 1) - 1)</f>
        <v>publishing</v>
      </c>
      <c r="R3658" t="str">
        <f>RIGHT(N3658, LEN(N3658)-SEARCH("/", N3658, 1))</f>
        <v>nonfiction</v>
      </c>
      <c r="S3658" s="11">
        <f>(((J3658/60)/60)/24)+DATE(1970,1,1)</f>
        <v>41946.029467592591</v>
      </c>
      <c r="T3658" s="11">
        <f>(((I3658/60)/60)/24)+DATE(1970,1,1)</f>
        <v>41977.027083333334</v>
      </c>
    </row>
    <row r="3659" spans="1:20" ht="45" x14ac:dyDescent="0.25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 s="6">
        <f>ROUND(E3659/D3659*100, 0)</f>
        <v>4</v>
      </c>
      <c r="P3659" s="8">
        <f>E3659/L3659</f>
        <v>41.585365853658537</v>
      </c>
      <c r="Q3659" t="str">
        <f>LEFT(N3659, SEARCH("/", N3659, 1) - 1)</f>
        <v>technology</v>
      </c>
      <c r="R3659" t="str">
        <f>RIGHT(N3659, LEN(N3659)-SEARCH("/", N3659, 1))</f>
        <v>wearables</v>
      </c>
      <c r="S3659" s="11">
        <f>(((J3659/60)/60)/24)+DATE(1970,1,1)</f>
        <v>42123.678645833337</v>
      </c>
      <c r="T3659" s="11">
        <f>(((I3659/60)/60)/24)+DATE(1970,1,1)</f>
        <v>42153.678645833337</v>
      </c>
    </row>
    <row r="3660" spans="1:20" ht="30" x14ac:dyDescent="0.25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 s="6">
        <f>ROUND(E3660/D3660*100, 0)</f>
        <v>1</v>
      </c>
      <c r="P3660" s="8">
        <f>E3660/L3660</f>
        <v>24.5</v>
      </c>
      <c r="Q3660" t="str">
        <f>LEFT(N3660, SEARCH("/", N3660, 1) - 1)</f>
        <v>technology</v>
      </c>
      <c r="R3660" t="str">
        <f>RIGHT(N3660, LEN(N3660)-SEARCH("/", N3660, 1))</f>
        <v>gadgets</v>
      </c>
      <c r="S3660" s="11">
        <f>(((J3660/60)/60)/24)+DATE(1970,1,1)</f>
        <v>41890.511319444442</v>
      </c>
      <c r="T3660" s="11">
        <f>(((I3660/60)/60)/24)+DATE(1970,1,1)</f>
        <v>41920.511319444442</v>
      </c>
    </row>
    <row r="3661" spans="1:20" ht="45" x14ac:dyDescent="0.25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8295</v>
      </c>
      <c r="O3661" s="6">
        <f>ROUND(E3661/D3661*100, 0)</f>
        <v>201</v>
      </c>
      <c r="P3661" s="8">
        <f>E3661/L3661</f>
        <v>51.3054157782516</v>
      </c>
      <c r="Q3661" t="str">
        <f>LEFT(N3661, SEARCH("/", N3661, 1) - 1)</f>
        <v>technology</v>
      </c>
      <c r="R3661" t="str">
        <f>RIGHT(N3661, LEN(N3661)-SEARCH("/", N3661, 1))</f>
        <v>hardware</v>
      </c>
      <c r="S3661" s="11">
        <f>(((J3661/60)/60)/24)+DATE(1970,1,1)</f>
        <v>40624.181400462963</v>
      </c>
      <c r="T3661" s="11">
        <f>(((I3661/60)/60)/24)+DATE(1970,1,1)</f>
        <v>40655.181400462963</v>
      </c>
    </row>
    <row r="3662" spans="1:20" ht="45" x14ac:dyDescent="0.25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8279</v>
      </c>
      <c r="O3662" s="6">
        <f>ROUND(E3662/D3662*100, 0)</f>
        <v>101</v>
      </c>
      <c r="P3662" s="8">
        <f>E3662/L3662</f>
        <v>526.45652173913038</v>
      </c>
      <c r="Q3662" t="str">
        <f>LEFT(N3662, SEARCH("/", N3662, 1) - 1)</f>
        <v>music</v>
      </c>
      <c r="R3662" t="str">
        <f>RIGHT(N3662, LEN(N3662)-SEARCH("/", N3662, 1))</f>
        <v>indie rock</v>
      </c>
      <c r="S3662" s="11">
        <f>(((J3662/60)/60)/24)+DATE(1970,1,1)</f>
        <v>41136.777812500004</v>
      </c>
      <c r="T3662" s="11">
        <f>(((I3662/60)/60)/24)+DATE(1970,1,1)</f>
        <v>41184.777812500004</v>
      </c>
    </row>
    <row r="3663" spans="1:20" ht="45" x14ac:dyDescent="0.25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6">
        <f>ROUND(E3663/D3663*100, 0)</f>
        <v>0</v>
      </c>
      <c r="P3663" s="8">
        <f>E3663/L3663</f>
        <v>26.25</v>
      </c>
      <c r="Q3663" t="str">
        <f>LEFT(N3663, SEARCH("/", N3663, 1) - 1)</f>
        <v>technology</v>
      </c>
      <c r="R3663" t="str">
        <f>RIGHT(N3663, LEN(N3663)-SEARCH("/", N3663, 1))</f>
        <v>wearables</v>
      </c>
      <c r="S3663" s="11">
        <f>(((J3663/60)/60)/24)+DATE(1970,1,1)</f>
        <v>42384.680925925932</v>
      </c>
      <c r="T3663" s="11">
        <f>(((I3663/60)/60)/24)+DATE(1970,1,1)</f>
        <v>42414.680925925932</v>
      </c>
    </row>
    <row r="3664" spans="1:20" ht="45" x14ac:dyDescent="0.25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6">
        <f>ROUND(E3664/D3664*100, 0)</f>
        <v>4</v>
      </c>
      <c r="P3664" s="8">
        <f>E3664/L3664</f>
        <v>65.111111111111114</v>
      </c>
      <c r="Q3664" t="str">
        <f>LEFT(N3664, SEARCH("/", N3664, 1) - 1)</f>
        <v>theater</v>
      </c>
      <c r="R3664" t="str">
        <f>RIGHT(N3664, LEN(N3664)-SEARCH("/", N3664, 1))</f>
        <v>spaces</v>
      </c>
      <c r="S3664" s="11">
        <f>(((J3664/60)/60)/24)+DATE(1970,1,1)</f>
        <v>42359.792233796295</v>
      </c>
      <c r="T3664" s="11">
        <f>(((I3664/60)/60)/24)+DATE(1970,1,1)</f>
        <v>42408.01180555555</v>
      </c>
    </row>
    <row r="3665" spans="1:20" ht="30" x14ac:dyDescent="0.25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6">
        <f>ROUND(E3665/D3665*100, 0)</f>
        <v>40</v>
      </c>
      <c r="P3665" s="8">
        <f>E3665/L3665</f>
        <v>99.857142857142861</v>
      </c>
      <c r="Q3665" t="str">
        <f>LEFT(N3665, SEARCH("/", N3665, 1) - 1)</f>
        <v>technology</v>
      </c>
      <c r="R3665" t="str">
        <f>RIGHT(N3665, LEN(N3665)-SEARCH("/", N3665, 1))</f>
        <v>wearables</v>
      </c>
      <c r="S3665" s="11">
        <f>(((J3665/60)/60)/24)+DATE(1970,1,1)</f>
        <v>42662.613564814819</v>
      </c>
      <c r="T3665" s="11">
        <f>(((I3665/60)/60)/24)+DATE(1970,1,1)</f>
        <v>42692.655231481483</v>
      </c>
    </row>
    <row r="3666" spans="1:20" x14ac:dyDescent="0.25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6">
        <f>ROUND(E3666/D3666*100, 0)</f>
        <v>3</v>
      </c>
      <c r="P3666" s="8">
        <f>E3666/L3666</f>
        <v>133.30000000000001</v>
      </c>
      <c r="Q3666" t="str">
        <f>LEFT(N3666, SEARCH("/", N3666, 1) - 1)</f>
        <v>technology</v>
      </c>
      <c r="R3666" t="str">
        <f>RIGHT(N3666, LEN(N3666)-SEARCH("/", N3666, 1))</f>
        <v>space exploration</v>
      </c>
      <c r="S3666" s="11">
        <f>(((J3666/60)/60)/24)+DATE(1970,1,1)</f>
        <v>42082.069560185191</v>
      </c>
      <c r="T3666" s="11">
        <f>(((I3666/60)/60)/24)+DATE(1970,1,1)</f>
        <v>42112.069560185191</v>
      </c>
    </row>
    <row r="3667" spans="1:20" ht="45" x14ac:dyDescent="0.25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8267</v>
      </c>
      <c r="O3667" s="6">
        <f>ROUND(E3667/D3667*100, 0)</f>
        <v>0</v>
      </c>
      <c r="P3667" s="8">
        <f>E3667/L3667</f>
        <v>20</v>
      </c>
      <c r="Q3667" t="str">
        <f>LEFT(N3667, SEARCH("/", N3667, 1) - 1)</f>
        <v>film &amp; video</v>
      </c>
      <c r="R3667" t="str">
        <f>RIGHT(N3667, LEN(N3667)-SEARCH("/", N3667, 1))</f>
        <v>science fiction</v>
      </c>
      <c r="S3667" s="11">
        <f>(((J3667/60)/60)/24)+DATE(1970,1,1)</f>
        <v>42397.281666666662</v>
      </c>
      <c r="T3667" s="11">
        <f>(((I3667/60)/60)/24)+DATE(1970,1,1)</f>
        <v>42427.281666666662</v>
      </c>
    </row>
    <row r="3668" spans="1:20" ht="45" x14ac:dyDescent="0.25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8267</v>
      </c>
      <c r="O3668" s="6">
        <f>ROUND(E3668/D3668*100, 0)</f>
        <v>1</v>
      </c>
      <c r="P3668" s="8">
        <f>E3668/L3668</f>
        <v>35.9</v>
      </c>
      <c r="Q3668" t="str">
        <f>LEFT(N3668, SEARCH("/", N3668, 1) - 1)</f>
        <v>film &amp; video</v>
      </c>
      <c r="R3668" t="str">
        <f>RIGHT(N3668, LEN(N3668)-SEARCH("/", N3668, 1))</f>
        <v>science fiction</v>
      </c>
      <c r="S3668" s="11">
        <f>(((J3668/60)/60)/24)+DATE(1970,1,1)</f>
        <v>41933.586157407408</v>
      </c>
      <c r="T3668" s="11">
        <f>(((I3668/60)/60)/24)+DATE(1970,1,1)</f>
        <v>41975.627824074079</v>
      </c>
    </row>
    <row r="3669" spans="1:20" ht="45" x14ac:dyDescent="0.25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8268</v>
      </c>
      <c r="O3669" s="6">
        <f>ROUND(E3669/D3669*100, 0)</f>
        <v>0</v>
      </c>
      <c r="P3669" s="8">
        <f>E3669/L3669</f>
        <v>5</v>
      </c>
      <c r="Q3669" t="str">
        <f>LEFT(N3669, SEARCH("/", N3669, 1) - 1)</f>
        <v>film &amp; video</v>
      </c>
      <c r="R3669" t="str">
        <f>RIGHT(N3669, LEN(N3669)-SEARCH("/", N3669, 1))</f>
        <v>drama</v>
      </c>
      <c r="S3669" s="11">
        <f>(((J3669/60)/60)/24)+DATE(1970,1,1)</f>
        <v>41792.687442129631</v>
      </c>
      <c r="T3669" s="11">
        <f>(((I3669/60)/60)/24)+DATE(1970,1,1)</f>
        <v>41822.687442129631</v>
      </c>
    </row>
    <row r="3670" spans="1:20" ht="45" x14ac:dyDescent="0.25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8268</v>
      </c>
      <c r="O3670" s="6">
        <f>ROUND(E3670/D3670*100, 0)</f>
        <v>0</v>
      </c>
      <c r="P3670" s="8">
        <f>E3670/L3670</f>
        <v>1</v>
      </c>
      <c r="Q3670" t="str">
        <f>LEFT(N3670, SEARCH("/", N3670, 1) - 1)</f>
        <v>film &amp; video</v>
      </c>
      <c r="R3670" t="str">
        <f>RIGHT(N3670, LEN(N3670)-SEARCH("/", N3670, 1))</f>
        <v>drama</v>
      </c>
      <c r="S3670" s="11">
        <f>(((J3670/60)/60)/24)+DATE(1970,1,1)</f>
        <v>42534.180717592593</v>
      </c>
      <c r="T3670" s="11">
        <f>(((I3670/60)/60)/24)+DATE(1970,1,1)</f>
        <v>42594.180717592593</v>
      </c>
    </row>
    <row r="3671" spans="1:20" ht="45" x14ac:dyDescent="0.25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8268</v>
      </c>
      <c r="O3671" s="6">
        <f>ROUND(E3671/D3671*100, 0)</f>
        <v>0</v>
      </c>
      <c r="P3671" s="8" t="e">
        <f>E3671/L3671</f>
        <v>#DIV/0!</v>
      </c>
      <c r="Q3671" t="str">
        <f>LEFT(N3671, SEARCH("/", N3671, 1) - 1)</f>
        <v>film &amp; video</v>
      </c>
      <c r="R3671" t="str">
        <f>RIGHT(N3671, LEN(N3671)-SEARCH("/", N3671, 1))</f>
        <v>drama</v>
      </c>
      <c r="S3671" s="11">
        <f>(((J3671/60)/60)/24)+DATE(1970,1,1)</f>
        <v>41959.369988425926</v>
      </c>
      <c r="T3671" s="11">
        <f>(((I3671/60)/60)/24)+DATE(1970,1,1)</f>
        <v>41989.369988425926</v>
      </c>
    </row>
    <row r="3672" spans="1:20" ht="45" x14ac:dyDescent="0.25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8268</v>
      </c>
      <c r="O3672" s="6">
        <f>ROUND(E3672/D3672*100, 0)</f>
        <v>0</v>
      </c>
      <c r="P3672" s="8">
        <f>E3672/L3672</f>
        <v>20</v>
      </c>
      <c r="Q3672" t="str">
        <f>LEFT(N3672, SEARCH("/", N3672, 1) - 1)</f>
        <v>film &amp; video</v>
      </c>
      <c r="R3672" t="str">
        <f>RIGHT(N3672, LEN(N3672)-SEARCH("/", N3672, 1))</f>
        <v>drama</v>
      </c>
      <c r="S3672" s="11">
        <f>(((J3672/60)/60)/24)+DATE(1970,1,1)</f>
        <v>42202.594293981485</v>
      </c>
      <c r="T3672" s="11">
        <f>(((I3672/60)/60)/24)+DATE(1970,1,1)</f>
        <v>42232.587974537033</v>
      </c>
    </row>
    <row r="3673" spans="1:20" ht="45" x14ac:dyDescent="0.25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8268</v>
      </c>
      <c r="O3673" s="6">
        <f>ROUND(E3673/D3673*100, 0)</f>
        <v>56</v>
      </c>
      <c r="P3673" s="8">
        <f>E3673/L3673</f>
        <v>331.53833333333336</v>
      </c>
      <c r="Q3673" t="str">
        <f>LEFT(N3673, SEARCH("/", N3673, 1) - 1)</f>
        <v>film &amp; video</v>
      </c>
      <c r="R3673" t="str">
        <f>RIGHT(N3673, LEN(N3673)-SEARCH("/", N3673, 1))</f>
        <v>drama</v>
      </c>
      <c r="S3673" s="11">
        <f>(((J3673/60)/60)/24)+DATE(1970,1,1)</f>
        <v>42066.958761574075</v>
      </c>
      <c r="T3673" s="11">
        <f>(((I3673/60)/60)/24)+DATE(1970,1,1)</f>
        <v>42116.917094907403</v>
      </c>
    </row>
    <row r="3674" spans="1:20" ht="30" x14ac:dyDescent="0.25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8268</v>
      </c>
      <c r="O3674" s="6">
        <f>ROUND(E3674/D3674*100, 0)</f>
        <v>18</v>
      </c>
      <c r="P3674" s="8">
        <f>E3674/L3674</f>
        <v>115.98684210526316</v>
      </c>
      <c r="Q3674" t="str">
        <f>LEFT(N3674, SEARCH("/", N3674, 1) - 1)</f>
        <v>film &amp; video</v>
      </c>
      <c r="R3674" t="str">
        <f>RIGHT(N3674, LEN(N3674)-SEARCH("/", N3674, 1))</f>
        <v>drama</v>
      </c>
      <c r="S3674" s="11">
        <f>(((J3674/60)/60)/24)+DATE(1970,1,1)</f>
        <v>42429.326678240745</v>
      </c>
      <c r="T3674" s="11">
        <f>(((I3674/60)/60)/24)+DATE(1970,1,1)</f>
        <v>42461.290972222225</v>
      </c>
    </row>
    <row r="3675" spans="1:20" ht="45" x14ac:dyDescent="0.25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8268</v>
      </c>
      <c r="O3675" s="6">
        <f>ROUND(E3675/D3675*100, 0)</f>
        <v>1</v>
      </c>
      <c r="P3675" s="8">
        <f>E3675/L3675</f>
        <v>120</v>
      </c>
      <c r="Q3675" t="str">
        <f>LEFT(N3675, SEARCH("/", N3675, 1) - 1)</f>
        <v>film &amp; video</v>
      </c>
      <c r="R3675" t="str">
        <f>RIGHT(N3675, LEN(N3675)-SEARCH("/", N3675, 1))</f>
        <v>drama</v>
      </c>
      <c r="S3675" s="11">
        <f>(((J3675/60)/60)/24)+DATE(1970,1,1)</f>
        <v>42195.643865740742</v>
      </c>
      <c r="T3675" s="11">
        <f>(((I3675/60)/60)/24)+DATE(1970,1,1)</f>
        <v>42236.837499999994</v>
      </c>
    </row>
    <row r="3676" spans="1:20" x14ac:dyDescent="0.25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8268</v>
      </c>
      <c r="O3676" s="6">
        <f>ROUND(E3676/D3676*100, 0)</f>
        <v>0</v>
      </c>
      <c r="P3676" s="8" t="e">
        <f>E3676/L3676</f>
        <v>#DIV/0!</v>
      </c>
      <c r="Q3676" t="str">
        <f>LEFT(N3676, SEARCH("/", N3676, 1) - 1)</f>
        <v>film &amp; video</v>
      </c>
      <c r="R3676" t="str">
        <f>RIGHT(N3676, LEN(N3676)-SEARCH("/", N3676, 1))</f>
        <v>drama</v>
      </c>
      <c r="S3676" s="11">
        <f>(((J3676/60)/60)/24)+DATE(1970,1,1)</f>
        <v>42031.837546296301</v>
      </c>
      <c r="T3676" s="11">
        <f>(((I3676/60)/60)/24)+DATE(1970,1,1)</f>
        <v>42091.79587962963</v>
      </c>
    </row>
    <row r="3677" spans="1:20" ht="60" x14ac:dyDescent="0.25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8269</v>
      </c>
      <c r="O3677" s="6">
        <f>ROUND(E3677/D3677*100, 0)</f>
        <v>103</v>
      </c>
      <c r="P3677" s="8">
        <f>E3677/L3677</f>
        <v>115.44812080536913</v>
      </c>
      <c r="Q3677" t="str">
        <f>LEFT(N3677, SEARCH("/", N3677, 1) - 1)</f>
        <v>film &amp; video</v>
      </c>
      <c r="R3677" t="str">
        <f>RIGHT(N3677, LEN(N3677)-SEARCH("/", N3677, 1))</f>
        <v>documentary</v>
      </c>
      <c r="S3677" s="11">
        <f>(((J3677/60)/60)/24)+DATE(1970,1,1)</f>
        <v>41051.168900462959</v>
      </c>
      <c r="T3677" s="11">
        <f>(((I3677/60)/60)/24)+DATE(1970,1,1)</f>
        <v>41086.168900462959</v>
      </c>
    </row>
    <row r="3678" spans="1:20" ht="45" x14ac:dyDescent="0.25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8269</v>
      </c>
      <c r="O3678" s="6">
        <f>ROUND(E3678/D3678*100, 0)</f>
        <v>133</v>
      </c>
      <c r="P3678" s="8">
        <f>E3678/L3678</f>
        <v>100.08204511278196</v>
      </c>
      <c r="Q3678" t="str">
        <f>LEFT(N3678, SEARCH("/", N3678, 1) - 1)</f>
        <v>film &amp; video</v>
      </c>
      <c r="R3678" t="str">
        <f>RIGHT(N3678, LEN(N3678)-SEARCH("/", N3678, 1))</f>
        <v>documentary</v>
      </c>
      <c r="S3678" s="11">
        <f>(((J3678/60)/60)/24)+DATE(1970,1,1)</f>
        <v>41519.004733796297</v>
      </c>
      <c r="T3678" s="11">
        <f>(((I3678/60)/60)/24)+DATE(1970,1,1)</f>
        <v>41579</v>
      </c>
    </row>
    <row r="3679" spans="1:20" ht="45" x14ac:dyDescent="0.25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8269</v>
      </c>
      <c r="O3679" s="6">
        <f>ROUND(E3679/D3679*100, 0)</f>
        <v>104</v>
      </c>
      <c r="P3679" s="8">
        <f>E3679/L3679</f>
        <v>70.921195652173907</v>
      </c>
      <c r="Q3679" t="str">
        <f>LEFT(N3679, SEARCH("/", N3679, 1) - 1)</f>
        <v>film &amp; video</v>
      </c>
      <c r="R3679" t="str">
        <f>RIGHT(N3679, LEN(N3679)-SEARCH("/", N3679, 1))</f>
        <v>documentary</v>
      </c>
      <c r="S3679" s="11">
        <f>(((J3679/60)/60)/24)+DATE(1970,1,1)</f>
        <v>42689.187881944439</v>
      </c>
      <c r="T3679" s="11">
        <f>(((I3679/60)/60)/24)+DATE(1970,1,1)</f>
        <v>42724.187881944439</v>
      </c>
    </row>
    <row r="3680" spans="1:20" ht="45" x14ac:dyDescent="0.25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8269</v>
      </c>
      <c r="O3680" s="6">
        <f>ROUND(E3680/D3680*100, 0)</f>
        <v>103</v>
      </c>
      <c r="P3680" s="8">
        <f>E3680/L3680</f>
        <v>193.04868913857678</v>
      </c>
      <c r="Q3680" t="str">
        <f>LEFT(N3680, SEARCH("/", N3680, 1) - 1)</f>
        <v>film &amp; video</v>
      </c>
      <c r="R3680" t="str">
        <f>RIGHT(N3680, LEN(N3680)-SEARCH("/", N3680, 1))</f>
        <v>documentary</v>
      </c>
      <c r="S3680" s="11">
        <f>(((J3680/60)/60)/24)+DATE(1970,1,1)</f>
        <v>42507.860196759255</v>
      </c>
      <c r="T3680" s="11">
        <f>(((I3680/60)/60)/24)+DATE(1970,1,1)</f>
        <v>42536.625</v>
      </c>
    </row>
    <row r="3681" spans="1:20" ht="30" x14ac:dyDescent="0.25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8269</v>
      </c>
      <c r="O3681" s="6">
        <f>ROUND(E3681/D3681*100, 0)</f>
        <v>110</v>
      </c>
      <c r="P3681" s="8">
        <f>E3681/L3681</f>
        <v>157.33048433048432</v>
      </c>
      <c r="Q3681" t="str">
        <f>LEFT(N3681, SEARCH("/", N3681, 1) - 1)</f>
        <v>film &amp; video</v>
      </c>
      <c r="R3681" t="str">
        <f>RIGHT(N3681, LEN(N3681)-SEARCH("/", N3681, 1))</f>
        <v>documentary</v>
      </c>
      <c r="S3681" s="11">
        <f>(((J3681/60)/60)/24)+DATE(1970,1,1)</f>
        <v>41526.708935185183</v>
      </c>
      <c r="T3681" s="11">
        <f>(((I3681/60)/60)/24)+DATE(1970,1,1)</f>
        <v>41557.708935185183</v>
      </c>
    </row>
    <row r="3682" spans="1:20" ht="45" x14ac:dyDescent="0.25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8269</v>
      </c>
      <c r="O3682" s="6">
        <f>ROUND(E3682/D3682*100, 0)</f>
        <v>104</v>
      </c>
      <c r="P3682" s="8">
        <f>E3682/L3682</f>
        <v>711.04109589041093</v>
      </c>
      <c r="Q3682" t="str">
        <f>LEFT(N3682, SEARCH("/", N3682, 1) - 1)</f>
        <v>film &amp; video</v>
      </c>
      <c r="R3682" t="str">
        <f>RIGHT(N3682, LEN(N3682)-SEARCH("/", N3682, 1))</f>
        <v>documentary</v>
      </c>
      <c r="S3682" s="11">
        <f>(((J3682/60)/60)/24)+DATE(1970,1,1)</f>
        <v>40732.842245370368</v>
      </c>
      <c r="T3682" s="11">
        <f>(((I3682/60)/60)/24)+DATE(1970,1,1)</f>
        <v>40762.842245370368</v>
      </c>
    </row>
    <row r="3683" spans="1:20" ht="45" x14ac:dyDescent="0.25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8270</v>
      </c>
      <c r="O3683" s="6">
        <f>ROUND(E3683/D3683*100, 0)</f>
        <v>0</v>
      </c>
      <c r="P3683" s="8">
        <f>E3683/L3683</f>
        <v>3</v>
      </c>
      <c r="Q3683" t="str">
        <f>LEFT(N3683, SEARCH("/", N3683, 1) - 1)</f>
        <v>film &amp; video</v>
      </c>
      <c r="R3683" t="str">
        <f>RIGHT(N3683, LEN(N3683)-SEARCH("/", N3683, 1))</f>
        <v>animation</v>
      </c>
      <c r="S3683" s="11">
        <f>(((J3683/60)/60)/24)+DATE(1970,1,1)</f>
        <v>42275.861157407402</v>
      </c>
      <c r="T3683" s="11">
        <f>(((I3683/60)/60)/24)+DATE(1970,1,1)</f>
        <v>42335.902824074074</v>
      </c>
    </row>
    <row r="3684" spans="1:20" ht="45" x14ac:dyDescent="0.25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8270</v>
      </c>
      <c r="O3684" s="6">
        <f>ROUND(E3684/D3684*100, 0)</f>
        <v>1</v>
      </c>
      <c r="P3684" s="8">
        <f>E3684/L3684</f>
        <v>56.571428571428569</v>
      </c>
      <c r="Q3684" t="str">
        <f>LEFT(N3684, SEARCH("/", N3684, 1) - 1)</f>
        <v>film &amp; video</v>
      </c>
      <c r="R3684" t="str">
        <f>RIGHT(N3684, LEN(N3684)-SEARCH("/", N3684, 1))</f>
        <v>animation</v>
      </c>
      <c r="S3684" s="11">
        <f>(((J3684/60)/60)/24)+DATE(1970,1,1)</f>
        <v>41654.946759259255</v>
      </c>
      <c r="T3684" s="11">
        <f>(((I3684/60)/60)/24)+DATE(1970,1,1)</f>
        <v>41684.946759259255</v>
      </c>
    </row>
    <row r="3685" spans="1:20" ht="45" x14ac:dyDescent="0.25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8270</v>
      </c>
      <c r="O3685" s="6">
        <f>ROUND(E3685/D3685*100, 0)</f>
        <v>0</v>
      </c>
      <c r="P3685" s="8" t="e">
        <f>E3685/L3685</f>
        <v>#DIV/0!</v>
      </c>
      <c r="Q3685" t="str">
        <f>LEFT(N3685, SEARCH("/", N3685, 1) - 1)</f>
        <v>film &amp; video</v>
      </c>
      <c r="R3685" t="str">
        <f>RIGHT(N3685, LEN(N3685)-SEARCH("/", N3685, 1))</f>
        <v>animation</v>
      </c>
      <c r="S3685" s="11">
        <f>(((J3685/60)/60)/24)+DATE(1970,1,1)</f>
        <v>42669.594837962963</v>
      </c>
      <c r="T3685" s="11">
        <f>(((I3685/60)/60)/24)+DATE(1970,1,1)</f>
        <v>42729.636504629627</v>
      </c>
    </row>
    <row r="3686" spans="1:20" ht="60" x14ac:dyDescent="0.25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8270</v>
      </c>
      <c r="O3686" s="6">
        <f>ROUND(E3686/D3686*100, 0)</f>
        <v>1</v>
      </c>
      <c r="P3686" s="8">
        <f>E3686/L3686</f>
        <v>133.33333333333334</v>
      </c>
      <c r="Q3686" t="str">
        <f>LEFT(N3686, SEARCH("/", N3686, 1) - 1)</f>
        <v>film &amp; video</v>
      </c>
      <c r="R3686" t="str">
        <f>RIGHT(N3686, LEN(N3686)-SEARCH("/", N3686, 1))</f>
        <v>animation</v>
      </c>
      <c r="S3686" s="11">
        <f>(((J3686/60)/60)/24)+DATE(1970,1,1)</f>
        <v>40995.024317129632</v>
      </c>
      <c r="T3686" s="11">
        <f>(((I3686/60)/60)/24)+DATE(1970,1,1)</f>
        <v>41054.593055555553</v>
      </c>
    </row>
    <row r="3687" spans="1:20" ht="30" x14ac:dyDescent="0.25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8270</v>
      </c>
      <c r="O3687" s="6">
        <f>ROUND(E3687/D3687*100, 0)</f>
        <v>14</v>
      </c>
      <c r="P3687" s="8">
        <f>E3687/L3687</f>
        <v>102.38235294117646</v>
      </c>
      <c r="Q3687" t="str">
        <f>LEFT(N3687, SEARCH("/", N3687, 1) - 1)</f>
        <v>film &amp; video</v>
      </c>
      <c r="R3687" t="str">
        <f>RIGHT(N3687, LEN(N3687)-SEARCH("/", N3687, 1))</f>
        <v>animation</v>
      </c>
      <c r="S3687" s="11">
        <f>(((J3687/60)/60)/24)+DATE(1970,1,1)</f>
        <v>42552.653993055559</v>
      </c>
      <c r="T3687" s="11">
        <f>(((I3687/60)/60)/24)+DATE(1970,1,1)</f>
        <v>42597.291666666672</v>
      </c>
    </row>
    <row r="3688" spans="1:20" ht="45" x14ac:dyDescent="0.25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8272</v>
      </c>
      <c r="O3688" s="6">
        <f>ROUND(E3688/D3688*100, 0)</f>
        <v>27</v>
      </c>
      <c r="P3688" s="8">
        <f>E3688/L3688</f>
        <v>402.70588235294116</v>
      </c>
      <c r="Q3688" t="str">
        <f>LEFT(N3688, SEARCH("/", N3688, 1) - 1)</f>
        <v>technology</v>
      </c>
      <c r="R3688" t="str">
        <f>RIGHT(N3688, LEN(N3688)-SEARCH("/", N3688, 1))</f>
        <v>web</v>
      </c>
      <c r="S3688" s="11">
        <f>(((J3688/60)/60)/24)+DATE(1970,1,1)</f>
        <v>42283.592465277776</v>
      </c>
      <c r="T3688" s="11">
        <f>(((I3688/60)/60)/24)+DATE(1970,1,1)</f>
        <v>42323.634131944447</v>
      </c>
    </row>
    <row r="3689" spans="1:20" ht="45" x14ac:dyDescent="0.25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8272</v>
      </c>
      <c r="O3689" s="6">
        <f>ROUND(E3689/D3689*100, 0)</f>
        <v>0</v>
      </c>
      <c r="P3689" s="8" t="e">
        <f>E3689/L3689</f>
        <v>#DIV/0!</v>
      </c>
      <c r="Q3689" t="str">
        <f>LEFT(N3689, SEARCH("/", N3689, 1) - 1)</f>
        <v>technology</v>
      </c>
      <c r="R3689" t="str">
        <f>RIGHT(N3689, LEN(N3689)-SEARCH("/", N3689, 1))</f>
        <v>web</v>
      </c>
      <c r="S3689" s="11">
        <f>(((J3689/60)/60)/24)+DATE(1970,1,1)</f>
        <v>42692.389062500006</v>
      </c>
      <c r="T3689" s="11">
        <f>(((I3689/60)/60)/24)+DATE(1970,1,1)</f>
        <v>42722.389062500006</v>
      </c>
    </row>
    <row r="3690" spans="1:20" ht="45" x14ac:dyDescent="0.25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8272</v>
      </c>
      <c r="O3690" s="6">
        <f>ROUND(E3690/D3690*100, 0)</f>
        <v>0</v>
      </c>
      <c r="P3690" s="8">
        <f>E3690/L3690</f>
        <v>15.5</v>
      </c>
      <c r="Q3690" t="str">
        <f>LEFT(N3690, SEARCH("/", N3690, 1) - 1)</f>
        <v>technology</v>
      </c>
      <c r="R3690" t="str">
        <f>RIGHT(N3690, LEN(N3690)-SEARCH("/", N3690, 1))</f>
        <v>web</v>
      </c>
      <c r="S3690" s="11">
        <f>(((J3690/60)/60)/24)+DATE(1970,1,1)</f>
        <v>42047.812523148154</v>
      </c>
      <c r="T3690" s="11">
        <f>(((I3690/60)/60)/24)+DATE(1970,1,1)</f>
        <v>42071.636111111111</v>
      </c>
    </row>
    <row r="3691" spans="1:20" ht="30" x14ac:dyDescent="0.25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8272</v>
      </c>
      <c r="O3691" s="6">
        <f>ROUND(E3691/D3691*100, 0)</f>
        <v>1</v>
      </c>
      <c r="P3691" s="8">
        <f>E3691/L3691</f>
        <v>76.666666666666671</v>
      </c>
      <c r="Q3691" t="str">
        <f>LEFT(N3691, SEARCH("/", N3691, 1) - 1)</f>
        <v>technology</v>
      </c>
      <c r="R3691" t="str">
        <f>RIGHT(N3691, LEN(N3691)-SEARCH("/", N3691, 1))</f>
        <v>web</v>
      </c>
      <c r="S3691" s="11">
        <f>(((J3691/60)/60)/24)+DATE(1970,1,1)</f>
        <v>42489.772326388891</v>
      </c>
      <c r="T3691" s="11">
        <f>(((I3691/60)/60)/24)+DATE(1970,1,1)</f>
        <v>42518.772326388891</v>
      </c>
    </row>
    <row r="3692" spans="1:20" ht="45" x14ac:dyDescent="0.25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8273</v>
      </c>
      <c r="O3692" s="6">
        <f>ROUND(E3692/D3692*100, 0)</f>
        <v>3</v>
      </c>
      <c r="P3692" s="8">
        <f>E3692/L3692</f>
        <v>84.944444444444443</v>
      </c>
      <c r="Q3692" t="str">
        <f>LEFT(N3692, SEARCH("/", N3692, 1) - 1)</f>
        <v>technology</v>
      </c>
      <c r="R3692" t="str">
        <f>RIGHT(N3692, LEN(N3692)-SEARCH("/", N3692, 1))</f>
        <v>wearables</v>
      </c>
      <c r="S3692" s="11">
        <f>(((J3692/60)/60)/24)+DATE(1970,1,1)</f>
        <v>41922.741655092592</v>
      </c>
      <c r="T3692" s="11">
        <f>(((I3692/60)/60)/24)+DATE(1970,1,1)</f>
        <v>41952.783321759263</v>
      </c>
    </row>
    <row r="3693" spans="1:20" ht="45" x14ac:dyDescent="0.25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8273</v>
      </c>
      <c r="O3693" s="6">
        <f>ROUND(E3693/D3693*100, 0)</f>
        <v>10</v>
      </c>
      <c r="P3693" s="8">
        <f>E3693/L3693</f>
        <v>178.92857142857142</v>
      </c>
      <c r="Q3693" t="str">
        <f>LEFT(N3693, SEARCH("/", N3693, 1) - 1)</f>
        <v>technology</v>
      </c>
      <c r="R3693" t="str">
        <f>RIGHT(N3693, LEN(N3693)-SEARCH("/", N3693, 1))</f>
        <v>wearables</v>
      </c>
      <c r="S3693" s="11">
        <f>(((J3693/60)/60)/24)+DATE(1970,1,1)</f>
        <v>42632.373414351852</v>
      </c>
      <c r="T3693" s="11">
        <f>(((I3693/60)/60)/24)+DATE(1970,1,1)</f>
        <v>42672.373414351852</v>
      </c>
    </row>
    <row r="3694" spans="1:20" ht="45" x14ac:dyDescent="0.25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8273</v>
      </c>
      <c r="O3694" s="6">
        <f>ROUND(E3694/D3694*100, 0)</f>
        <v>22</v>
      </c>
      <c r="P3694" s="8">
        <f>E3694/L3694</f>
        <v>50.29767441860465</v>
      </c>
      <c r="Q3694" t="str">
        <f>LEFT(N3694, SEARCH("/", N3694, 1) - 1)</f>
        <v>technology</v>
      </c>
      <c r="R3694" t="str">
        <f>RIGHT(N3694, LEN(N3694)-SEARCH("/", N3694, 1))</f>
        <v>wearables</v>
      </c>
      <c r="S3694" s="11">
        <f>(((J3694/60)/60)/24)+DATE(1970,1,1)</f>
        <v>41974.219490740739</v>
      </c>
      <c r="T3694" s="11">
        <f>(((I3694/60)/60)/24)+DATE(1970,1,1)</f>
        <v>42005.207638888889</v>
      </c>
    </row>
    <row r="3695" spans="1:20" ht="30" x14ac:dyDescent="0.25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8273</v>
      </c>
      <c r="O3695" s="6">
        <f>ROUND(E3695/D3695*100, 0)</f>
        <v>0</v>
      </c>
      <c r="P3695" s="8">
        <f>E3695/L3695</f>
        <v>7.5</v>
      </c>
      <c r="Q3695" t="str">
        <f>LEFT(N3695, SEARCH("/", N3695, 1) - 1)</f>
        <v>technology</v>
      </c>
      <c r="R3695" t="str">
        <f>RIGHT(N3695, LEN(N3695)-SEARCH("/", N3695, 1))</f>
        <v>wearables</v>
      </c>
      <c r="S3695" s="11">
        <f>(((J3695/60)/60)/24)+DATE(1970,1,1)</f>
        <v>41803.116053240738</v>
      </c>
      <c r="T3695" s="11">
        <f>(((I3695/60)/60)/24)+DATE(1970,1,1)</f>
        <v>41863.116053240738</v>
      </c>
    </row>
    <row r="3696" spans="1:20" ht="45" x14ac:dyDescent="0.25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8273</v>
      </c>
      <c r="O3696" s="6">
        <f>ROUND(E3696/D3696*100, 0)</f>
        <v>26</v>
      </c>
      <c r="P3696" s="8">
        <f>E3696/L3696</f>
        <v>133.25</v>
      </c>
      <c r="Q3696" t="str">
        <f>LEFT(N3696, SEARCH("/", N3696, 1) - 1)</f>
        <v>technology</v>
      </c>
      <c r="R3696" t="str">
        <f>RIGHT(N3696, LEN(N3696)-SEARCH("/", N3696, 1))</f>
        <v>wearables</v>
      </c>
      <c r="S3696" s="11">
        <f>(((J3696/60)/60)/24)+DATE(1970,1,1)</f>
        <v>42504.403877314813</v>
      </c>
      <c r="T3696" s="11">
        <f>(((I3696/60)/60)/24)+DATE(1970,1,1)</f>
        <v>42549.403877314813</v>
      </c>
    </row>
    <row r="3697" spans="1:20" ht="45" x14ac:dyDescent="0.25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8273</v>
      </c>
      <c r="O3697" s="6">
        <f>ROUND(E3697/D3697*100, 0)</f>
        <v>0</v>
      </c>
      <c r="P3697" s="8">
        <f>E3697/L3697</f>
        <v>13.25</v>
      </c>
      <c r="Q3697" t="str">
        <f>LEFT(N3697, SEARCH("/", N3697, 1) - 1)</f>
        <v>technology</v>
      </c>
      <c r="R3697" t="str">
        <f>RIGHT(N3697, LEN(N3697)-SEARCH("/", N3697, 1))</f>
        <v>wearables</v>
      </c>
      <c r="S3697" s="11">
        <f>(((J3697/60)/60)/24)+DATE(1970,1,1)</f>
        <v>42778.765300925923</v>
      </c>
      <c r="T3697" s="11">
        <f>(((I3697/60)/60)/24)+DATE(1970,1,1)</f>
        <v>42808.723634259266</v>
      </c>
    </row>
    <row r="3698" spans="1:20" ht="45" x14ac:dyDescent="0.25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8273</v>
      </c>
      <c r="O3698" s="6">
        <f>ROUND(E3698/D3698*100, 0)</f>
        <v>1</v>
      </c>
      <c r="P3698" s="8">
        <f>E3698/L3698</f>
        <v>26</v>
      </c>
      <c r="Q3698" t="str">
        <f>LEFT(N3698, SEARCH("/", N3698, 1) - 1)</f>
        <v>technology</v>
      </c>
      <c r="R3698" t="str">
        <f>RIGHT(N3698, LEN(N3698)-SEARCH("/", N3698, 1))</f>
        <v>wearables</v>
      </c>
      <c r="S3698" s="11">
        <f>(((J3698/60)/60)/24)+DATE(1970,1,1)</f>
        <v>42158.028310185182</v>
      </c>
      <c r="T3698" s="11">
        <f>(((I3698/60)/60)/24)+DATE(1970,1,1)</f>
        <v>42186.028310185182</v>
      </c>
    </row>
    <row r="3699" spans="1:20" ht="45" x14ac:dyDescent="0.25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8278</v>
      </c>
      <c r="O3699" s="6">
        <f>ROUND(E3699/D3699*100, 0)</f>
        <v>0</v>
      </c>
      <c r="P3699" s="8">
        <f>E3699/L3699</f>
        <v>42.5</v>
      </c>
      <c r="Q3699" t="str">
        <f>LEFT(N3699, SEARCH("/", N3699, 1) - 1)</f>
        <v>music</v>
      </c>
      <c r="R3699" t="str">
        <f>RIGHT(N3699, LEN(N3699)-SEARCH("/", N3699, 1))</f>
        <v>jazz</v>
      </c>
      <c r="S3699" s="11">
        <f>(((J3699/60)/60)/24)+DATE(1970,1,1)</f>
        <v>41559.5549537037</v>
      </c>
      <c r="T3699" s="11">
        <f>(((I3699/60)/60)/24)+DATE(1970,1,1)</f>
        <v>41589.596620370372</v>
      </c>
    </row>
    <row r="3700" spans="1:20" ht="45" x14ac:dyDescent="0.25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 s="6">
        <f>ROUND(E3700/D3700*100, 0)</f>
        <v>0</v>
      </c>
      <c r="P3700" s="8">
        <f>E3700/L3700</f>
        <v>50.333333333333336</v>
      </c>
      <c r="Q3700" t="str">
        <f>LEFT(N3700, SEARCH("/", N3700, 1) - 1)</f>
        <v>music</v>
      </c>
      <c r="R3700" t="str">
        <f>RIGHT(N3700, LEN(N3700)-SEARCH("/", N3700, 1))</f>
        <v>jazz</v>
      </c>
      <c r="S3700" s="11">
        <f>(((J3700/60)/60)/24)+DATE(1970,1,1)</f>
        <v>42342.080289351856</v>
      </c>
      <c r="T3700" s="11">
        <f>(((I3700/60)/60)/24)+DATE(1970,1,1)</f>
        <v>42372.080289351856</v>
      </c>
    </row>
    <row r="3701" spans="1:20" ht="60" x14ac:dyDescent="0.25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8273</v>
      </c>
      <c r="O3701" s="6">
        <f>ROUND(E3701/D3701*100, 0)</f>
        <v>2</v>
      </c>
      <c r="P3701" s="8">
        <f>E3701/L3701</f>
        <v>37.451612903225808</v>
      </c>
      <c r="Q3701" t="str">
        <f>LEFT(N3701, SEARCH("/", N3701, 1) - 1)</f>
        <v>technology</v>
      </c>
      <c r="R3701" t="str">
        <f>RIGHT(N3701, LEN(N3701)-SEARCH("/", N3701, 1))</f>
        <v>wearables</v>
      </c>
      <c r="S3701" s="11">
        <f>(((J3701/60)/60)/24)+DATE(1970,1,1)</f>
        <v>42746.096585648149</v>
      </c>
      <c r="T3701" s="11">
        <f>(((I3701/60)/60)/24)+DATE(1970,1,1)</f>
        <v>42776.096585648149</v>
      </c>
    </row>
    <row r="3702" spans="1:20" ht="45" x14ac:dyDescent="0.25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8273</v>
      </c>
      <c r="O3702" s="6">
        <f>ROUND(E3702/D3702*100, 0)</f>
        <v>13</v>
      </c>
      <c r="P3702" s="8">
        <f>E3702/L3702</f>
        <v>69.40625</v>
      </c>
      <c r="Q3702" t="str">
        <f>LEFT(N3702, SEARCH("/", N3702, 1) - 1)</f>
        <v>technology</v>
      </c>
      <c r="R3702" t="str">
        <f>RIGHT(N3702, LEN(N3702)-SEARCH("/", N3702, 1))</f>
        <v>wearables</v>
      </c>
      <c r="S3702" s="11">
        <f>(((J3702/60)/60)/24)+DATE(1970,1,1)</f>
        <v>42444.583912037036</v>
      </c>
      <c r="T3702" s="11">
        <f>(((I3702/60)/60)/24)+DATE(1970,1,1)</f>
        <v>42478.583333333328</v>
      </c>
    </row>
    <row r="3703" spans="1:20" x14ac:dyDescent="0.25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6">
        <f>ROUND(E3703/D3703*100, 0)</f>
        <v>38</v>
      </c>
      <c r="P3703" s="8">
        <f>E3703/L3703</f>
        <v>158.63636363636363</v>
      </c>
      <c r="Q3703" t="str">
        <f>LEFT(N3703, SEARCH("/", N3703, 1) - 1)</f>
        <v>technology</v>
      </c>
      <c r="R3703" t="str">
        <f>RIGHT(N3703, LEN(N3703)-SEARCH("/", N3703, 1))</f>
        <v>wearables</v>
      </c>
      <c r="S3703" s="11">
        <f>(((J3703/60)/60)/24)+DATE(1970,1,1)</f>
        <v>42480.653611111105</v>
      </c>
      <c r="T3703" s="11">
        <f>(((I3703/60)/60)/24)+DATE(1970,1,1)</f>
        <v>42525.653611111105</v>
      </c>
    </row>
    <row r="3704" spans="1:20" ht="60" x14ac:dyDescent="0.25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8273</v>
      </c>
      <c r="O3704" s="6">
        <f>ROUND(E3704/D3704*100, 0)</f>
        <v>2</v>
      </c>
      <c r="P3704" s="8">
        <f>E3704/L3704</f>
        <v>50.647058823529413</v>
      </c>
      <c r="Q3704" t="str">
        <f>LEFT(N3704, SEARCH("/", N3704, 1) - 1)</f>
        <v>technology</v>
      </c>
      <c r="R3704" t="str">
        <f>RIGHT(N3704, LEN(N3704)-SEARCH("/", N3704, 1))</f>
        <v>wearables</v>
      </c>
      <c r="S3704" s="11">
        <f>(((J3704/60)/60)/24)+DATE(1970,1,1)</f>
        <v>42060.913877314815</v>
      </c>
      <c r="T3704" s="11">
        <f>(((I3704/60)/60)/24)+DATE(1970,1,1)</f>
        <v>42120.872210648144</v>
      </c>
    </row>
    <row r="3705" spans="1:20" ht="45" x14ac:dyDescent="0.25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8273</v>
      </c>
      <c r="O3705" s="6">
        <f>ROUND(E3705/D3705*100, 0)</f>
        <v>39</v>
      </c>
      <c r="P3705" s="8">
        <f>E3705/L3705</f>
        <v>113.62573099415205</v>
      </c>
      <c r="Q3705" t="str">
        <f>LEFT(N3705, SEARCH("/", N3705, 1) - 1)</f>
        <v>technology</v>
      </c>
      <c r="R3705" t="str">
        <f>RIGHT(N3705, LEN(N3705)-SEARCH("/", N3705, 1))</f>
        <v>wearables</v>
      </c>
      <c r="S3705" s="11">
        <f>(((J3705/60)/60)/24)+DATE(1970,1,1)</f>
        <v>41993.174363425926</v>
      </c>
      <c r="T3705" s="11">
        <f>(((I3705/60)/60)/24)+DATE(1970,1,1)</f>
        <v>42023.174363425926</v>
      </c>
    </row>
    <row r="3706" spans="1:20" ht="45" x14ac:dyDescent="0.25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8273</v>
      </c>
      <c r="O3706" s="6">
        <f>ROUND(E3706/D3706*100, 0)</f>
        <v>1</v>
      </c>
      <c r="P3706" s="8">
        <f>E3706/L3706</f>
        <v>93.333333333333329</v>
      </c>
      <c r="Q3706" t="str">
        <f>LEFT(N3706, SEARCH("/", N3706, 1) - 1)</f>
        <v>technology</v>
      </c>
      <c r="R3706" t="str">
        <f>RIGHT(N3706, LEN(N3706)-SEARCH("/", N3706, 1))</f>
        <v>wearables</v>
      </c>
      <c r="S3706" s="11">
        <f>(((J3706/60)/60)/24)+DATE(1970,1,1)</f>
        <v>42424.749490740738</v>
      </c>
      <c r="T3706" s="11">
        <f>(((I3706/60)/60)/24)+DATE(1970,1,1)</f>
        <v>42454.707824074074</v>
      </c>
    </row>
    <row r="3707" spans="1:20" ht="45" x14ac:dyDescent="0.25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8273</v>
      </c>
      <c r="O3707" s="6">
        <f>ROUND(E3707/D3707*100, 0)</f>
        <v>13</v>
      </c>
      <c r="P3707" s="8">
        <f>E3707/L3707</f>
        <v>161.21951219512195</v>
      </c>
      <c r="Q3707" t="str">
        <f>LEFT(N3707, SEARCH("/", N3707, 1) - 1)</f>
        <v>technology</v>
      </c>
      <c r="R3707" t="str">
        <f>RIGHT(N3707, LEN(N3707)-SEARCH("/", N3707, 1))</f>
        <v>wearables</v>
      </c>
      <c r="S3707" s="11">
        <f>(((J3707/60)/60)/24)+DATE(1970,1,1)</f>
        <v>41773.294560185182</v>
      </c>
      <c r="T3707" s="11">
        <f>(((I3707/60)/60)/24)+DATE(1970,1,1)</f>
        <v>41813.294560185182</v>
      </c>
    </row>
    <row r="3708" spans="1:20" ht="45" x14ac:dyDescent="0.25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8273</v>
      </c>
      <c r="O3708" s="6">
        <f>ROUND(E3708/D3708*100, 0)</f>
        <v>13</v>
      </c>
      <c r="P3708" s="8">
        <f>E3708/L3708</f>
        <v>65</v>
      </c>
      <c r="Q3708" t="str">
        <f>LEFT(N3708, SEARCH("/", N3708, 1) - 1)</f>
        <v>technology</v>
      </c>
      <c r="R3708" t="str">
        <f>RIGHT(N3708, LEN(N3708)-SEARCH("/", N3708, 1))</f>
        <v>wearables</v>
      </c>
      <c r="S3708" s="11">
        <f>(((J3708/60)/60)/24)+DATE(1970,1,1)</f>
        <v>42510.604699074072</v>
      </c>
      <c r="T3708" s="11">
        <f>(((I3708/60)/60)/24)+DATE(1970,1,1)</f>
        <v>42540.604699074072</v>
      </c>
    </row>
    <row r="3709" spans="1:20" ht="45" x14ac:dyDescent="0.25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8282</v>
      </c>
      <c r="O3709" s="6">
        <f>ROUND(E3709/D3709*100, 0)</f>
        <v>1</v>
      </c>
      <c r="P3709" s="8">
        <f>E3709/L3709</f>
        <v>410</v>
      </c>
      <c r="Q3709" t="str">
        <f>LEFT(N3709, SEARCH("/", N3709, 1) - 1)</f>
        <v>games</v>
      </c>
      <c r="R3709" t="str">
        <f>RIGHT(N3709, LEN(N3709)-SEARCH("/", N3709, 1))</f>
        <v>video games</v>
      </c>
      <c r="S3709" s="11">
        <f>(((J3709/60)/60)/24)+DATE(1970,1,1)</f>
        <v>41793.659525462965</v>
      </c>
      <c r="T3709" s="11">
        <f>(((I3709/60)/60)/24)+DATE(1970,1,1)</f>
        <v>41853.659525462965</v>
      </c>
    </row>
    <row r="3710" spans="1:20" ht="45" x14ac:dyDescent="0.25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8282</v>
      </c>
      <c r="O3710" s="6">
        <f>ROUND(E3710/D3710*100, 0)</f>
        <v>1</v>
      </c>
      <c r="P3710" s="8">
        <f>E3710/L3710</f>
        <v>23.181818181818183</v>
      </c>
      <c r="Q3710" t="str">
        <f>LEFT(N3710, SEARCH("/", N3710, 1) - 1)</f>
        <v>games</v>
      </c>
      <c r="R3710" t="str">
        <f>RIGHT(N3710, LEN(N3710)-SEARCH("/", N3710, 1))</f>
        <v>video games</v>
      </c>
      <c r="S3710" s="11">
        <f>(((J3710/60)/60)/24)+DATE(1970,1,1)</f>
        <v>41220.933124999996</v>
      </c>
      <c r="T3710" s="11">
        <f>(((I3710/60)/60)/24)+DATE(1970,1,1)</f>
        <v>41250.933124999996</v>
      </c>
    </row>
    <row r="3711" spans="1:20" ht="30" x14ac:dyDescent="0.25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8284</v>
      </c>
      <c r="O3711" s="6">
        <f>ROUND(E3711/D3711*100, 0)</f>
        <v>0</v>
      </c>
      <c r="P3711" s="8">
        <f>E3711/L3711</f>
        <v>37.5</v>
      </c>
      <c r="Q3711" t="str">
        <f>LEFT(N3711, SEARCH("/", N3711, 1) - 1)</f>
        <v>food</v>
      </c>
      <c r="R3711" t="str">
        <f>RIGHT(N3711, LEN(N3711)-SEARCH("/", N3711, 1))</f>
        <v>food trucks</v>
      </c>
      <c r="S3711" s="11">
        <f>(((J3711/60)/60)/24)+DATE(1970,1,1)</f>
        <v>42507.71025462963</v>
      </c>
      <c r="T3711" s="11">
        <f>(((I3711/60)/60)/24)+DATE(1970,1,1)</f>
        <v>42537.71025462963</v>
      </c>
    </row>
    <row r="3712" spans="1:20" ht="30" x14ac:dyDescent="0.25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8284</v>
      </c>
      <c r="O3712" s="6">
        <f>ROUND(E3712/D3712*100, 0)</f>
        <v>12</v>
      </c>
      <c r="P3712" s="8">
        <f>E3712/L3712</f>
        <v>69.117647058823536</v>
      </c>
      <c r="Q3712" t="str">
        <f>LEFT(N3712, SEARCH("/", N3712, 1) - 1)</f>
        <v>food</v>
      </c>
      <c r="R3712" t="str">
        <f>RIGHT(N3712, LEN(N3712)-SEARCH("/", N3712, 1))</f>
        <v>food trucks</v>
      </c>
      <c r="S3712" s="11">
        <f>(((J3712/60)/60)/24)+DATE(1970,1,1)</f>
        <v>41781.806875000002</v>
      </c>
      <c r="T3712" s="11">
        <f>(((I3712/60)/60)/24)+DATE(1970,1,1)</f>
        <v>41818.806875000002</v>
      </c>
    </row>
    <row r="3713" spans="1:20" x14ac:dyDescent="0.25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8284</v>
      </c>
      <c r="O3713" s="6">
        <f>ROUND(E3713/D3713*100, 0)</f>
        <v>0</v>
      </c>
      <c r="P3713" s="8">
        <f>E3713/L3713</f>
        <v>1.3333333333333333</v>
      </c>
      <c r="Q3713" t="str">
        <f>LEFT(N3713, SEARCH("/", N3713, 1) - 1)</f>
        <v>food</v>
      </c>
      <c r="R3713" t="str">
        <f>RIGHT(N3713, LEN(N3713)-SEARCH("/", N3713, 1))</f>
        <v>food trucks</v>
      </c>
      <c r="S3713" s="11">
        <f>(((J3713/60)/60)/24)+DATE(1970,1,1)</f>
        <v>42034.339363425926</v>
      </c>
      <c r="T3713" s="11">
        <f>(((I3713/60)/60)/24)+DATE(1970,1,1)</f>
        <v>42064.339363425926</v>
      </c>
    </row>
    <row r="3714" spans="1:20" ht="45" x14ac:dyDescent="0.25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8286</v>
      </c>
      <c r="O3714" s="6">
        <f>ROUND(E3714/D3714*100, 0)</f>
        <v>4</v>
      </c>
      <c r="P3714" s="8">
        <f>E3714/L3714</f>
        <v>48.424999999999997</v>
      </c>
      <c r="Q3714" t="str">
        <f>LEFT(N3714, SEARCH("/", N3714, 1) - 1)</f>
        <v>music</v>
      </c>
      <c r="R3714" t="str">
        <f>RIGHT(N3714, LEN(N3714)-SEARCH("/", N3714, 1))</f>
        <v>world music</v>
      </c>
      <c r="S3714" s="11">
        <f>(((J3714/60)/60)/24)+DATE(1970,1,1)</f>
        <v>41715.874780092592</v>
      </c>
      <c r="T3714" s="11">
        <f>(((I3714/60)/60)/24)+DATE(1970,1,1)</f>
        <v>41750.041666666664</v>
      </c>
    </row>
    <row r="3715" spans="1:20" ht="45" x14ac:dyDescent="0.25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8286</v>
      </c>
      <c r="O3715" s="6">
        <f>ROUND(E3715/D3715*100, 0)</f>
        <v>0</v>
      </c>
      <c r="P3715" s="8" t="e">
        <f>E3715/L3715</f>
        <v>#DIV/0!</v>
      </c>
      <c r="Q3715" t="str">
        <f>LEFT(N3715, SEARCH("/", N3715, 1) - 1)</f>
        <v>music</v>
      </c>
      <c r="R3715" t="str">
        <f>RIGHT(N3715, LEN(N3715)-SEARCH("/", N3715, 1))</f>
        <v>world music</v>
      </c>
      <c r="S3715" s="11">
        <f>(((J3715/60)/60)/24)+DATE(1970,1,1)</f>
        <v>42007.788680555561</v>
      </c>
      <c r="T3715" s="11">
        <f>(((I3715/60)/60)/24)+DATE(1970,1,1)</f>
        <v>42037.788680555561</v>
      </c>
    </row>
    <row r="3716" spans="1:20" ht="30" x14ac:dyDescent="0.25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8273</v>
      </c>
      <c r="O3716" s="6">
        <f>ROUND(E3716/D3716*100, 0)</f>
        <v>12</v>
      </c>
      <c r="P3716" s="8">
        <f>E3716/L3716</f>
        <v>127.93333333333334</v>
      </c>
      <c r="Q3716" t="str">
        <f>LEFT(N3716, SEARCH("/", N3716, 1) - 1)</f>
        <v>technology</v>
      </c>
      <c r="R3716" t="str">
        <f>RIGHT(N3716, LEN(N3716)-SEARCH("/", N3716, 1))</f>
        <v>wearables</v>
      </c>
      <c r="S3716" s="11">
        <f>(((J3716/60)/60)/24)+DATE(1970,1,1)</f>
        <v>42387.503229166665</v>
      </c>
      <c r="T3716" s="11">
        <f>(((I3716/60)/60)/24)+DATE(1970,1,1)</f>
        <v>42417.503229166665</v>
      </c>
    </row>
    <row r="3717" spans="1:20" ht="45" x14ac:dyDescent="0.25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8273</v>
      </c>
      <c r="O3717" s="6">
        <f>ROUND(E3717/D3717*100, 0)</f>
        <v>10</v>
      </c>
      <c r="P3717" s="8">
        <f>E3717/L3717</f>
        <v>54.666666666666664</v>
      </c>
      <c r="Q3717" t="str">
        <f>LEFT(N3717, SEARCH("/", N3717, 1) - 1)</f>
        <v>technology</v>
      </c>
      <c r="R3717" t="str">
        <f>RIGHT(N3717, LEN(N3717)-SEARCH("/", N3717, 1))</f>
        <v>wearables</v>
      </c>
      <c r="S3717" s="11">
        <f>(((J3717/60)/60)/24)+DATE(1970,1,1)</f>
        <v>42626.633703703701</v>
      </c>
      <c r="T3717" s="11">
        <f>(((I3717/60)/60)/24)+DATE(1970,1,1)</f>
        <v>42656.633703703701</v>
      </c>
    </row>
    <row r="3718" spans="1:20" ht="45" x14ac:dyDescent="0.25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8273</v>
      </c>
      <c r="O3718" s="6">
        <f>ROUND(E3718/D3718*100, 0)</f>
        <v>1</v>
      </c>
      <c r="P3718" s="8">
        <f>E3718/L3718</f>
        <v>45.333333333333336</v>
      </c>
      <c r="Q3718" t="str">
        <f>LEFT(N3718, SEARCH("/", N3718, 1) - 1)</f>
        <v>technology</v>
      </c>
      <c r="R3718" t="str">
        <f>RIGHT(N3718, LEN(N3718)-SEARCH("/", N3718, 1))</f>
        <v>wearables</v>
      </c>
      <c r="S3718" s="11">
        <f>(((J3718/60)/60)/24)+DATE(1970,1,1)</f>
        <v>41935.221585648149</v>
      </c>
      <c r="T3718" s="11">
        <f>(((I3718/60)/60)/24)+DATE(1970,1,1)</f>
        <v>41975.263252314813</v>
      </c>
    </row>
    <row r="3719" spans="1:20" ht="45" x14ac:dyDescent="0.25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8273</v>
      </c>
      <c r="O3719" s="6">
        <f>ROUND(E3719/D3719*100, 0)</f>
        <v>49</v>
      </c>
      <c r="P3719" s="8">
        <f>E3719/L3719</f>
        <v>176.36428571428573</v>
      </c>
      <c r="Q3719" t="str">
        <f>LEFT(N3719, SEARCH("/", N3719, 1) - 1)</f>
        <v>technology</v>
      </c>
      <c r="R3719" t="str">
        <f>RIGHT(N3719, LEN(N3719)-SEARCH("/", N3719, 1))</f>
        <v>wearables</v>
      </c>
      <c r="S3719" s="11">
        <f>(((J3719/60)/60)/24)+DATE(1970,1,1)</f>
        <v>42767.577303240745</v>
      </c>
      <c r="T3719" s="11">
        <f>(((I3719/60)/60)/24)+DATE(1970,1,1)</f>
        <v>42797.577303240745</v>
      </c>
    </row>
    <row r="3720" spans="1:20" ht="30" x14ac:dyDescent="0.25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6">
        <f>ROUND(E3720/D3720*100, 0)</f>
        <v>7</v>
      </c>
      <c r="P3720" s="8">
        <f>E3720/L3720</f>
        <v>89.648648648648646</v>
      </c>
      <c r="Q3720" t="str">
        <f>LEFT(N3720, SEARCH("/", N3720, 1) - 1)</f>
        <v>technology</v>
      </c>
      <c r="R3720" t="str">
        <f>RIGHT(N3720, LEN(N3720)-SEARCH("/", N3720, 1))</f>
        <v>wearables</v>
      </c>
      <c r="S3720" s="11">
        <f>(((J3720/60)/60)/24)+DATE(1970,1,1)</f>
        <v>41936.647164351853</v>
      </c>
      <c r="T3720" s="11">
        <f>(((I3720/60)/60)/24)+DATE(1970,1,1)</f>
        <v>41981.688831018517</v>
      </c>
    </row>
    <row r="3721" spans="1:20" ht="45" x14ac:dyDescent="0.25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 s="6">
        <f>ROUND(E3721/D3721*100, 0)</f>
        <v>0</v>
      </c>
      <c r="P3721" s="8">
        <f>E3721/L3721</f>
        <v>100</v>
      </c>
      <c r="Q3721" t="str">
        <f>LEFT(N3721, SEARCH("/", N3721, 1) - 1)</f>
        <v>technology</v>
      </c>
      <c r="R3721" t="str">
        <f>RIGHT(N3721, LEN(N3721)-SEARCH("/", N3721, 1))</f>
        <v>wearables</v>
      </c>
      <c r="S3721" s="11">
        <f>(((J3721/60)/60)/24)+DATE(1970,1,1)</f>
        <v>42172.816423611104</v>
      </c>
      <c r="T3721" s="11">
        <f>(((I3721/60)/60)/24)+DATE(1970,1,1)</f>
        <v>42202.816423611104</v>
      </c>
    </row>
    <row r="3722" spans="1:20" ht="45" x14ac:dyDescent="0.25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8273</v>
      </c>
      <c r="O3722" s="6">
        <f>ROUND(E3722/D3722*100, 0)</f>
        <v>102</v>
      </c>
      <c r="P3722" s="8">
        <f>E3722/L3722</f>
        <v>158.35603715170279</v>
      </c>
      <c r="Q3722" t="str">
        <f>LEFT(N3722, SEARCH("/", N3722, 1) - 1)</f>
        <v>technology</v>
      </c>
      <c r="R3722" t="str">
        <f>RIGHT(N3722, LEN(N3722)-SEARCH("/", N3722, 1))</f>
        <v>wearables</v>
      </c>
      <c r="S3722" s="11">
        <f>(((J3722/60)/60)/24)+DATE(1970,1,1)</f>
        <v>42542.526423611111</v>
      </c>
      <c r="T3722" s="11">
        <f>(((I3722/60)/60)/24)+DATE(1970,1,1)</f>
        <v>42601.165972222225</v>
      </c>
    </row>
    <row r="3723" spans="1:20" ht="45" x14ac:dyDescent="0.25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8287</v>
      </c>
      <c r="O3723" s="6">
        <f>ROUND(E3723/D3723*100, 0)</f>
        <v>0</v>
      </c>
      <c r="P3723" s="8" t="e">
        <f>E3723/L3723</f>
        <v>#DIV/0!</v>
      </c>
      <c r="Q3723" t="str">
        <f>LEFT(N3723, SEARCH("/", N3723, 1) - 1)</f>
        <v>publishing</v>
      </c>
      <c r="R3723" t="str">
        <f>RIGHT(N3723, LEN(N3723)-SEARCH("/", N3723, 1))</f>
        <v>translations</v>
      </c>
      <c r="S3723" s="11">
        <f>(((J3723/60)/60)/24)+DATE(1970,1,1)</f>
        <v>42299.926145833335</v>
      </c>
      <c r="T3723" s="11">
        <f>(((I3723/60)/60)/24)+DATE(1970,1,1)</f>
        <v>42329.967812499999</v>
      </c>
    </row>
    <row r="3724" spans="1:20" ht="45" x14ac:dyDescent="0.25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8288</v>
      </c>
      <c r="O3724" s="6">
        <f>ROUND(E3724/D3724*100, 0)</f>
        <v>1182</v>
      </c>
      <c r="P3724" s="8">
        <f>E3724/L3724</f>
        <v>29.187190495010373</v>
      </c>
      <c r="Q3724" t="str">
        <f>LEFT(N3724, SEARCH("/", N3724, 1) - 1)</f>
        <v>publishing</v>
      </c>
      <c r="R3724" t="str">
        <f>RIGHT(N3724, LEN(N3724)-SEARCH("/", N3724, 1))</f>
        <v>radio &amp; podcasts</v>
      </c>
      <c r="S3724" s="11">
        <f>(((J3724/60)/60)/24)+DATE(1970,1,1)</f>
        <v>41394.871678240743</v>
      </c>
      <c r="T3724" s="11">
        <f>(((I3724/60)/60)/24)+DATE(1970,1,1)</f>
        <v>41408.871678240743</v>
      </c>
    </row>
    <row r="3725" spans="1:20" ht="45" x14ac:dyDescent="0.25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8288</v>
      </c>
      <c r="O3725" s="6">
        <f>ROUND(E3725/D3725*100, 0)</f>
        <v>117</v>
      </c>
      <c r="P3725" s="8">
        <f>E3725/L3725</f>
        <v>92.157795275590544</v>
      </c>
      <c r="Q3725" t="str">
        <f>LEFT(N3725, SEARCH("/", N3725, 1) - 1)</f>
        <v>publishing</v>
      </c>
      <c r="R3725" t="str">
        <f>RIGHT(N3725, LEN(N3725)-SEARCH("/", N3725, 1))</f>
        <v>radio &amp; podcasts</v>
      </c>
      <c r="S3725" s="11">
        <f>(((J3725/60)/60)/24)+DATE(1970,1,1)</f>
        <v>41464.934016203704</v>
      </c>
      <c r="T3725" s="11">
        <f>(((I3725/60)/60)/24)+DATE(1970,1,1)</f>
        <v>41481.708333333336</v>
      </c>
    </row>
    <row r="3726" spans="1:20" ht="30" x14ac:dyDescent="0.25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8285</v>
      </c>
      <c r="O3726" s="6">
        <f>ROUND(E3726/D3726*100, 0)</f>
        <v>130</v>
      </c>
      <c r="P3726" s="8">
        <f>E3726/L3726</f>
        <v>358.97237569060775</v>
      </c>
      <c r="Q3726" t="str">
        <f>LEFT(N3726, SEARCH("/", N3726, 1) - 1)</f>
        <v>photography</v>
      </c>
      <c r="R3726" t="str">
        <f>RIGHT(N3726, LEN(N3726)-SEARCH("/", N3726, 1))</f>
        <v>photobooks</v>
      </c>
      <c r="S3726" s="11">
        <f>(((J3726/60)/60)/24)+DATE(1970,1,1)</f>
        <v>42219.950729166667</v>
      </c>
      <c r="T3726" s="11">
        <f>(((I3726/60)/60)/24)+DATE(1970,1,1)</f>
        <v>42249.950729166667</v>
      </c>
    </row>
    <row r="3727" spans="1:20" ht="45" x14ac:dyDescent="0.25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6">
        <f>ROUND(E3727/D3727*100, 0)</f>
        <v>2</v>
      </c>
      <c r="P3727" s="8">
        <f>E3727/L3727</f>
        <v>66.333333333333329</v>
      </c>
      <c r="Q3727" t="str">
        <f>LEFT(N3727, SEARCH("/", N3727, 1) - 1)</f>
        <v>photography</v>
      </c>
      <c r="R3727" t="str">
        <f>RIGHT(N3727, LEN(N3727)-SEARCH("/", N3727, 1))</f>
        <v>photobooks</v>
      </c>
      <c r="S3727" s="11">
        <f>(((J3727/60)/60)/24)+DATE(1970,1,1)</f>
        <v>42045.86336805555</v>
      </c>
      <c r="T3727" s="11">
        <f>(((I3727/60)/60)/24)+DATE(1970,1,1)</f>
        <v>42090.821701388893</v>
      </c>
    </row>
    <row r="3728" spans="1:20" ht="45" x14ac:dyDescent="0.25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8294</v>
      </c>
      <c r="O3728" s="6">
        <f>ROUND(E3728/D3728*100, 0)</f>
        <v>0</v>
      </c>
      <c r="P3728" s="8">
        <f>E3728/L3728</f>
        <v>25</v>
      </c>
      <c r="Q3728" t="str">
        <f>LEFT(N3728, SEARCH("/", N3728, 1) - 1)</f>
        <v>technology</v>
      </c>
      <c r="R3728" t="str">
        <f>RIGHT(N3728, LEN(N3728)-SEARCH("/", N3728, 1))</f>
        <v>gadgets</v>
      </c>
      <c r="S3728" s="11">
        <f>(((J3728/60)/60)/24)+DATE(1970,1,1)</f>
        <v>42326.685428240744</v>
      </c>
      <c r="T3728" s="11">
        <f>(((I3728/60)/60)/24)+DATE(1970,1,1)</f>
        <v>42371.685428240744</v>
      </c>
    </row>
    <row r="3729" spans="1:20" ht="45" x14ac:dyDescent="0.25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8294</v>
      </c>
      <c r="O3729" s="6">
        <f>ROUND(E3729/D3729*100, 0)</f>
        <v>43</v>
      </c>
      <c r="P3729" s="8">
        <f>E3729/L3729</f>
        <v>215.95959595959596</v>
      </c>
      <c r="Q3729" t="str">
        <f>LEFT(N3729, SEARCH("/", N3729, 1) - 1)</f>
        <v>technology</v>
      </c>
      <c r="R3729" t="str">
        <f>RIGHT(N3729, LEN(N3729)-SEARCH("/", N3729, 1))</f>
        <v>gadgets</v>
      </c>
      <c r="S3729" s="11">
        <f>(((J3729/60)/60)/24)+DATE(1970,1,1)</f>
        <v>42514.671099537038</v>
      </c>
      <c r="T3729" s="11">
        <f>(((I3729/60)/60)/24)+DATE(1970,1,1)</f>
        <v>42544.671099537038</v>
      </c>
    </row>
    <row r="3730" spans="1:20" ht="45" x14ac:dyDescent="0.25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8295</v>
      </c>
      <c r="O3730" s="6">
        <f>ROUND(E3730/D3730*100, 0)</f>
        <v>106</v>
      </c>
      <c r="P3730" s="8">
        <f>E3730/L3730</f>
        <v>56.204984093319197</v>
      </c>
      <c r="Q3730" t="str">
        <f>LEFT(N3730, SEARCH("/", N3730, 1) - 1)</f>
        <v>technology</v>
      </c>
      <c r="R3730" t="str">
        <f>RIGHT(N3730, LEN(N3730)-SEARCH("/", N3730, 1))</f>
        <v>hardware</v>
      </c>
      <c r="S3730" s="11">
        <f>(((J3730/60)/60)/24)+DATE(1970,1,1)</f>
        <v>41800.423043981478</v>
      </c>
      <c r="T3730" s="11">
        <f>(((I3730/60)/60)/24)+DATE(1970,1,1)</f>
        <v>41830.423043981478</v>
      </c>
    </row>
    <row r="3731" spans="1:20" ht="45" x14ac:dyDescent="0.25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8295</v>
      </c>
      <c r="O3731" s="6">
        <f>ROUND(E3731/D3731*100, 0)</f>
        <v>212</v>
      </c>
      <c r="P3731" s="8">
        <f>E3731/L3731</f>
        <v>127.36450839328538</v>
      </c>
      <c r="Q3731" t="str">
        <f>LEFT(N3731, SEARCH("/", N3731, 1) - 1)</f>
        <v>technology</v>
      </c>
      <c r="R3731" t="str">
        <f>RIGHT(N3731, LEN(N3731)-SEARCH("/", N3731, 1))</f>
        <v>hardware</v>
      </c>
      <c r="S3731" s="11">
        <f>(((J3731/60)/60)/24)+DATE(1970,1,1)</f>
        <v>42651.420567129629</v>
      </c>
      <c r="T3731" s="11">
        <f>(((I3731/60)/60)/24)+DATE(1970,1,1)</f>
        <v>42681.462233796294</v>
      </c>
    </row>
    <row r="3732" spans="1:20" ht="30" x14ac:dyDescent="0.25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8295</v>
      </c>
      <c r="O3732" s="6">
        <f>ROUND(E3732/D3732*100, 0)</f>
        <v>699</v>
      </c>
      <c r="P3732" s="8">
        <f>E3732/L3732</f>
        <v>842.10602409638557</v>
      </c>
      <c r="Q3732" t="str">
        <f>LEFT(N3732, SEARCH("/", N3732, 1) - 1)</f>
        <v>technology</v>
      </c>
      <c r="R3732" t="str">
        <f>RIGHT(N3732, LEN(N3732)-SEARCH("/", N3732, 1))</f>
        <v>hardware</v>
      </c>
      <c r="S3732" s="11">
        <f>(((J3732/60)/60)/24)+DATE(1970,1,1)</f>
        <v>42394.580740740741</v>
      </c>
      <c r="T3732" s="11">
        <f>(((I3732/60)/60)/24)+DATE(1970,1,1)</f>
        <v>42441.208333333328</v>
      </c>
    </row>
    <row r="3733" spans="1:20" ht="30" x14ac:dyDescent="0.25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8295</v>
      </c>
      <c r="O3733" s="6">
        <f>ROUND(E3733/D3733*100, 0)</f>
        <v>285</v>
      </c>
      <c r="P3733" s="8">
        <f>E3733/L3733</f>
        <v>279.37843137254902</v>
      </c>
      <c r="Q3733" t="str">
        <f>LEFT(N3733, SEARCH("/", N3733, 1) - 1)</f>
        <v>technology</v>
      </c>
      <c r="R3733" t="str">
        <f>RIGHT(N3733, LEN(N3733)-SEARCH("/", N3733, 1))</f>
        <v>hardware</v>
      </c>
      <c r="S3733" s="11">
        <f>(((J3733/60)/60)/24)+DATE(1970,1,1)</f>
        <v>42676.586979166663</v>
      </c>
      <c r="T3733" s="11">
        <f>(((I3733/60)/60)/24)+DATE(1970,1,1)</f>
        <v>42707.628645833334</v>
      </c>
    </row>
    <row r="3734" spans="1:20" ht="45" x14ac:dyDescent="0.25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8295</v>
      </c>
      <c r="O3734" s="6">
        <f>ROUND(E3734/D3734*100, 0)</f>
        <v>402</v>
      </c>
      <c r="P3734" s="8">
        <f>E3734/L3734</f>
        <v>245.02436053593178</v>
      </c>
      <c r="Q3734" t="str">
        <f>LEFT(N3734, SEARCH("/", N3734, 1) - 1)</f>
        <v>technology</v>
      </c>
      <c r="R3734" t="str">
        <f>RIGHT(N3734, LEN(N3734)-SEARCH("/", N3734, 1))</f>
        <v>hardware</v>
      </c>
      <c r="S3734" s="11">
        <f>(((J3734/60)/60)/24)+DATE(1970,1,1)</f>
        <v>42311.216898148152</v>
      </c>
      <c r="T3734" s="11">
        <f>(((I3734/60)/60)/24)+DATE(1970,1,1)</f>
        <v>42357.332638888889</v>
      </c>
    </row>
    <row r="3735" spans="1:20" ht="45" x14ac:dyDescent="0.25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8295</v>
      </c>
      <c r="O3735" s="6">
        <f>ROUND(E3735/D3735*100, 0)</f>
        <v>1027</v>
      </c>
      <c r="P3735" s="8">
        <f>E3735/L3735</f>
        <v>1323.2540463917526</v>
      </c>
      <c r="Q3735" t="str">
        <f>LEFT(N3735, SEARCH("/", N3735, 1) - 1)</f>
        <v>technology</v>
      </c>
      <c r="R3735" t="str">
        <f>RIGHT(N3735, LEN(N3735)-SEARCH("/", N3735, 1))</f>
        <v>hardware</v>
      </c>
      <c r="S3735" s="11">
        <f>(((J3735/60)/60)/24)+DATE(1970,1,1)</f>
        <v>41039.225601851853</v>
      </c>
      <c r="T3735" s="11">
        <f>(((I3735/60)/60)/24)+DATE(1970,1,1)</f>
        <v>41072.291666666664</v>
      </c>
    </row>
    <row r="3736" spans="1:20" ht="30" x14ac:dyDescent="0.25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8295</v>
      </c>
      <c r="O3736" s="6">
        <f>ROUND(E3736/D3736*100, 0)</f>
        <v>355</v>
      </c>
      <c r="P3736" s="8">
        <f>E3736/L3736</f>
        <v>91.214401028277635</v>
      </c>
      <c r="Q3736" t="str">
        <f>LEFT(N3736, SEARCH("/", N3736, 1) - 1)</f>
        <v>technology</v>
      </c>
      <c r="R3736" t="str">
        <f>RIGHT(N3736, LEN(N3736)-SEARCH("/", N3736, 1))</f>
        <v>hardware</v>
      </c>
      <c r="S3736" s="11">
        <f>(((J3736/60)/60)/24)+DATE(1970,1,1)</f>
        <v>42423.542384259257</v>
      </c>
      <c r="T3736" s="11">
        <f>(((I3736/60)/60)/24)+DATE(1970,1,1)</f>
        <v>42463.500717592593</v>
      </c>
    </row>
    <row r="3737" spans="1:20" ht="45" x14ac:dyDescent="0.25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8295</v>
      </c>
      <c r="O3737" s="6">
        <f>ROUND(E3737/D3737*100, 0)</f>
        <v>217</v>
      </c>
      <c r="P3737" s="8">
        <f>E3737/L3737</f>
        <v>78.834261818181815</v>
      </c>
      <c r="Q3737" t="str">
        <f>LEFT(N3737, SEARCH("/", N3737, 1) - 1)</f>
        <v>technology</v>
      </c>
      <c r="R3737" t="str">
        <f>RIGHT(N3737, LEN(N3737)-SEARCH("/", N3737, 1))</f>
        <v>hardware</v>
      </c>
      <c r="S3737" s="11">
        <f>(((J3737/60)/60)/24)+DATE(1970,1,1)</f>
        <v>42728.71230324074</v>
      </c>
      <c r="T3737" s="11">
        <f>(((I3737/60)/60)/24)+DATE(1970,1,1)</f>
        <v>42758.71230324074</v>
      </c>
    </row>
    <row r="3738" spans="1:20" ht="45" x14ac:dyDescent="0.25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8295</v>
      </c>
      <c r="O3738" s="6">
        <f>ROUND(E3738/D3738*100, 0)</f>
        <v>234</v>
      </c>
      <c r="P3738" s="8">
        <f>E3738/L3738</f>
        <v>331.10237288135596</v>
      </c>
      <c r="Q3738" t="str">
        <f>LEFT(N3738, SEARCH("/", N3738, 1) - 1)</f>
        <v>technology</v>
      </c>
      <c r="R3738" t="str">
        <f>RIGHT(N3738, LEN(N3738)-SEARCH("/", N3738, 1))</f>
        <v>hardware</v>
      </c>
      <c r="S3738" s="11">
        <f>(((J3738/60)/60)/24)+DATE(1970,1,1)</f>
        <v>41800.604895833334</v>
      </c>
      <c r="T3738" s="11">
        <f>(((I3738/60)/60)/24)+DATE(1970,1,1)</f>
        <v>41830.604895833334</v>
      </c>
    </row>
    <row r="3739" spans="1:20" ht="60" x14ac:dyDescent="0.25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8295</v>
      </c>
      <c r="O3739" s="6">
        <f>ROUND(E3739/D3739*100, 0)</f>
        <v>248</v>
      </c>
      <c r="P3739" s="8">
        <f>E3739/L3739</f>
        <v>408.97689768976898</v>
      </c>
      <c r="Q3739" t="str">
        <f>LEFT(N3739, SEARCH("/", N3739, 1) - 1)</f>
        <v>technology</v>
      </c>
      <c r="R3739" t="str">
        <f>RIGHT(N3739, LEN(N3739)-SEARCH("/", N3739, 1))</f>
        <v>hardware</v>
      </c>
      <c r="S3739" s="11">
        <f>(((J3739/60)/60)/24)+DATE(1970,1,1)</f>
        <v>41941.500520833331</v>
      </c>
      <c r="T3739" s="11">
        <f>(((I3739/60)/60)/24)+DATE(1970,1,1)</f>
        <v>41976.542187500003</v>
      </c>
    </row>
    <row r="3740" spans="1:20" ht="45" x14ac:dyDescent="0.25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8295</v>
      </c>
      <c r="O3740" s="6">
        <f>ROUND(E3740/D3740*100, 0)</f>
        <v>305</v>
      </c>
      <c r="P3740" s="8">
        <f>E3740/L3740</f>
        <v>383.3643216080402</v>
      </c>
      <c r="Q3740" t="str">
        <f>LEFT(N3740, SEARCH("/", N3740, 1) - 1)</f>
        <v>technology</v>
      </c>
      <c r="R3740" t="str">
        <f>RIGHT(N3740, LEN(N3740)-SEARCH("/", N3740, 1))</f>
        <v>hardware</v>
      </c>
      <c r="S3740" s="11">
        <f>(((J3740/60)/60)/24)+DATE(1970,1,1)</f>
        <v>42661.323414351849</v>
      </c>
      <c r="T3740" s="11">
        <f>(((I3740/60)/60)/24)+DATE(1970,1,1)</f>
        <v>42697.365081018521</v>
      </c>
    </row>
    <row r="3741" spans="1:20" ht="45" x14ac:dyDescent="0.25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8295</v>
      </c>
      <c r="O3741" s="6">
        <f>ROUND(E3741/D3741*100, 0)</f>
        <v>820</v>
      </c>
      <c r="P3741" s="8">
        <f>E3741/L3741</f>
        <v>422.02059732234807</v>
      </c>
      <c r="Q3741" t="str">
        <f>LEFT(N3741, SEARCH("/", N3741, 1) - 1)</f>
        <v>technology</v>
      </c>
      <c r="R3741" t="str">
        <f>RIGHT(N3741, LEN(N3741)-SEARCH("/", N3741, 1))</f>
        <v>hardware</v>
      </c>
      <c r="S3741" s="11">
        <f>(((J3741/60)/60)/24)+DATE(1970,1,1)</f>
        <v>42347.358483796299</v>
      </c>
      <c r="T3741" s="11">
        <f>(((I3741/60)/60)/24)+DATE(1970,1,1)</f>
        <v>42380.958333333328</v>
      </c>
    </row>
    <row r="3742" spans="1:20" ht="30" x14ac:dyDescent="0.25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 s="6">
        <f>ROUND(E3742/D3742*100, 0)</f>
        <v>120</v>
      </c>
      <c r="P3742" s="8">
        <f>E3742/L3742</f>
        <v>118.45472440944881</v>
      </c>
      <c r="Q3742" t="str">
        <f>LEFT(N3742, SEARCH("/", N3742, 1) - 1)</f>
        <v>technology</v>
      </c>
      <c r="R3742" t="str">
        <f>RIGHT(N3742, LEN(N3742)-SEARCH("/", N3742, 1))</f>
        <v>hardware</v>
      </c>
      <c r="S3742" s="11">
        <f>(((J3742/60)/60)/24)+DATE(1970,1,1)</f>
        <v>41975.329317129625</v>
      </c>
      <c r="T3742" s="11">
        <f>(((I3742/60)/60)/24)+DATE(1970,1,1)</f>
        <v>42013.041666666672</v>
      </c>
    </row>
    <row r="3743" spans="1:20" x14ac:dyDescent="0.25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8295</v>
      </c>
      <c r="O3743" s="6">
        <f>ROUND(E3743/D3743*100, 0)</f>
        <v>120</v>
      </c>
      <c r="P3743" s="8">
        <f>E3743/L3743</f>
        <v>80.991037735849048</v>
      </c>
      <c r="Q3743" t="str">
        <f>LEFT(N3743, SEARCH("/", N3743, 1) - 1)</f>
        <v>technology</v>
      </c>
      <c r="R3743" t="str">
        <f>RIGHT(N3743, LEN(N3743)-SEARCH("/", N3743, 1))</f>
        <v>hardware</v>
      </c>
      <c r="S3743" s="11">
        <f>(((J3743/60)/60)/24)+DATE(1970,1,1)</f>
        <v>41575.527349537035</v>
      </c>
      <c r="T3743" s="11">
        <f>(((I3743/60)/60)/24)+DATE(1970,1,1)</f>
        <v>41610.957638888889</v>
      </c>
    </row>
    <row r="3744" spans="1:20" ht="45" x14ac:dyDescent="0.25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8295</v>
      </c>
      <c r="O3744" s="6">
        <f>ROUND(E3744/D3744*100, 0)</f>
        <v>353</v>
      </c>
      <c r="P3744" s="8">
        <f>E3744/L3744</f>
        <v>326.29205175600737</v>
      </c>
      <c r="Q3744" t="str">
        <f>LEFT(N3744, SEARCH("/", N3744, 1) - 1)</f>
        <v>technology</v>
      </c>
      <c r="R3744" t="str">
        <f>RIGHT(N3744, LEN(N3744)-SEARCH("/", N3744, 1))</f>
        <v>hardware</v>
      </c>
      <c r="S3744" s="11">
        <f>(((J3744/60)/60)/24)+DATE(1970,1,1)</f>
        <v>42375.08394675926</v>
      </c>
      <c r="T3744" s="11">
        <f>(((I3744/60)/60)/24)+DATE(1970,1,1)</f>
        <v>42420.08394675926</v>
      </c>
    </row>
    <row r="3745" spans="1:20" ht="45" x14ac:dyDescent="0.25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8295</v>
      </c>
      <c r="O3745" s="6">
        <f>ROUND(E3745/D3745*100, 0)</f>
        <v>153</v>
      </c>
      <c r="P3745" s="8">
        <f>E3745/L3745</f>
        <v>138.49458483754512</v>
      </c>
      <c r="Q3745" t="str">
        <f>LEFT(N3745, SEARCH("/", N3745, 1) - 1)</f>
        <v>technology</v>
      </c>
      <c r="R3745" t="str">
        <f>RIGHT(N3745, LEN(N3745)-SEARCH("/", N3745, 1))</f>
        <v>hardware</v>
      </c>
      <c r="S3745" s="11">
        <f>(((J3745/60)/60)/24)+DATE(1970,1,1)</f>
        <v>41351.76090277778</v>
      </c>
      <c r="T3745" s="11">
        <f>(((I3745/60)/60)/24)+DATE(1970,1,1)</f>
        <v>41381.76090277778</v>
      </c>
    </row>
    <row r="3746" spans="1:20" ht="45" x14ac:dyDescent="0.25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8295</v>
      </c>
      <c r="O3746" s="6">
        <f>ROUND(E3746/D3746*100, 0)</f>
        <v>128</v>
      </c>
      <c r="P3746" s="8">
        <f>E3746/L3746</f>
        <v>244.11912547528519</v>
      </c>
      <c r="Q3746" t="str">
        <f>LEFT(N3746, SEARCH("/", N3746, 1) - 1)</f>
        <v>technology</v>
      </c>
      <c r="R3746" t="str">
        <f>RIGHT(N3746, LEN(N3746)-SEARCH("/", N3746, 1))</f>
        <v>hardware</v>
      </c>
      <c r="S3746" s="11">
        <f>(((J3746/60)/60)/24)+DATE(1970,1,1)</f>
        <v>42340.972118055557</v>
      </c>
      <c r="T3746" s="11">
        <f>(((I3746/60)/60)/24)+DATE(1970,1,1)</f>
        <v>42371.972118055557</v>
      </c>
    </row>
    <row r="3747" spans="1:20" ht="45" x14ac:dyDescent="0.25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8295</v>
      </c>
      <c r="O3747" s="6">
        <f>ROUND(E3747/D3747*100, 0)</f>
        <v>116</v>
      </c>
      <c r="P3747" s="8">
        <f>E3747/L3747</f>
        <v>307.20212765957444</v>
      </c>
      <c r="Q3747" t="str">
        <f>LEFT(N3747, SEARCH("/", N3747, 1) - 1)</f>
        <v>technology</v>
      </c>
      <c r="R3747" t="str">
        <f>RIGHT(N3747, LEN(N3747)-SEARCH("/", N3747, 1))</f>
        <v>hardware</v>
      </c>
      <c r="S3747" s="11">
        <f>(((J3747/60)/60)/24)+DATE(1970,1,1)</f>
        <v>42103.042546296296</v>
      </c>
      <c r="T3747" s="11">
        <f>(((I3747/60)/60)/24)+DATE(1970,1,1)</f>
        <v>42160.875</v>
      </c>
    </row>
    <row r="3748" spans="1:20" ht="30" x14ac:dyDescent="0.25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8282</v>
      </c>
      <c r="O3748" s="6">
        <f>ROUND(E3748/D3748*100, 0)</f>
        <v>1</v>
      </c>
      <c r="P3748" s="8">
        <f>E3748/L3748</f>
        <v>28.4</v>
      </c>
      <c r="Q3748" t="str">
        <f>LEFT(N3748, SEARCH("/", N3748, 1) - 1)</f>
        <v>games</v>
      </c>
      <c r="R3748" t="str">
        <f>RIGHT(N3748, LEN(N3748)-SEARCH("/", N3748, 1))</f>
        <v>video games</v>
      </c>
      <c r="S3748" s="11">
        <f>(((J3748/60)/60)/24)+DATE(1970,1,1)</f>
        <v>42716.7424537037</v>
      </c>
      <c r="T3748" s="11">
        <f>(((I3748/60)/60)/24)+DATE(1970,1,1)</f>
        <v>42746.7424537037</v>
      </c>
    </row>
    <row r="3749" spans="1:20" ht="45" x14ac:dyDescent="0.25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8282</v>
      </c>
      <c r="O3749" s="6">
        <f>ROUND(E3749/D3749*100, 0)</f>
        <v>28</v>
      </c>
      <c r="P3749" s="8">
        <f>E3749/L3749</f>
        <v>26.59737827715356</v>
      </c>
      <c r="Q3749" t="str">
        <f>LEFT(N3749, SEARCH("/", N3749, 1) - 1)</f>
        <v>games</v>
      </c>
      <c r="R3749" t="str">
        <f>RIGHT(N3749, LEN(N3749)-SEARCH("/", N3749, 1))</f>
        <v>video games</v>
      </c>
      <c r="S3749" s="11">
        <f>(((J3749/60)/60)/24)+DATE(1970,1,1)</f>
        <v>41948.771168981482</v>
      </c>
      <c r="T3749" s="11">
        <f>(((I3749/60)/60)/24)+DATE(1970,1,1)</f>
        <v>41978.771168981482</v>
      </c>
    </row>
    <row r="3750" spans="1:20" x14ac:dyDescent="0.25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8282</v>
      </c>
      <c r="O3750" s="6">
        <f>ROUND(E3750/D3750*100, 0)</f>
        <v>1</v>
      </c>
      <c r="P3750" s="8">
        <f>E3750/L3750</f>
        <v>101.25</v>
      </c>
      <c r="Q3750" t="str">
        <f>LEFT(N3750, SEARCH("/", N3750, 1) - 1)</f>
        <v>games</v>
      </c>
      <c r="R3750" t="str">
        <f>RIGHT(N3750, LEN(N3750)-SEARCH("/", N3750, 1))</f>
        <v>video games</v>
      </c>
      <c r="S3750" s="11">
        <f>(((J3750/60)/60)/24)+DATE(1970,1,1)</f>
        <v>42534.284710648149</v>
      </c>
      <c r="T3750" s="11">
        <f>(((I3750/60)/60)/24)+DATE(1970,1,1)</f>
        <v>42564.284710648149</v>
      </c>
    </row>
    <row r="3751" spans="1:20" ht="45" x14ac:dyDescent="0.25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8279</v>
      </c>
      <c r="O3751" s="6">
        <f>ROUND(E3751/D3751*100, 0)</f>
        <v>101</v>
      </c>
      <c r="P3751" s="8">
        <f>E3751/L3751</f>
        <v>82.496921824104234</v>
      </c>
      <c r="Q3751" t="str">
        <f>LEFT(N3751, SEARCH("/", N3751, 1) - 1)</f>
        <v>music</v>
      </c>
      <c r="R3751" t="str">
        <f>RIGHT(N3751, LEN(N3751)-SEARCH("/", N3751, 1))</f>
        <v>indie rock</v>
      </c>
      <c r="S3751" s="11">
        <f>(((J3751/60)/60)/24)+DATE(1970,1,1)</f>
        <v>41851.962916666671</v>
      </c>
      <c r="T3751" s="11">
        <f>(((I3751/60)/60)/24)+DATE(1970,1,1)</f>
        <v>41880.041666666664</v>
      </c>
    </row>
    <row r="3752" spans="1:20" ht="45" x14ac:dyDescent="0.25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8272</v>
      </c>
      <c r="O3752" s="6">
        <f>ROUND(E3752/D3752*100, 0)</f>
        <v>0</v>
      </c>
      <c r="P3752" s="8" t="e">
        <f>E3752/L3752</f>
        <v>#DIV/0!</v>
      </c>
      <c r="Q3752" t="str">
        <f>LEFT(N3752, SEARCH("/", N3752, 1) - 1)</f>
        <v>technology</v>
      </c>
      <c r="R3752" t="str">
        <f>RIGHT(N3752, LEN(N3752)-SEARCH("/", N3752, 1))</f>
        <v>web</v>
      </c>
      <c r="S3752" s="11">
        <f>(((J3752/60)/60)/24)+DATE(1970,1,1)</f>
        <v>42708.842245370368</v>
      </c>
      <c r="T3752" s="11">
        <f>(((I3752/60)/60)/24)+DATE(1970,1,1)</f>
        <v>42738.842245370368</v>
      </c>
    </row>
    <row r="3753" spans="1:20" ht="45" x14ac:dyDescent="0.25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8272</v>
      </c>
      <c r="O3753" s="6">
        <f>ROUND(E3753/D3753*100, 0)</f>
        <v>1</v>
      </c>
      <c r="P3753" s="8">
        <f>E3753/L3753</f>
        <v>47.857142857142854</v>
      </c>
      <c r="Q3753" t="str">
        <f>LEFT(N3753, SEARCH("/", N3753, 1) - 1)</f>
        <v>technology</v>
      </c>
      <c r="R3753" t="str">
        <f>RIGHT(N3753, LEN(N3753)-SEARCH("/", N3753, 1))</f>
        <v>web</v>
      </c>
      <c r="S3753" s="11">
        <f>(((J3753/60)/60)/24)+DATE(1970,1,1)</f>
        <v>42425.970092592594</v>
      </c>
      <c r="T3753" s="11">
        <f>(((I3753/60)/60)/24)+DATE(1970,1,1)</f>
        <v>42485.928425925929</v>
      </c>
    </row>
    <row r="3754" spans="1:20" ht="45" x14ac:dyDescent="0.25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8272</v>
      </c>
      <c r="O3754" s="6">
        <f>ROUND(E3754/D3754*100, 0)</f>
        <v>0</v>
      </c>
      <c r="P3754" s="8" t="e">
        <f>E3754/L3754</f>
        <v>#DIV/0!</v>
      </c>
      <c r="Q3754" t="str">
        <f>LEFT(N3754, SEARCH("/", N3754, 1) - 1)</f>
        <v>technology</v>
      </c>
      <c r="R3754" t="str">
        <f>RIGHT(N3754, LEN(N3754)-SEARCH("/", N3754, 1))</f>
        <v>web</v>
      </c>
      <c r="S3754" s="11">
        <f>(((J3754/60)/60)/24)+DATE(1970,1,1)</f>
        <v>42444.268101851849</v>
      </c>
      <c r="T3754" s="11">
        <f>(((I3754/60)/60)/24)+DATE(1970,1,1)</f>
        <v>42474.268101851849</v>
      </c>
    </row>
    <row r="3755" spans="1:20" ht="30" x14ac:dyDescent="0.25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8284</v>
      </c>
      <c r="O3755" s="6">
        <f>ROUND(E3755/D3755*100, 0)</f>
        <v>0</v>
      </c>
      <c r="P3755" s="8">
        <f>E3755/L3755</f>
        <v>1</v>
      </c>
      <c r="Q3755" t="str">
        <f>LEFT(N3755, SEARCH("/", N3755, 1) - 1)</f>
        <v>food</v>
      </c>
      <c r="R3755" t="str">
        <f>RIGHT(N3755, LEN(N3755)-SEARCH("/", N3755, 1))</f>
        <v>food trucks</v>
      </c>
      <c r="S3755" s="11">
        <f>(((J3755/60)/60)/24)+DATE(1970,1,1)</f>
        <v>42412.318668981476</v>
      </c>
      <c r="T3755" s="11">
        <f>(((I3755/60)/60)/24)+DATE(1970,1,1)</f>
        <v>42452.277002314819</v>
      </c>
    </row>
    <row r="3756" spans="1:20" ht="45" x14ac:dyDescent="0.25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8299</v>
      </c>
      <c r="O3756" s="6">
        <f>ROUND(E3756/D3756*100, 0)</f>
        <v>0</v>
      </c>
      <c r="P3756" s="8">
        <f>E3756/L3756</f>
        <v>37.5</v>
      </c>
      <c r="Q3756" t="str">
        <f>LEFT(N3756, SEARCH("/", N3756, 1) - 1)</f>
        <v>food</v>
      </c>
      <c r="R3756" t="str">
        <f>RIGHT(N3756, LEN(N3756)-SEARCH("/", N3756, 1))</f>
        <v>restaurants</v>
      </c>
      <c r="S3756" s="11">
        <f>(((J3756/60)/60)/24)+DATE(1970,1,1)</f>
        <v>42078.997361111105</v>
      </c>
      <c r="T3756" s="11">
        <f>(((I3756/60)/60)/24)+DATE(1970,1,1)</f>
        <v>42138.997361111105</v>
      </c>
    </row>
    <row r="3757" spans="1:20" ht="45" x14ac:dyDescent="0.25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8284</v>
      </c>
      <c r="O3757" s="6">
        <f>ROUND(E3757/D3757*100, 0)</f>
        <v>2</v>
      </c>
      <c r="P3757" s="8">
        <f>E3757/L3757</f>
        <v>202.83333333333334</v>
      </c>
      <c r="Q3757" t="str">
        <f>LEFT(N3757, SEARCH("/", N3757, 1) - 1)</f>
        <v>food</v>
      </c>
      <c r="R3757" t="str">
        <f>RIGHT(N3757, LEN(N3757)-SEARCH("/", N3757, 1))</f>
        <v>food trucks</v>
      </c>
      <c r="S3757" s="11">
        <f>(((J3757/60)/60)/24)+DATE(1970,1,1)</f>
        <v>42338.675381944442</v>
      </c>
      <c r="T3757" s="11">
        <f>(((I3757/60)/60)/24)+DATE(1970,1,1)</f>
        <v>42368.675381944442</v>
      </c>
    </row>
    <row r="3758" spans="1:20" ht="45" x14ac:dyDescent="0.25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8284</v>
      </c>
      <c r="O3758" s="6">
        <f>ROUND(E3758/D3758*100, 0)</f>
        <v>0</v>
      </c>
      <c r="P3758" s="8">
        <f>E3758/L3758</f>
        <v>5</v>
      </c>
      <c r="Q3758" t="str">
        <f>LEFT(N3758, SEARCH("/", N3758, 1) - 1)</f>
        <v>food</v>
      </c>
      <c r="R3758" t="str">
        <f>RIGHT(N3758, LEN(N3758)-SEARCH("/", N3758, 1))</f>
        <v>food trucks</v>
      </c>
      <c r="S3758" s="11">
        <f>(((J3758/60)/60)/24)+DATE(1970,1,1)</f>
        <v>42422.536192129628</v>
      </c>
      <c r="T3758" s="11">
        <f>(((I3758/60)/60)/24)+DATE(1970,1,1)</f>
        <v>42452.494525462964</v>
      </c>
    </row>
    <row r="3759" spans="1:20" ht="30" x14ac:dyDescent="0.25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8284</v>
      </c>
      <c r="O3759" s="6">
        <f>ROUND(E3759/D3759*100, 0)</f>
        <v>7</v>
      </c>
      <c r="P3759" s="8">
        <f>E3759/L3759</f>
        <v>115.53333333333333</v>
      </c>
      <c r="Q3759" t="str">
        <f>LEFT(N3759, SEARCH("/", N3759, 1) - 1)</f>
        <v>food</v>
      </c>
      <c r="R3759" t="str">
        <f>RIGHT(N3759, LEN(N3759)-SEARCH("/", N3759, 1))</f>
        <v>food trucks</v>
      </c>
      <c r="S3759" s="11">
        <f>(((J3759/60)/60)/24)+DATE(1970,1,1)</f>
        <v>42394.900462962964</v>
      </c>
      <c r="T3759" s="11">
        <f>(((I3759/60)/60)/24)+DATE(1970,1,1)</f>
        <v>42454.858796296292</v>
      </c>
    </row>
    <row r="3760" spans="1:20" ht="45" x14ac:dyDescent="0.25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8284</v>
      </c>
      <c r="O3760" s="6">
        <f>ROUND(E3760/D3760*100, 0)</f>
        <v>0</v>
      </c>
      <c r="P3760" s="8">
        <f>E3760/L3760</f>
        <v>10</v>
      </c>
      <c r="Q3760" t="str">
        <f>LEFT(N3760, SEARCH("/", N3760, 1) - 1)</f>
        <v>food</v>
      </c>
      <c r="R3760" t="str">
        <f>RIGHT(N3760, LEN(N3760)-SEARCH("/", N3760, 1))</f>
        <v>food trucks</v>
      </c>
      <c r="S3760" s="11">
        <f>(((J3760/60)/60)/24)+DATE(1970,1,1)</f>
        <v>42061.69594907407</v>
      </c>
      <c r="T3760" s="11">
        <f>(((I3760/60)/60)/24)+DATE(1970,1,1)</f>
        <v>42121.654282407413</v>
      </c>
    </row>
    <row r="3761" spans="1:20" ht="30" x14ac:dyDescent="0.25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8284</v>
      </c>
      <c r="O3761" s="6">
        <f>ROUND(E3761/D3761*100, 0)</f>
        <v>0</v>
      </c>
      <c r="P3761" s="8">
        <f>E3761/L3761</f>
        <v>5.2857142857142856</v>
      </c>
      <c r="Q3761" t="str">
        <f>LEFT(N3761, SEARCH("/", N3761, 1) - 1)</f>
        <v>food</v>
      </c>
      <c r="R3761" t="str">
        <f>RIGHT(N3761, LEN(N3761)-SEARCH("/", N3761, 1))</f>
        <v>food trucks</v>
      </c>
      <c r="S3761" s="11">
        <f>(((J3761/60)/60)/24)+DATE(1970,1,1)</f>
        <v>42028.118865740747</v>
      </c>
      <c r="T3761" s="11">
        <f>(((I3761/60)/60)/24)+DATE(1970,1,1)</f>
        <v>42059.125</v>
      </c>
    </row>
    <row r="3762" spans="1:20" ht="45" x14ac:dyDescent="0.25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8303</v>
      </c>
      <c r="O3762" s="6">
        <f>ROUND(E3762/D3762*100, 0)</f>
        <v>102</v>
      </c>
      <c r="P3762" s="8">
        <f>E3762/L3762</f>
        <v>164.94480519480518</v>
      </c>
      <c r="Q3762" t="str">
        <f>LEFT(N3762, SEARCH("/", N3762, 1) - 1)</f>
        <v>theater</v>
      </c>
      <c r="R3762" t="str">
        <f>RIGHT(N3762, LEN(N3762)-SEARCH("/", N3762, 1))</f>
        <v>spaces</v>
      </c>
      <c r="S3762" s="11">
        <f>(((J3762/60)/60)/24)+DATE(1970,1,1)</f>
        <v>42612.149780092594</v>
      </c>
      <c r="T3762" s="11">
        <f>(((I3762/60)/60)/24)+DATE(1970,1,1)</f>
        <v>42647.165972222225</v>
      </c>
    </row>
    <row r="3763" spans="1:20" ht="45" x14ac:dyDescent="0.25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8295</v>
      </c>
      <c r="O3763" s="6">
        <f>ROUND(E3763/D3763*100, 0)</f>
        <v>108</v>
      </c>
      <c r="P3763" s="8">
        <f>E3763/L3763</f>
        <v>451.84033613445376</v>
      </c>
      <c r="Q3763" t="str">
        <f>LEFT(N3763, SEARCH("/", N3763, 1) - 1)</f>
        <v>technology</v>
      </c>
      <c r="R3763" t="str">
        <f>RIGHT(N3763, LEN(N3763)-SEARCH("/", N3763, 1))</f>
        <v>hardware</v>
      </c>
      <c r="S3763" s="11">
        <f>(((J3763/60)/60)/24)+DATE(1970,1,1)</f>
        <v>42044.272847222222</v>
      </c>
      <c r="T3763" s="11">
        <f>(((I3763/60)/60)/24)+DATE(1970,1,1)</f>
        <v>42104.231180555551</v>
      </c>
    </row>
    <row r="3764" spans="1:20" ht="45" x14ac:dyDescent="0.25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8271</v>
      </c>
      <c r="O3764" s="6">
        <f>ROUND(E3764/D3764*100, 0)</f>
        <v>0</v>
      </c>
      <c r="P3764" s="8">
        <f>E3764/L3764</f>
        <v>20</v>
      </c>
      <c r="Q3764" t="str">
        <f>LEFT(N3764, SEARCH("/", N3764, 1) - 1)</f>
        <v>theater</v>
      </c>
      <c r="R3764" t="str">
        <f>RIGHT(N3764, LEN(N3764)-SEARCH("/", N3764, 1))</f>
        <v>plays</v>
      </c>
      <c r="S3764" s="11">
        <f>(((J3764/60)/60)/24)+DATE(1970,1,1)</f>
        <v>41831.675034722226</v>
      </c>
      <c r="T3764" s="11">
        <f>(((I3764/60)/60)/24)+DATE(1970,1,1)</f>
        <v>41891.675034722226</v>
      </c>
    </row>
    <row r="3765" spans="1:20" ht="30" x14ac:dyDescent="0.25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8271</v>
      </c>
      <c r="O3765" s="6">
        <f>ROUND(E3765/D3765*100, 0)</f>
        <v>0</v>
      </c>
      <c r="P3765" s="8" t="e">
        <f>E3765/L3765</f>
        <v>#DIV/0!</v>
      </c>
      <c r="Q3765" t="str">
        <f>LEFT(N3765, SEARCH("/", N3765, 1) - 1)</f>
        <v>theater</v>
      </c>
      <c r="R3765" t="str">
        <f>RIGHT(N3765, LEN(N3765)-SEARCH("/", N3765, 1))</f>
        <v>plays</v>
      </c>
      <c r="S3765" s="11">
        <f>(((J3765/60)/60)/24)+DATE(1970,1,1)</f>
        <v>42037.986284722225</v>
      </c>
      <c r="T3765" s="11">
        <f>(((I3765/60)/60)/24)+DATE(1970,1,1)</f>
        <v>42097.944618055553</v>
      </c>
    </row>
    <row r="3766" spans="1:20" ht="60" x14ac:dyDescent="0.25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8303</v>
      </c>
      <c r="O3766" s="6">
        <f>ROUND(E3766/D3766*100, 0)</f>
        <v>0</v>
      </c>
      <c r="P3766" s="8" t="e">
        <f>E3766/L3766</f>
        <v>#DIV/0!</v>
      </c>
      <c r="Q3766" t="str">
        <f>LEFT(N3766, SEARCH("/", N3766, 1) - 1)</f>
        <v>theater</v>
      </c>
      <c r="R3766" t="str">
        <f>RIGHT(N3766, LEN(N3766)-SEARCH("/", N3766, 1))</f>
        <v>spaces</v>
      </c>
      <c r="S3766" s="11">
        <f>(((J3766/60)/60)/24)+DATE(1970,1,1)</f>
        <v>42118.139583333337</v>
      </c>
      <c r="T3766" s="11">
        <f>(((I3766/60)/60)/24)+DATE(1970,1,1)</f>
        <v>42148.139583333337</v>
      </c>
    </row>
    <row r="3767" spans="1:20" ht="60" x14ac:dyDescent="0.25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8303</v>
      </c>
      <c r="O3767" s="6">
        <f>ROUND(E3767/D3767*100, 0)</f>
        <v>2</v>
      </c>
      <c r="P3767" s="8">
        <f>E3767/L3767</f>
        <v>18.896551724137932</v>
      </c>
      <c r="Q3767" t="str">
        <f>LEFT(N3767, SEARCH("/", N3767, 1) - 1)</f>
        <v>theater</v>
      </c>
      <c r="R3767" t="str">
        <f>RIGHT(N3767, LEN(N3767)-SEARCH("/", N3767, 1))</f>
        <v>spaces</v>
      </c>
      <c r="S3767" s="11">
        <f>(((J3767/60)/60)/24)+DATE(1970,1,1)</f>
        <v>41872.802928240737</v>
      </c>
      <c r="T3767" s="11">
        <f>(((I3767/60)/60)/24)+DATE(1970,1,1)</f>
        <v>41917.802928240737</v>
      </c>
    </row>
    <row r="3768" spans="1:20" ht="45" x14ac:dyDescent="0.25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8303</v>
      </c>
      <c r="O3768" s="6">
        <f>ROUND(E3768/D3768*100, 0)</f>
        <v>103</v>
      </c>
      <c r="P3768" s="8">
        <f>E3768/L3768</f>
        <v>118.97113163972287</v>
      </c>
      <c r="Q3768" t="str">
        <f>LEFT(N3768, SEARCH("/", N3768, 1) - 1)</f>
        <v>theater</v>
      </c>
      <c r="R3768" t="str">
        <f>RIGHT(N3768, LEN(N3768)-SEARCH("/", N3768, 1))</f>
        <v>spaces</v>
      </c>
      <c r="S3768" s="11">
        <f>(((J3768/60)/60)/24)+DATE(1970,1,1)</f>
        <v>41778.193622685183</v>
      </c>
      <c r="T3768" s="11">
        <f>(((I3768/60)/60)/24)+DATE(1970,1,1)</f>
        <v>41806.184027777781</v>
      </c>
    </row>
    <row r="3769" spans="1:20" ht="30" x14ac:dyDescent="0.25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8303</v>
      </c>
      <c r="O3769" s="6">
        <f>ROUND(E3769/D3769*100, 0)</f>
        <v>0</v>
      </c>
      <c r="P3769" s="8">
        <f>E3769/L3769</f>
        <v>37.5</v>
      </c>
      <c r="Q3769" t="str">
        <f>LEFT(N3769, SEARCH("/", N3769, 1) - 1)</f>
        <v>theater</v>
      </c>
      <c r="R3769" t="str">
        <f>RIGHT(N3769, LEN(N3769)-SEARCH("/", N3769, 1))</f>
        <v>spaces</v>
      </c>
      <c r="S3769" s="11">
        <f>(((J3769/60)/60)/24)+DATE(1970,1,1)</f>
        <v>42122.670069444444</v>
      </c>
      <c r="T3769" s="11">
        <f>(((I3769/60)/60)/24)+DATE(1970,1,1)</f>
        <v>42152.665972222225</v>
      </c>
    </row>
    <row r="3770" spans="1:20" ht="45" x14ac:dyDescent="0.25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8303</v>
      </c>
      <c r="O3770" s="6">
        <f>ROUND(E3770/D3770*100, 0)</f>
        <v>0</v>
      </c>
      <c r="P3770" s="8" t="e">
        <f>E3770/L3770</f>
        <v>#DIV/0!</v>
      </c>
      <c r="Q3770" t="str">
        <f>LEFT(N3770, SEARCH("/", N3770, 1) - 1)</f>
        <v>theater</v>
      </c>
      <c r="R3770" t="str">
        <f>RIGHT(N3770, LEN(N3770)-SEARCH("/", N3770, 1))</f>
        <v>spaces</v>
      </c>
      <c r="S3770" s="11">
        <f>(((J3770/60)/60)/24)+DATE(1970,1,1)</f>
        <v>42433.650590277779</v>
      </c>
      <c r="T3770" s="11">
        <f>(((I3770/60)/60)/24)+DATE(1970,1,1)</f>
        <v>42463.608923611115</v>
      </c>
    </row>
    <row r="3771" spans="1:20" x14ac:dyDescent="0.25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8303</v>
      </c>
      <c r="O3771" s="6">
        <f>ROUND(E3771/D3771*100, 0)</f>
        <v>0</v>
      </c>
      <c r="P3771" s="8">
        <f>E3771/L3771</f>
        <v>13</v>
      </c>
      <c r="Q3771" t="str">
        <f>LEFT(N3771, SEARCH("/", N3771, 1) - 1)</f>
        <v>theater</v>
      </c>
      <c r="R3771" t="str">
        <f>RIGHT(N3771, LEN(N3771)-SEARCH("/", N3771, 1))</f>
        <v>spaces</v>
      </c>
      <c r="S3771" s="11">
        <f>(((J3771/60)/60)/24)+DATE(1970,1,1)</f>
        <v>42062.680486111116</v>
      </c>
      <c r="T3771" s="11">
        <f>(((I3771/60)/60)/24)+DATE(1970,1,1)</f>
        <v>42122.638819444444</v>
      </c>
    </row>
    <row r="3772" spans="1:20" ht="45" x14ac:dyDescent="0.25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8271</v>
      </c>
      <c r="O3772" s="6">
        <f>ROUND(E3772/D3772*100, 0)</f>
        <v>5</v>
      </c>
      <c r="P3772" s="8">
        <f>E3772/L3772</f>
        <v>450</v>
      </c>
      <c r="Q3772" t="str">
        <f>LEFT(N3772, SEARCH("/", N3772, 1) - 1)</f>
        <v>theater</v>
      </c>
      <c r="R3772" t="str">
        <f>RIGHT(N3772, LEN(N3772)-SEARCH("/", N3772, 1))</f>
        <v>plays</v>
      </c>
      <c r="S3772" s="11">
        <f>(((J3772/60)/60)/24)+DATE(1970,1,1)</f>
        <v>42785.270370370374</v>
      </c>
      <c r="T3772" s="11">
        <f>(((I3772/60)/60)/24)+DATE(1970,1,1)</f>
        <v>42819.189583333333</v>
      </c>
    </row>
    <row r="3773" spans="1:20" ht="30" x14ac:dyDescent="0.25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8271</v>
      </c>
      <c r="O3773" s="6">
        <f>ROUND(E3773/D3773*100, 0)</f>
        <v>11</v>
      </c>
      <c r="P3773" s="8">
        <f>E3773/L3773</f>
        <v>437.5</v>
      </c>
      <c r="Q3773" t="str">
        <f>LEFT(N3773, SEARCH("/", N3773, 1) - 1)</f>
        <v>theater</v>
      </c>
      <c r="R3773" t="str">
        <f>RIGHT(N3773, LEN(N3773)-SEARCH("/", N3773, 1))</f>
        <v>plays</v>
      </c>
      <c r="S3773" s="11">
        <f>(((J3773/60)/60)/24)+DATE(1970,1,1)</f>
        <v>42796.682476851856</v>
      </c>
      <c r="T3773" s="11">
        <f>(((I3773/60)/60)/24)+DATE(1970,1,1)</f>
        <v>42841.640810185185</v>
      </c>
    </row>
    <row r="3774" spans="1:20" ht="45" x14ac:dyDescent="0.25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 s="6">
        <f>ROUND(E3774/D3774*100, 0)</f>
        <v>0</v>
      </c>
      <c r="P3774" s="8">
        <f>E3774/L3774</f>
        <v>1</v>
      </c>
      <c r="Q3774" t="str">
        <f>LEFT(N3774, SEARCH("/", N3774, 1) - 1)</f>
        <v>theater</v>
      </c>
      <c r="R3774" t="str">
        <f>RIGHT(N3774, LEN(N3774)-SEARCH("/", N3774, 1))</f>
        <v>musical</v>
      </c>
      <c r="S3774" s="11">
        <f>(((J3774/60)/60)/24)+DATE(1970,1,1)</f>
        <v>42460.320613425924</v>
      </c>
      <c r="T3774" s="11">
        <f>(((I3774/60)/60)/24)+DATE(1970,1,1)</f>
        <v>42490.231944444444</v>
      </c>
    </row>
    <row r="3775" spans="1:20" ht="45" x14ac:dyDescent="0.25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 s="6">
        <f>ROUND(E3775/D3775*100, 0)</f>
        <v>22</v>
      </c>
      <c r="P3775" s="8">
        <f>E3775/L3775</f>
        <v>128.27380952380952</v>
      </c>
      <c r="Q3775" t="str">
        <f>LEFT(N3775, SEARCH("/", N3775, 1) - 1)</f>
        <v>theater</v>
      </c>
      <c r="R3775" t="str">
        <f>RIGHT(N3775, LEN(N3775)-SEARCH("/", N3775, 1))</f>
        <v>plays</v>
      </c>
      <c r="S3775" s="11">
        <f>(((J3775/60)/60)/24)+DATE(1970,1,1)</f>
        <v>41779.657870370371</v>
      </c>
      <c r="T3775" s="11">
        <f>(((I3775/60)/60)/24)+DATE(1970,1,1)</f>
        <v>41821.25</v>
      </c>
    </row>
    <row r="3776" spans="1:20" ht="45" x14ac:dyDescent="0.25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 s="6">
        <f>ROUND(E3776/D3776*100, 0)</f>
        <v>0</v>
      </c>
      <c r="P3776" s="8">
        <f>E3776/L3776</f>
        <v>3</v>
      </c>
      <c r="Q3776" t="str">
        <f>LEFT(N3776, SEARCH("/", N3776, 1) - 1)</f>
        <v>theater</v>
      </c>
      <c r="R3776" t="str">
        <f>RIGHT(N3776, LEN(N3776)-SEARCH("/", N3776, 1))</f>
        <v>plays</v>
      </c>
      <c r="S3776" s="11">
        <f>(((J3776/60)/60)/24)+DATE(1970,1,1)</f>
        <v>42107.864722222221</v>
      </c>
      <c r="T3776" s="11">
        <f>(((I3776/60)/60)/24)+DATE(1970,1,1)</f>
        <v>42137.864722222221</v>
      </c>
    </row>
    <row r="3777" spans="1:20" ht="45" x14ac:dyDescent="0.25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6">
        <f>ROUND(E3777/D3777*100, 0)</f>
        <v>12</v>
      </c>
      <c r="P3777" s="8">
        <f>E3777/L3777</f>
        <v>83.942857142857136</v>
      </c>
      <c r="Q3777" t="str">
        <f>LEFT(N3777, SEARCH("/", N3777, 1) - 1)</f>
        <v>technology</v>
      </c>
      <c r="R3777" t="str">
        <f>RIGHT(N3777, LEN(N3777)-SEARCH("/", N3777, 1))</f>
        <v>space exploration</v>
      </c>
      <c r="S3777" s="11">
        <f>(((J3777/60)/60)/24)+DATE(1970,1,1)</f>
        <v>41771.651932870373</v>
      </c>
      <c r="T3777" s="11">
        <f>(((I3777/60)/60)/24)+DATE(1970,1,1)</f>
        <v>41803.166666666664</v>
      </c>
    </row>
    <row r="3778" spans="1:20" ht="30" x14ac:dyDescent="0.25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6">
        <f>ROUND(E3778/D3778*100, 0)</f>
        <v>166</v>
      </c>
      <c r="P3778" s="8">
        <f>E3778/L3778</f>
        <v>97.731073446327684</v>
      </c>
      <c r="Q3778" t="str">
        <f>LEFT(N3778, SEARCH("/", N3778, 1) - 1)</f>
        <v>photography</v>
      </c>
      <c r="R3778" t="str">
        <f>RIGHT(N3778, LEN(N3778)-SEARCH("/", N3778, 1))</f>
        <v>photobooks</v>
      </c>
      <c r="S3778" s="11">
        <f>(((J3778/60)/60)/24)+DATE(1970,1,1)</f>
        <v>42163.583599537036</v>
      </c>
      <c r="T3778" s="11">
        <f>(((I3778/60)/60)/24)+DATE(1970,1,1)</f>
        <v>42193.583599537036</v>
      </c>
    </row>
    <row r="3779" spans="1:20" ht="45" x14ac:dyDescent="0.25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6">
        <f>ROUND(E3779/D3779*100, 0)</f>
        <v>6</v>
      </c>
      <c r="P3779" s="8">
        <f>E3779/L3779</f>
        <v>113.56666666666666</v>
      </c>
      <c r="Q3779" t="str">
        <f>LEFT(N3779, SEARCH("/", N3779, 1) - 1)</f>
        <v>games</v>
      </c>
      <c r="R3779" t="str">
        <f>RIGHT(N3779, LEN(N3779)-SEARCH("/", N3779, 1))</f>
        <v>video games</v>
      </c>
      <c r="S3779" s="11">
        <f>(((J3779/60)/60)/24)+DATE(1970,1,1)</f>
        <v>41613.172974537039</v>
      </c>
      <c r="T3779" s="11">
        <f>(((I3779/60)/60)/24)+DATE(1970,1,1)</f>
        <v>41643.172974537039</v>
      </c>
    </row>
    <row r="3780" spans="1:20" ht="45" x14ac:dyDescent="0.25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6">
        <f>ROUND(E3780/D3780*100, 0)</f>
        <v>0</v>
      </c>
      <c r="P3780" s="8">
        <f>E3780/L3780</f>
        <v>1.5384615384615385</v>
      </c>
      <c r="Q3780" t="str">
        <f>LEFT(N3780, SEARCH("/", N3780, 1) - 1)</f>
        <v>photography</v>
      </c>
      <c r="R3780" t="str">
        <f>RIGHT(N3780, LEN(N3780)-SEARCH("/", N3780, 1))</f>
        <v>photobooks</v>
      </c>
      <c r="S3780" s="11">
        <f>(((J3780/60)/60)/24)+DATE(1970,1,1)</f>
        <v>41876.433680555558</v>
      </c>
      <c r="T3780" s="11">
        <f>(((I3780/60)/60)/24)+DATE(1970,1,1)</f>
        <v>41936.166666666664</v>
      </c>
    </row>
    <row r="3781" spans="1:20" ht="45" x14ac:dyDescent="0.25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8267</v>
      </c>
      <c r="O3781" s="6">
        <f>ROUND(E3781/D3781*100, 0)</f>
        <v>0</v>
      </c>
      <c r="P3781" s="8">
        <f>E3781/L3781</f>
        <v>25.166666666666668</v>
      </c>
      <c r="Q3781" t="str">
        <f>LEFT(N3781, SEARCH("/", N3781, 1) - 1)</f>
        <v>film &amp; video</v>
      </c>
      <c r="R3781" t="str">
        <f>RIGHT(N3781, LEN(N3781)-SEARCH("/", N3781, 1))</f>
        <v>science fiction</v>
      </c>
      <c r="S3781" s="11">
        <f>(((J3781/60)/60)/24)+DATE(1970,1,1)</f>
        <v>41904.781990740739</v>
      </c>
      <c r="T3781" s="11">
        <f>(((I3781/60)/60)/24)+DATE(1970,1,1)</f>
        <v>41940.916666666664</v>
      </c>
    </row>
    <row r="3782" spans="1:20" ht="45" x14ac:dyDescent="0.25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8267</v>
      </c>
      <c r="O3782" s="6">
        <f>ROUND(E3782/D3782*100, 0)</f>
        <v>0</v>
      </c>
      <c r="P3782" s="8" t="e">
        <f>E3782/L3782</f>
        <v>#DIV/0!</v>
      </c>
      <c r="Q3782" t="str">
        <f>LEFT(N3782, SEARCH("/", N3782, 1) - 1)</f>
        <v>film &amp; video</v>
      </c>
      <c r="R3782" t="str">
        <f>RIGHT(N3782, LEN(N3782)-SEARCH("/", N3782, 1))</f>
        <v>science fiction</v>
      </c>
      <c r="S3782" s="11">
        <f>(((J3782/60)/60)/24)+DATE(1970,1,1)</f>
        <v>42239.573993055557</v>
      </c>
      <c r="T3782" s="11">
        <f>(((I3782/60)/60)/24)+DATE(1970,1,1)</f>
        <v>42289.573993055557</v>
      </c>
    </row>
    <row r="3783" spans="1:20" ht="30" x14ac:dyDescent="0.25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8269</v>
      </c>
      <c r="O3783" s="6">
        <f>ROUND(E3783/D3783*100, 0)</f>
        <v>100</v>
      </c>
      <c r="P3783" s="8">
        <f>E3783/L3783</f>
        <v>169.85083076923075</v>
      </c>
      <c r="Q3783" t="str">
        <f>LEFT(N3783, SEARCH("/", N3783, 1) - 1)</f>
        <v>film &amp; video</v>
      </c>
      <c r="R3783" t="str">
        <f>RIGHT(N3783, LEN(N3783)-SEARCH("/", N3783, 1))</f>
        <v>documentary</v>
      </c>
      <c r="S3783" s="11">
        <f>(((J3783/60)/60)/24)+DATE(1970,1,1)</f>
        <v>42459.780844907407</v>
      </c>
      <c r="T3783" s="11">
        <f>(((I3783/60)/60)/24)+DATE(1970,1,1)</f>
        <v>42489.780844907407</v>
      </c>
    </row>
    <row r="3784" spans="1:20" ht="45" x14ac:dyDescent="0.25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 s="6">
        <f>ROUND(E3784/D3784*100, 0)</f>
        <v>2</v>
      </c>
      <c r="P3784" s="8">
        <f>E3784/L3784</f>
        <v>113.63636363636364</v>
      </c>
      <c r="Q3784" t="str">
        <f>LEFT(N3784, SEARCH("/", N3784, 1) - 1)</f>
        <v>film &amp; video</v>
      </c>
      <c r="R3784" t="str">
        <f>RIGHT(N3784, LEN(N3784)-SEARCH("/", N3784, 1))</f>
        <v>animation</v>
      </c>
      <c r="S3784" s="11">
        <f>(((J3784/60)/60)/24)+DATE(1970,1,1)</f>
        <v>40750.710104166668</v>
      </c>
      <c r="T3784" s="11">
        <f>(((I3784/60)/60)/24)+DATE(1970,1,1)</f>
        <v>40810.710104166668</v>
      </c>
    </row>
    <row r="3785" spans="1:20" ht="60" x14ac:dyDescent="0.25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 s="6">
        <f>ROUND(E3785/D3785*100, 0)</f>
        <v>12</v>
      </c>
      <c r="P3785" s="8">
        <f>E3785/L3785</f>
        <v>38.476470588235294</v>
      </c>
      <c r="Q3785" t="str">
        <f>LEFT(N3785, SEARCH("/", N3785, 1) - 1)</f>
        <v>film &amp; video</v>
      </c>
      <c r="R3785" t="str">
        <f>RIGHT(N3785, LEN(N3785)-SEARCH("/", N3785, 1))</f>
        <v>animation</v>
      </c>
      <c r="S3785" s="11">
        <f>(((J3785/60)/60)/24)+DATE(1970,1,1)</f>
        <v>41703.721979166665</v>
      </c>
      <c r="T3785" s="11">
        <f>(((I3785/60)/60)/24)+DATE(1970,1,1)</f>
        <v>41748.680312500001</v>
      </c>
    </row>
    <row r="3786" spans="1:20" ht="45" x14ac:dyDescent="0.25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6">
        <f>ROUND(E3786/D3786*100, 0)</f>
        <v>1</v>
      </c>
      <c r="P3786" s="8">
        <f>E3786/L3786</f>
        <v>120.25</v>
      </c>
      <c r="Q3786" t="str">
        <f>LEFT(N3786, SEARCH("/", N3786, 1) - 1)</f>
        <v>technology</v>
      </c>
      <c r="R3786" t="str">
        <f>RIGHT(N3786, LEN(N3786)-SEARCH("/", N3786, 1))</f>
        <v>wearables</v>
      </c>
      <c r="S3786" s="11">
        <f>(((J3786/60)/60)/24)+DATE(1970,1,1)</f>
        <v>42726.192916666667</v>
      </c>
      <c r="T3786" s="11">
        <f>(((I3786/60)/60)/24)+DATE(1970,1,1)</f>
        <v>42786.192916666667</v>
      </c>
    </row>
    <row r="3787" spans="1:20" ht="30" x14ac:dyDescent="0.25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8295</v>
      </c>
      <c r="O3787" s="6">
        <f>ROUND(E3787/D3787*100, 0)</f>
        <v>382</v>
      </c>
      <c r="P3787" s="8">
        <f>E3787/L3787</f>
        <v>128.38790470372632</v>
      </c>
      <c r="Q3787" t="str">
        <f>LEFT(N3787, SEARCH("/", N3787, 1) - 1)</f>
        <v>technology</v>
      </c>
      <c r="R3787" t="str">
        <f>RIGHT(N3787, LEN(N3787)-SEARCH("/", N3787, 1))</f>
        <v>hardware</v>
      </c>
      <c r="S3787" s="11">
        <f>(((J3787/60)/60)/24)+DATE(1970,1,1)</f>
        <v>42136.209675925929</v>
      </c>
      <c r="T3787" s="11">
        <f>(((I3787/60)/60)/24)+DATE(1970,1,1)</f>
        <v>42167.833333333328</v>
      </c>
    </row>
    <row r="3788" spans="1:20" ht="60" x14ac:dyDescent="0.25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8305</v>
      </c>
      <c r="O3788" s="6">
        <f>ROUND(E3788/D3788*100, 0)</f>
        <v>12</v>
      </c>
      <c r="P3788" s="8">
        <f>E3788/L3788</f>
        <v>356.84210526315792</v>
      </c>
      <c r="Q3788" t="str">
        <f>LEFT(N3788, SEARCH("/", N3788, 1) - 1)</f>
        <v>theater</v>
      </c>
      <c r="R3788" t="str">
        <f>RIGHT(N3788, LEN(N3788)-SEARCH("/", N3788, 1))</f>
        <v>musical</v>
      </c>
      <c r="S3788" s="11">
        <f>(((J3788/60)/60)/24)+DATE(1970,1,1)</f>
        <v>42118.346435185187</v>
      </c>
      <c r="T3788" s="11">
        <f>(((I3788/60)/60)/24)+DATE(1970,1,1)</f>
        <v>42148.346435185187</v>
      </c>
    </row>
    <row r="3789" spans="1:20" ht="45" x14ac:dyDescent="0.25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6">
        <f>ROUND(E3789/D3789*100, 0)</f>
        <v>46</v>
      </c>
      <c r="P3789" s="8">
        <f>E3789/L3789</f>
        <v>136.46276595744681</v>
      </c>
      <c r="Q3789" t="str">
        <f>LEFT(N3789, SEARCH("/", N3789, 1) - 1)</f>
        <v>technology</v>
      </c>
      <c r="R3789" t="str">
        <f>RIGHT(N3789, LEN(N3789)-SEARCH("/", N3789, 1))</f>
        <v>wearables</v>
      </c>
      <c r="S3789" s="11">
        <f>(((J3789/60)/60)/24)+DATE(1970,1,1)</f>
        <v>42766.626793981486</v>
      </c>
      <c r="T3789" s="11">
        <f>(((I3789/60)/60)/24)+DATE(1970,1,1)</f>
        <v>42808.585127314815</v>
      </c>
    </row>
    <row r="3790" spans="1:20" ht="45" x14ac:dyDescent="0.25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6">
        <f>ROUND(E3790/D3790*100, 0)</f>
        <v>3</v>
      </c>
      <c r="P3790" s="8">
        <f>E3790/L3790</f>
        <v>17.987951807228917</v>
      </c>
      <c r="Q3790" t="str">
        <f>LEFT(N3790, SEARCH("/", N3790, 1) - 1)</f>
        <v>games</v>
      </c>
      <c r="R3790" t="str">
        <f>RIGHT(N3790, LEN(N3790)-SEARCH("/", N3790, 1))</f>
        <v>video games</v>
      </c>
      <c r="S3790" s="11">
        <f>(((J3790/60)/60)/24)+DATE(1970,1,1)</f>
        <v>41488.85423611111</v>
      </c>
      <c r="T3790" s="11">
        <f>(((I3790/60)/60)/24)+DATE(1970,1,1)</f>
        <v>41533.85423611111</v>
      </c>
    </row>
    <row r="3791" spans="1:20" ht="45" x14ac:dyDescent="0.25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6">
        <f>ROUND(E3791/D3791*100, 0)</f>
        <v>15</v>
      </c>
      <c r="P3791" s="8">
        <f>E3791/L3791</f>
        <v>93.90425531914893</v>
      </c>
      <c r="Q3791" t="str">
        <f>LEFT(N3791, SEARCH("/", N3791, 1) - 1)</f>
        <v>technology</v>
      </c>
      <c r="R3791" t="str">
        <f>RIGHT(N3791, LEN(N3791)-SEARCH("/", N3791, 1))</f>
        <v>wearables</v>
      </c>
      <c r="S3791" s="11">
        <f>(((J3791/60)/60)/24)+DATE(1970,1,1)</f>
        <v>42556.695706018523</v>
      </c>
      <c r="T3791" s="11">
        <f>(((I3791/60)/60)/24)+DATE(1970,1,1)</f>
        <v>42616.695706018523</v>
      </c>
    </row>
    <row r="3792" spans="1:20" ht="45" x14ac:dyDescent="0.25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6">
        <f>ROUND(E3792/D3792*100, 0)</f>
        <v>109</v>
      </c>
      <c r="P3792" s="8">
        <f>E3792/L3792</f>
        <v>103.52394779771615</v>
      </c>
      <c r="Q3792" t="str">
        <f>LEFT(N3792, SEARCH("/", N3792, 1) - 1)</f>
        <v>film &amp; video</v>
      </c>
      <c r="R3792" t="str">
        <f>RIGHT(N3792, LEN(N3792)-SEARCH("/", N3792, 1))</f>
        <v>documentary</v>
      </c>
      <c r="S3792" s="11">
        <f>(((J3792/60)/60)/24)+DATE(1970,1,1)</f>
        <v>42297.791886574079</v>
      </c>
      <c r="T3792" s="11">
        <f>(((I3792/60)/60)/24)+DATE(1970,1,1)</f>
        <v>42327.833553240736</v>
      </c>
    </row>
    <row r="3793" spans="1:20" ht="45" x14ac:dyDescent="0.25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8270</v>
      </c>
      <c r="O3793" s="6">
        <f>ROUND(E3793/D3793*100, 0)</f>
        <v>0</v>
      </c>
      <c r="P3793" s="8">
        <f>E3793/L3793</f>
        <v>1</v>
      </c>
      <c r="Q3793" t="str">
        <f>LEFT(N3793, SEARCH("/", N3793, 1) - 1)</f>
        <v>film &amp; video</v>
      </c>
      <c r="R3793" t="str">
        <f>RIGHT(N3793, LEN(N3793)-SEARCH("/", N3793, 1))</f>
        <v>animation</v>
      </c>
      <c r="S3793" s="11">
        <f>(((J3793/60)/60)/24)+DATE(1970,1,1)</f>
        <v>42130.335358796292</v>
      </c>
      <c r="T3793" s="11">
        <f>(((I3793/60)/60)/24)+DATE(1970,1,1)</f>
        <v>42145.335358796292</v>
      </c>
    </row>
    <row r="3794" spans="1:20" ht="30" x14ac:dyDescent="0.25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 s="6">
        <f>ROUND(E3794/D3794*100, 0)</f>
        <v>0</v>
      </c>
      <c r="P3794" s="8">
        <f>E3794/L3794</f>
        <v>1</v>
      </c>
      <c r="Q3794" t="str">
        <f>LEFT(N3794, SEARCH("/", N3794, 1) - 1)</f>
        <v>film &amp; video</v>
      </c>
      <c r="R3794" t="str">
        <f>RIGHT(N3794, LEN(N3794)-SEARCH("/", N3794, 1))</f>
        <v>animation</v>
      </c>
      <c r="S3794" s="11">
        <f>(((J3794/60)/60)/24)+DATE(1970,1,1)</f>
        <v>41620.93141203704</v>
      </c>
      <c r="T3794" s="11">
        <f>(((I3794/60)/60)/24)+DATE(1970,1,1)</f>
        <v>41680.93141203704</v>
      </c>
    </row>
    <row r="3795" spans="1:20" ht="45" x14ac:dyDescent="0.25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8272</v>
      </c>
      <c r="O3795" s="6">
        <f>ROUND(E3795/D3795*100, 0)</f>
        <v>0</v>
      </c>
      <c r="P3795" s="8">
        <f>E3795/L3795</f>
        <v>26</v>
      </c>
      <c r="Q3795" t="str">
        <f>LEFT(N3795, SEARCH("/", N3795, 1) - 1)</f>
        <v>technology</v>
      </c>
      <c r="R3795" t="str">
        <f>RIGHT(N3795, LEN(N3795)-SEARCH("/", N3795, 1))</f>
        <v>web</v>
      </c>
      <c r="S3795" s="11">
        <f>(((J3795/60)/60)/24)+DATE(1970,1,1)</f>
        <v>42249.667997685188</v>
      </c>
      <c r="T3795" s="11">
        <f>(((I3795/60)/60)/24)+DATE(1970,1,1)</f>
        <v>42294.667997685188</v>
      </c>
    </row>
    <row r="3796" spans="1:20" ht="60" x14ac:dyDescent="0.25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8272</v>
      </c>
      <c r="O3796" s="6">
        <f>ROUND(E3796/D3796*100, 0)</f>
        <v>0</v>
      </c>
      <c r="P3796" s="8">
        <f>E3796/L3796</f>
        <v>64.75</v>
      </c>
      <c r="Q3796" t="str">
        <f>LEFT(N3796, SEARCH("/", N3796, 1) - 1)</f>
        <v>technology</v>
      </c>
      <c r="R3796" t="str">
        <f>RIGHT(N3796, LEN(N3796)-SEARCH("/", N3796, 1))</f>
        <v>web</v>
      </c>
      <c r="S3796" s="11">
        <f>(((J3796/60)/60)/24)+DATE(1970,1,1)</f>
        <v>42138.692627314813</v>
      </c>
      <c r="T3796" s="11">
        <f>(((I3796/60)/60)/24)+DATE(1970,1,1)</f>
        <v>42168.692627314813</v>
      </c>
    </row>
    <row r="3797" spans="1:20" ht="45" x14ac:dyDescent="0.25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8272</v>
      </c>
      <c r="O3797" s="6">
        <f>ROUND(E3797/D3797*100, 0)</f>
        <v>21</v>
      </c>
      <c r="P3797" s="8">
        <f>E3797/L3797</f>
        <v>105.93388429752066</v>
      </c>
      <c r="Q3797" t="str">
        <f>LEFT(N3797, SEARCH("/", N3797, 1) - 1)</f>
        <v>technology</v>
      </c>
      <c r="R3797" t="str">
        <f>RIGHT(N3797, LEN(N3797)-SEARCH("/", N3797, 1))</f>
        <v>web</v>
      </c>
      <c r="S3797" s="11">
        <f>(((J3797/60)/60)/24)+DATE(1970,1,1)</f>
        <v>42247.496759259258</v>
      </c>
      <c r="T3797" s="11">
        <f>(((I3797/60)/60)/24)+DATE(1970,1,1)</f>
        <v>42278.207638888889</v>
      </c>
    </row>
    <row r="3798" spans="1:20" ht="45" x14ac:dyDescent="0.25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8273</v>
      </c>
      <c r="O3798" s="6">
        <f>ROUND(E3798/D3798*100, 0)</f>
        <v>1</v>
      </c>
      <c r="P3798" s="8">
        <f>E3798/L3798</f>
        <v>90.857142857142861</v>
      </c>
      <c r="Q3798" t="str">
        <f>LEFT(N3798, SEARCH("/", N3798, 1) - 1)</f>
        <v>technology</v>
      </c>
      <c r="R3798" t="str">
        <f>RIGHT(N3798, LEN(N3798)-SEARCH("/", N3798, 1))</f>
        <v>wearables</v>
      </c>
      <c r="S3798" s="11">
        <f>(((J3798/60)/60)/24)+DATE(1970,1,1)</f>
        <v>41913.521064814813</v>
      </c>
      <c r="T3798" s="11">
        <f>(((I3798/60)/60)/24)+DATE(1970,1,1)</f>
        <v>41943.521064814813</v>
      </c>
    </row>
    <row r="3799" spans="1:20" ht="45" x14ac:dyDescent="0.25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8273</v>
      </c>
      <c r="O3799" s="6">
        <f>ROUND(E3799/D3799*100, 0)</f>
        <v>59</v>
      </c>
      <c r="P3799" s="8">
        <f>E3799/L3799</f>
        <v>153.42794759825327</v>
      </c>
      <c r="Q3799" t="str">
        <f>LEFT(N3799, SEARCH("/", N3799, 1) - 1)</f>
        <v>technology</v>
      </c>
      <c r="R3799" t="str">
        <f>RIGHT(N3799, LEN(N3799)-SEARCH("/", N3799, 1))</f>
        <v>wearables</v>
      </c>
      <c r="S3799" s="11">
        <f>(((J3799/60)/60)/24)+DATE(1970,1,1)</f>
        <v>42282.168993055559</v>
      </c>
      <c r="T3799" s="11">
        <f>(((I3799/60)/60)/24)+DATE(1970,1,1)</f>
        <v>42327.210659722223</v>
      </c>
    </row>
    <row r="3800" spans="1:20" ht="45" x14ac:dyDescent="0.25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8282</v>
      </c>
      <c r="O3800" s="6">
        <f>ROUND(E3800/D3800*100, 0)</f>
        <v>5</v>
      </c>
      <c r="P3800" s="8">
        <f>E3800/L3800</f>
        <v>80.297297297297291</v>
      </c>
      <c r="Q3800" t="str">
        <f>LEFT(N3800, SEARCH("/", N3800, 1) - 1)</f>
        <v>games</v>
      </c>
      <c r="R3800" t="str">
        <f>RIGHT(N3800, LEN(N3800)-SEARCH("/", N3800, 1))</f>
        <v>video games</v>
      </c>
      <c r="S3800" s="11">
        <f>(((J3800/60)/60)/24)+DATE(1970,1,1)</f>
        <v>41771.40996527778</v>
      </c>
      <c r="T3800" s="11">
        <f>(((I3800/60)/60)/24)+DATE(1970,1,1)</f>
        <v>41801.40996527778</v>
      </c>
    </row>
    <row r="3801" spans="1:20" ht="45" x14ac:dyDescent="0.25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8284</v>
      </c>
      <c r="O3801" s="6">
        <f>ROUND(E3801/D3801*100, 0)</f>
        <v>0</v>
      </c>
      <c r="P3801" s="8">
        <f>E3801/L3801</f>
        <v>17.5</v>
      </c>
      <c r="Q3801" t="str">
        <f>LEFT(N3801, SEARCH("/", N3801, 1) - 1)</f>
        <v>food</v>
      </c>
      <c r="R3801" t="str">
        <f>RIGHT(N3801, LEN(N3801)-SEARCH("/", N3801, 1))</f>
        <v>food trucks</v>
      </c>
      <c r="S3801" s="11">
        <f>(((J3801/60)/60)/24)+DATE(1970,1,1)</f>
        <v>41876.683611111112</v>
      </c>
      <c r="T3801" s="11">
        <f>(((I3801/60)/60)/24)+DATE(1970,1,1)</f>
        <v>41907.683611111112</v>
      </c>
    </row>
    <row r="3802" spans="1:20" ht="45" x14ac:dyDescent="0.25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8284</v>
      </c>
      <c r="O3802" s="6">
        <f>ROUND(E3802/D3802*100, 0)</f>
        <v>2</v>
      </c>
      <c r="P3802" s="8">
        <f>E3802/L3802</f>
        <v>61.1875</v>
      </c>
      <c r="Q3802" t="str">
        <f>LEFT(N3802, SEARCH("/", N3802, 1) - 1)</f>
        <v>food</v>
      </c>
      <c r="R3802" t="str">
        <f>RIGHT(N3802, LEN(N3802)-SEARCH("/", N3802, 1))</f>
        <v>food trucks</v>
      </c>
      <c r="S3802" s="11">
        <f>(((J3802/60)/60)/24)+DATE(1970,1,1)</f>
        <v>41863.734895833331</v>
      </c>
      <c r="T3802" s="11">
        <f>(((I3802/60)/60)/24)+DATE(1970,1,1)</f>
        <v>41894.734895833331</v>
      </c>
    </row>
    <row r="3803" spans="1:20" ht="45" x14ac:dyDescent="0.25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8284</v>
      </c>
      <c r="O3803" s="6">
        <f>ROUND(E3803/D3803*100, 0)</f>
        <v>5</v>
      </c>
      <c r="P3803" s="8">
        <f>E3803/L3803</f>
        <v>640</v>
      </c>
      <c r="Q3803" t="str">
        <f>LEFT(N3803, SEARCH("/", N3803, 1) - 1)</f>
        <v>food</v>
      </c>
      <c r="R3803" t="str">
        <f>RIGHT(N3803, LEN(N3803)-SEARCH("/", N3803, 1))</f>
        <v>food trucks</v>
      </c>
      <c r="S3803" s="11">
        <f>(((J3803/60)/60)/24)+DATE(1970,1,1)</f>
        <v>42275.720219907409</v>
      </c>
      <c r="T3803" s="11">
        <f>(((I3803/60)/60)/24)+DATE(1970,1,1)</f>
        <v>42305.720219907409</v>
      </c>
    </row>
    <row r="3804" spans="1:20" x14ac:dyDescent="0.25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8291</v>
      </c>
      <c r="O3804" s="6">
        <f>ROUND(E3804/D3804*100, 0)</f>
        <v>2</v>
      </c>
      <c r="P3804" s="8">
        <f>E3804/L3804</f>
        <v>510</v>
      </c>
      <c r="Q3804" t="str">
        <f>LEFT(N3804, SEARCH("/", N3804, 1) - 1)</f>
        <v>photography</v>
      </c>
      <c r="R3804" t="str">
        <f>RIGHT(N3804, LEN(N3804)-SEARCH("/", N3804, 1))</f>
        <v>places</v>
      </c>
      <c r="S3804" s="11">
        <f>(((J3804/60)/60)/24)+DATE(1970,1,1)</f>
        <v>42240.857222222221</v>
      </c>
      <c r="T3804" s="11">
        <f>(((I3804/60)/60)/24)+DATE(1970,1,1)</f>
        <v>42270.857222222221</v>
      </c>
    </row>
    <row r="3805" spans="1:20" ht="45" x14ac:dyDescent="0.25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8295</v>
      </c>
      <c r="O3805" s="6">
        <f>ROUND(E3805/D3805*100, 0)</f>
        <v>294</v>
      </c>
      <c r="P3805" s="8">
        <f>E3805/L3805</f>
        <v>483.34246575342468</v>
      </c>
      <c r="Q3805" t="str">
        <f>LEFT(N3805, SEARCH("/", N3805, 1) - 1)</f>
        <v>technology</v>
      </c>
      <c r="R3805" t="str">
        <f>RIGHT(N3805, LEN(N3805)-SEARCH("/", N3805, 1))</f>
        <v>hardware</v>
      </c>
      <c r="S3805" s="11">
        <f>(((J3805/60)/60)/24)+DATE(1970,1,1)</f>
        <v>42067.923668981486</v>
      </c>
      <c r="T3805" s="11">
        <f>(((I3805/60)/60)/24)+DATE(1970,1,1)</f>
        <v>42112.882002314815</v>
      </c>
    </row>
    <row r="3806" spans="1:20" ht="45" x14ac:dyDescent="0.25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 s="6">
        <f>ROUND(E3806/D3806*100, 0)</f>
        <v>1</v>
      </c>
      <c r="P3806" s="8">
        <f>E3806/L3806</f>
        <v>31.555555555555557</v>
      </c>
      <c r="Q3806" t="str">
        <f>LEFT(N3806, SEARCH("/", N3806, 1) - 1)</f>
        <v>games</v>
      </c>
      <c r="R3806" t="str">
        <f>RIGHT(N3806, LEN(N3806)-SEARCH("/", N3806, 1))</f>
        <v>video games</v>
      </c>
      <c r="S3806" s="11">
        <f>(((J3806/60)/60)/24)+DATE(1970,1,1)</f>
        <v>42191.023530092592</v>
      </c>
      <c r="T3806" s="11">
        <f>(((I3806/60)/60)/24)+DATE(1970,1,1)</f>
        <v>42221.023530092592</v>
      </c>
    </row>
    <row r="3807" spans="1:20" ht="45" x14ac:dyDescent="0.25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8272</v>
      </c>
      <c r="O3807" s="6">
        <f>ROUND(E3807/D3807*100, 0)</f>
        <v>0</v>
      </c>
      <c r="P3807" s="8">
        <f>E3807/L3807</f>
        <v>13</v>
      </c>
      <c r="Q3807" t="str">
        <f>LEFT(N3807, SEARCH("/", N3807, 1) - 1)</f>
        <v>technology</v>
      </c>
      <c r="R3807" t="str">
        <f>RIGHT(N3807, LEN(N3807)-SEARCH("/", N3807, 1))</f>
        <v>web</v>
      </c>
      <c r="S3807" s="11">
        <f>(((J3807/60)/60)/24)+DATE(1970,1,1)</f>
        <v>42615.79896990741</v>
      </c>
      <c r="T3807" s="11">
        <f>(((I3807/60)/60)/24)+DATE(1970,1,1)</f>
        <v>42660.79896990741</v>
      </c>
    </row>
    <row r="3808" spans="1:20" ht="45" x14ac:dyDescent="0.25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8284</v>
      </c>
      <c r="O3808" s="6">
        <f>ROUND(E3808/D3808*100, 0)</f>
        <v>1</v>
      </c>
      <c r="P3808" s="8">
        <f>E3808/L3808</f>
        <v>55.833333333333336</v>
      </c>
      <c r="Q3808" t="str">
        <f>LEFT(N3808, SEARCH("/", N3808, 1) - 1)</f>
        <v>food</v>
      </c>
      <c r="R3808" t="str">
        <f>RIGHT(N3808, LEN(N3808)-SEARCH("/", N3808, 1))</f>
        <v>food trucks</v>
      </c>
      <c r="S3808" s="11">
        <f>(((J3808/60)/60)/24)+DATE(1970,1,1)</f>
        <v>42536.862800925926</v>
      </c>
      <c r="T3808" s="11">
        <f>(((I3808/60)/60)/24)+DATE(1970,1,1)</f>
        <v>42566.862800925926</v>
      </c>
    </row>
    <row r="3809" spans="1:20" ht="45" x14ac:dyDescent="0.25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8284</v>
      </c>
      <c r="O3809" s="6">
        <f>ROUND(E3809/D3809*100, 0)</f>
        <v>0</v>
      </c>
      <c r="P3809" s="8">
        <f>E3809/L3809</f>
        <v>8</v>
      </c>
      <c r="Q3809" t="str">
        <f>LEFT(N3809, SEARCH("/", N3809, 1) - 1)</f>
        <v>food</v>
      </c>
      <c r="R3809" t="str">
        <f>RIGHT(N3809, LEN(N3809)-SEARCH("/", N3809, 1))</f>
        <v>food trucks</v>
      </c>
      <c r="S3809" s="11">
        <f>(((J3809/60)/60)/24)+DATE(1970,1,1)</f>
        <v>41974.704745370371</v>
      </c>
      <c r="T3809" s="11">
        <f>(((I3809/60)/60)/24)+DATE(1970,1,1)</f>
        <v>42004.704745370371</v>
      </c>
    </row>
    <row r="3810" spans="1:20" ht="60" x14ac:dyDescent="0.25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8301</v>
      </c>
      <c r="O3810" s="6">
        <f>ROUND(E3810/D3810*100, 0)</f>
        <v>1</v>
      </c>
      <c r="P3810" s="8">
        <f>E3810/L3810</f>
        <v>71.599999999999994</v>
      </c>
      <c r="Q3810" t="str">
        <f>LEFT(N3810, SEARCH("/", N3810, 1) - 1)</f>
        <v>technology</v>
      </c>
      <c r="R3810" t="str">
        <f>RIGHT(N3810, LEN(N3810)-SEARCH("/", N3810, 1))</f>
        <v>space exploration</v>
      </c>
      <c r="S3810" s="11">
        <f>(((J3810/60)/60)/24)+DATE(1970,1,1)</f>
        <v>42695.624340277776</v>
      </c>
      <c r="T3810" s="11">
        <f>(((I3810/60)/60)/24)+DATE(1970,1,1)</f>
        <v>42725.624340277776</v>
      </c>
    </row>
    <row r="3811" spans="1:20" ht="45" x14ac:dyDescent="0.25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6">
        <f>ROUND(E3811/D3811*100, 0)</f>
        <v>6</v>
      </c>
      <c r="P3811" s="8">
        <f>E3811/L3811</f>
        <v>89.21052631578948</v>
      </c>
      <c r="Q3811" t="str">
        <f>LEFT(N3811, SEARCH("/", N3811, 1) - 1)</f>
        <v>food</v>
      </c>
      <c r="R3811" t="str">
        <f>RIGHT(N3811, LEN(N3811)-SEARCH("/", N3811, 1))</f>
        <v>food trucks</v>
      </c>
      <c r="S3811" s="11">
        <f>(((J3811/60)/60)/24)+DATE(1970,1,1)</f>
        <v>41964.844444444447</v>
      </c>
      <c r="T3811" s="11">
        <f>(((I3811/60)/60)/24)+DATE(1970,1,1)</f>
        <v>41998.844444444447</v>
      </c>
    </row>
    <row r="3812" spans="1:20" ht="30" x14ac:dyDescent="0.25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8303</v>
      </c>
      <c r="O3812" s="6">
        <f>ROUND(E3812/D3812*100, 0)</f>
        <v>154</v>
      </c>
      <c r="P3812" s="8">
        <f>E3812/L3812</f>
        <v>84.871516544117654</v>
      </c>
      <c r="Q3812" t="str">
        <f>LEFT(N3812, SEARCH("/", N3812, 1) - 1)</f>
        <v>theater</v>
      </c>
      <c r="R3812" t="str">
        <f>RIGHT(N3812, LEN(N3812)-SEARCH("/", N3812, 1))</f>
        <v>spaces</v>
      </c>
      <c r="S3812" s="11">
        <f>(((J3812/60)/60)/24)+DATE(1970,1,1)</f>
        <v>41828.229490740741</v>
      </c>
      <c r="T3812" s="11">
        <f>(((I3812/60)/60)/24)+DATE(1970,1,1)</f>
        <v>41860.083333333336</v>
      </c>
    </row>
    <row r="3813" spans="1:20" ht="45" x14ac:dyDescent="0.25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8303</v>
      </c>
      <c r="O3813" s="6">
        <f>ROUND(E3813/D3813*100, 0)</f>
        <v>0</v>
      </c>
      <c r="P3813" s="8">
        <f>E3813/L3813</f>
        <v>23.666666666666668</v>
      </c>
      <c r="Q3813" t="str">
        <f>LEFT(N3813, SEARCH("/", N3813, 1) - 1)</f>
        <v>theater</v>
      </c>
      <c r="R3813" t="str">
        <f>RIGHT(N3813, LEN(N3813)-SEARCH("/", N3813, 1))</f>
        <v>spaces</v>
      </c>
      <c r="S3813" s="11">
        <f>(((J3813/60)/60)/24)+DATE(1970,1,1)</f>
        <v>42031.138831018514</v>
      </c>
      <c r="T3813" s="11">
        <f>(((I3813/60)/60)/24)+DATE(1970,1,1)</f>
        <v>42061.138831018514</v>
      </c>
    </row>
    <row r="3814" spans="1:20" ht="45" x14ac:dyDescent="0.25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8271</v>
      </c>
      <c r="O3814" s="6">
        <f>ROUND(E3814/D3814*100, 0)</f>
        <v>0</v>
      </c>
      <c r="P3814" s="8">
        <f>E3814/L3814</f>
        <v>33.75</v>
      </c>
      <c r="Q3814" t="str">
        <f>LEFT(N3814, SEARCH("/", N3814, 1) - 1)</f>
        <v>theater</v>
      </c>
      <c r="R3814" t="str">
        <f>RIGHT(N3814, LEN(N3814)-SEARCH("/", N3814, 1))</f>
        <v>plays</v>
      </c>
      <c r="S3814" s="11">
        <f>(((J3814/60)/60)/24)+DATE(1970,1,1)</f>
        <v>41863.359282407408</v>
      </c>
      <c r="T3814" s="11">
        <f>(((I3814/60)/60)/24)+DATE(1970,1,1)</f>
        <v>41893.359282407408</v>
      </c>
    </row>
    <row r="3815" spans="1:20" ht="45" x14ac:dyDescent="0.25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8271</v>
      </c>
      <c r="O3815" s="6">
        <f>ROUND(E3815/D3815*100, 0)</f>
        <v>0</v>
      </c>
      <c r="P3815" s="8">
        <f>E3815/L3815</f>
        <v>40</v>
      </c>
      <c r="Q3815" t="str">
        <f>LEFT(N3815, SEARCH("/", N3815, 1) - 1)</f>
        <v>theater</v>
      </c>
      <c r="R3815" t="str">
        <f>RIGHT(N3815, LEN(N3815)-SEARCH("/", N3815, 1))</f>
        <v>plays</v>
      </c>
      <c r="S3815" s="11">
        <f>(((J3815/60)/60)/24)+DATE(1970,1,1)</f>
        <v>41843.664618055554</v>
      </c>
      <c r="T3815" s="11">
        <f>(((I3815/60)/60)/24)+DATE(1970,1,1)</f>
        <v>41855.666666666664</v>
      </c>
    </row>
    <row r="3816" spans="1:20" ht="45" x14ac:dyDescent="0.25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8269</v>
      </c>
      <c r="O3816" s="6">
        <f>ROUND(E3816/D3816*100, 0)</f>
        <v>110</v>
      </c>
      <c r="P3816" s="8">
        <f>E3816/L3816</f>
        <v>75.444794952681391</v>
      </c>
      <c r="Q3816" t="str">
        <f>LEFT(N3816, SEARCH("/", N3816, 1) - 1)</f>
        <v>film &amp; video</v>
      </c>
      <c r="R3816" t="str">
        <f>RIGHT(N3816, LEN(N3816)-SEARCH("/", N3816, 1))</f>
        <v>documentary</v>
      </c>
      <c r="S3816" s="11">
        <f>(((J3816/60)/60)/24)+DATE(1970,1,1)</f>
        <v>42117.891423611116</v>
      </c>
      <c r="T3816" s="11">
        <f>(((I3816/60)/60)/24)+DATE(1970,1,1)</f>
        <v>42147.891423611116</v>
      </c>
    </row>
    <row r="3817" spans="1:20" ht="45" x14ac:dyDescent="0.25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 s="6">
        <f>ROUND(E3817/D3817*100, 0)</f>
        <v>0</v>
      </c>
      <c r="P3817" s="8">
        <f>E3817/L3817</f>
        <v>22.5</v>
      </c>
      <c r="Q3817" t="str">
        <f>LEFT(N3817, SEARCH("/", N3817, 1) - 1)</f>
        <v>film &amp; video</v>
      </c>
      <c r="R3817" t="str">
        <f>RIGHT(N3817, LEN(N3817)-SEARCH("/", N3817, 1))</f>
        <v>animation</v>
      </c>
      <c r="S3817" s="11">
        <f>(((J3817/60)/60)/24)+DATE(1970,1,1)</f>
        <v>40971.002569444441</v>
      </c>
      <c r="T3817" s="11">
        <f>(((I3817/60)/60)/24)+DATE(1970,1,1)</f>
        <v>41016.021527777775</v>
      </c>
    </row>
    <row r="3818" spans="1:20" ht="45" x14ac:dyDescent="0.25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8293</v>
      </c>
      <c r="O3818" s="6">
        <f>ROUND(E3818/D3818*100, 0)</f>
        <v>101</v>
      </c>
      <c r="P3818" s="8">
        <f>E3818/L3818</f>
        <v>74.575090497737563</v>
      </c>
      <c r="Q3818" t="str">
        <f>LEFT(N3818, SEARCH("/", N3818, 1) - 1)</f>
        <v>music</v>
      </c>
      <c r="R3818" t="str">
        <f>RIGHT(N3818, LEN(N3818)-SEARCH("/", N3818, 1))</f>
        <v>faith</v>
      </c>
      <c r="S3818" s="11">
        <f>(((J3818/60)/60)/24)+DATE(1970,1,1)</f>
        <v>42774.121342592596</v>
      </c>
      <c r="T3818" s="11">
        <f>(((I3818/60)/60)/24)+DATE(1970,1,1)</f>
        <v>42823.083333333328</v>
      </c>
    </row>
    <row r="3819" spans="1:20" ht="45" x14ac:dyDescent="0.25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8295</v>
      </c>
      <c r="O3819" s="6">
        <f>ROUND(E3819/D3819*100, 0)</f>
        <v>102</v>
      </c>
      <c r="P3819" s="8">
        <f>E3819/L3819</f>
        <v>147.68495555555555</v>
      </c>
      <c r="Q3819" t="str">
        <f>LEFT(N3819, SEARCH("/", N3819, 1) - 1)</f>
        <v>technology</v>
      </c>
      <c r="R3819" t="str">
        <f>RIGHT(N3819, LEN(N3819)-SEARCH("/", N3819, 1))</f>
        <v>hardware</v>
      </c>
      <c r="S3819" s="11">
        <f>(((J3819/60)/60)/24)+DATE(1970,1,1)</f>
        <v>42199.365844907406</v>
      </c>
      <c r="T3819" s="11">
        <f>(((I3819/60)/60)/24)+DATE(1970,1,1)</f>
        <v>42229.365844907406</v>
      </c>
    </row>
    <row r="3820" spans="1:20" ht="45" x14ac:dyDescent="0.25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6">
        <f>ROUND(E3820/D3820*100, 0)</f>
        <v>1</v>
      </c>
      <c r="P3820" s="8">
        <f>E3820/L3820</f>
        <v>112.57142857142857</v>
      </c>
      <c r="Q3820" t="str">
        <f>LEFT(N3820, SEARCH("/", N3820, 1) - 1)</f>
        <v>technology</v>
      </c>
      <c r="R3820" t="str">
        <f>RIGHT(N3820, LEN(N3820)-SEARCH("/", N3820, 1))</f>
        <v>web</v>
      </c>
      <c r="S3820" s="11">
        <f>(((J3820/60)/60)/24)+DATE(1970,1,1)</f>
        <v>42191.70175925926</v>
      </c>
      <c r="T3820" s="11">
        <f>(((I3820/60)/60)/24)+DATE(1970,1,1)</f>
        <v>42221.70175925926</v>
      </c>
    </row>
    <row r="3821" spans="1:20" ht="45" x14ac:dyDescent="0.25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8301</v>
      </c>
      <c r="O3821" s="6">
        <f>ROUND(E3821/D3821*100, 0)</f>
        <v>144</v>
      </c>
      <c r="P3821" s="8">
        <f>E3821/L3821</f>
        <v>74.639488409272587</v>
      </c>
      <c r="Q3821" t="str">
        <f>LEFT(N3821, SEARCH("/", N3821, 1) - 1)</f>
        <v>technology</v>
      </c>
      <c r="R3821" t="str">
        <f>RIGHT(N3821, LEN(N3821)-SEARCH("/", N3821, 1))</f>
        <v>space exploration</v>
      </c>
      <c r="S3821" s="11">
        <f>(((J3821/60)/60)/24)+DATE(1970,1,1)</f>
        <v>42251.16715277778</v>
      </c>
      <c r="T3821" s="11">
        <f>(((I3821/60)/60)/24)+DATE(1970,1,1)</f>
        <v>42288.041666666672</v>
      </c>
    </row>
    <row r="3822" spans="1:20" ht="30" x14ac:dyDescent="0.25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 s="6">
        <f>ROUND(E3822/D3822*100, 0)</f>
        <v>0</v>
      </c>
      <c r="P3822" s="8">
        <f>E3822/L3822</f>
        <v>17.5</v>
      </c>
      <c r="Q3822" t="str">
        <f>LEFT(N3822, SEARCH("/", N3822, 1) - 1)</f>
        <v>food</v>
      </c>
      <c r="R3822" t="str">
        <f>RIGHT(N3822, LEN(N3822)-SEARCH("/", N3822, 1))</f>
        <v>food trucks</v>
      </c>
      <c r="S3822" s="11">
        <f>(((J3822/60)/60)/24)+DATE(1970,1,1)</f>
        <v>42089.724039351851</v>
      </c>
      <c r="T3822" s="11">
        <f>(((I3822/60)/60)/24)+DATE(1970,1,1)</f>
        <v>42134.724039351851</v>
      </c>
    </row>
    <row r="3823" spans="1:20" ht="45" x14ac:dyDescent="0.25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 s="6">
        <f>ROUND(E3823/D3823*100, 0)</f>
        <v>0</v>
      </c>
      <c r="P3823" s="8">
        <f>E3823/L3823</f>
        <v>42</v>
      </c>
      <c r="Q3823" t="str">
        <f>LEFT(N3823, SEARCH("/", N3823, 1) - 1)</f>
        <v>theater</v>
      </c>
      <c r="R3823" t="str">
        <f>RIGHT(N3823, LEN(N3823)-SEARCH("/", N3823, 1))</f>
        <v>spaces</v>
      </c>
      <c r="S3823" s="11">
        <f>(((J3823/60)/60)/24)+DATE(1970,1,1)</f>
        <v>41981.57230324074</v>
      </c>
      <c r="T3823" s="11">
        <f>(((I3823/60)/60)/24)+DATE(1970,1,1)</f>
        <v>42012.570138888885</v>
      </c>
    </row>
    <row r="3824" spans="1:20" ht="45" x14ac:dyDescent="0.25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6">
        <f>ROUND(E3824/D3824*100, 0)</f>
        <v>5</v>
      </c>
      <c r="P3824" s="8">
        <f>E3824/L3824</f>
        <v>136.09090909090909</v>
      </c>
      <c r="Q3824" t="str">
        <f>LEFT(N3824, SEARCH("/", N3824, 1) - 1)</f>
        <v>film &amp; video</v>
      </c>
      <c r="R3824" t="str">
        <f>RIGHT(N3824, LEN(N3824)-SEARCH("/", N3824, 1))</f>
        <v>animation</v>
      </c>
      <c r="S3824" s="11">
        <f>(((J3824/60)/60)/24)+DATE(1970,1,1)</f>
        <v>40858.762141203704</v>
      </c>
      <c r="T3824" s="11">
        <f>(((I3824/60)/60)/24)+DATE(1970,1,1)</f>
        <v>40900.762141203704</v>
      </c>
    </row>
    <row r="3825" spans="1:20" ht="45" x14ac:dyDescent="0.25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6">
        <f>ROUND(E3825/D3825*100, 0)</f>
        <v>182</v>
      </c>
      <c r="P3825" s="8">
        <f>E3825/L3825</f>
        <v>81.75107284768211</v>
      </c>
      <c r="Q3825" t="str">
        <f>LEFT(N3825, SEARCH("/", N3825, 1) - 1)</f>
        <v>film &amp; video</v>
      </c>
      <c r="R3825" t="str">
        <f>RIGHT(N3825, LEN(N3825)-SEARCH("/", N3825, 1))</f>
        <v>documentary</v>
      </c>
      <c r="S3825" s="11">
        <f>(((J3825/60)/60)/24)+DATE(1970,1,1)</f>
        <v>41674.063078703701</v>
      </c>
      <c r="T3825" s="11">
        <f>(((I3825/60)/60)/24)+DATE(1970,1,1)</f>
        <v>41705.957638888889</v>
      </c>
    </row>
    <row r="3826" spans="1:20" ht="45" x14ac:dyDescent="0.25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6">
        <f>ROUND(E3826/D3826*100, 0)</f>
        <v>79</v>
      </c>
      <c r="P3826" s="8">
        <f>E3826/L3826</f>
        <v>117.69868421052631</v>
      </c>
      <c r="Q3826" t="str">
        <f>LEFT(N3826, SEARCH("/", N3826, 1) - 1)</f>
        <v>technology</v>
      </c>
      <c r="R3826" t="str">
        <f>RIGHT(N3826, LEN(N3826)-SEARCH("/", N3826, 1))</f>
        <v>wearables</v>
      </c>
      <c r="S3826" s="11">
        <f>(((J3826/60)/60)/24)+DATE(1970,1,1)</f>
        <v>42696.663506944446</v>
      </c>
      <c r="T3826" s="11">
        <f>(((I3826/60)/60)/24)+DATE(1970,1,1)</f>
        <v>42736.663506944446</v>
      </c>
    </row>
    <row r="3827" spans="1:20" ht="45" x14ac:dyDescent="0.25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6">
        <f>ROUND(E3827/D3827*100, 0)</f>
        <v>0</v>
      </c>
      <c r="P3827" s="8">
        <f>E3827/L3827</f>
        <v>3</v>
      </c>
      <c r="Q3827" t="str">
        <f>LEFT(N3827, SEARCH("/", N3827, 1) - 1)</f>
        <v>games</v>
      </c>
      <c r="R3827" t="str">
        <f>RIGHT(N3827, LEN(N3827)-SEARCH("/", N3827, 1))</f>
        <v>video games</v>
      </c>
      <c r="S3827" s="11">
        <f>(((J3827/60)/60)/24)+DATE(1970,1,1)</f>
        <v>42002.926990740743</v>
      </c>
      <c r="T3827" s="11">
        <f>(((I3827/60)/60)/24)+DATE(1970,1,1)</f>
        <v>42032.926990740743</v>
      </c>
    </row>
    <row r="3828" spans="1:20" ht="45" x14ac:dyDescent="0.25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8267</v>
      </c>
      <c r="O3828" s="6">
        <f>ROUND(E3828/D3828*100, 0)</f>
        <v>0</v>
      </c>
      <c r="P3828" s="8">
        <f>E3828/L3828</f>
        <v>10</v>
      </c>
      <c r="Q3828" t="str">
        <f>LEFT(N3828, SEARCH("/", N3828, 1) - 1)</f>
        <v>film &amp; video</v>
      </c>
      <c r="R3828" t="str">
        <f>RIGHT(N3828, LEN(N3828)-SEARCH("/", N3828, 1))</f>
        <v>science fiction</v>
      </c>
      <c r="S3828" s="11">
        <f>(((J3828/60)/60)/24)+DATE(1970,1,1)</f>
        <v>42616.049849537041</v>
      </c>
      <c r="T3828" s="11">
        <f>(((I3828/60)/60)/24)+DATE(1970,1,1)</f>
        <v>42646.049849537041</v>
      </c>
    </row>
    <row r="3829" spans="1:20" ht="45" x14ac:dyDescent="0.25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8272</v>
      </c>
      <c r="O3829" s="6">
        <f>ROUND(E3829/D3829*100, 0)</f>
        <v>0</v>
      </c>
      <c r="P3829" s="8" t="e">
        <f>E3829/L3829</f>
        <v>#DIV/0!</v>
      </c>
      <c r="Q3829" t="str">
        <f>LEFT(N3829, SEARCH("/", N3829, 1) - 1)</f>
        <v>technology</v>
      </c>
      <c r="R3829" t="str">
        <f>RIGHT(N3829, LEN(N3829)-SEARCH("/", N3829, 1))</f>
        <v>web</v>
      </c>
      <c r="S3829" s="11">
        <f>(((J3829/60)/60)/24)+DATE(1970,1,1)</f>
        <v>42143.79415509259</v>
      </c>
      <c r="T3829" s="11">
        <f>(((I3829/60)/60)/24)+DATE(1970,1,1)</f>
        <v>42173.79415509259</v>
      </c>
    </row>
    <row r="3830" spans="1:20" ht="45" x14ac:dyDescent="0.25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6">
        <f>ROUND(E3830/D3830*100, 0)</f>
        <v>25</v>
      </c>
      <c r="P3830" s="8">
        <f>E3830/L3830</f>
        <v>89.59693877551021</v>
      </c>
      <c r="Q3830" t="str">
        <f>LEFT(N3830, SEARCH("/", N3830, 1) - 1)</f>
        <v>technology</v>
      </c>
      <c r="R3830" t="str">
        <f>RIGHT(N3830, LEN(N3830)-SEARCH("/", N3830, 1))</f>
        <v>wearables</v>
      </c>
      <c r="S3830" s="11">
        <f>(((J3830/60)/60)/24)+DATE(1970,1,1)</f>
        <v>42652.964907407411</v>
      </c>
      <c r="T3830" s="11">
        <f>(((I3830/60)/60)/24)+DATE(1970,1,1)</f>
        <v>42686.208333333328</v>
      </c>
    </row>
    <row r="3831" spans="1:20" ht="30" x14ac:dyDescent="0.25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 s="6">
        <f>ROUND(E3831/D3831*100, 0)</f>
        <v>110</v>
      </c>
      <c r="P3831" s="8">
        <f>E3831/L3831</f>
        <v>71.848571428571432</v>
      </c>
      <c r="Q3831" t="str">
        <f>LEFT(N3831, SEARCH("/", N3831, 1) - 1)</f>
        <v>music</v>
      </c>
      <c r="R3831" t="str">
        <f>RIGHT(N3831, LEN(N3831)-SEARCH("/", N3831, 1))</f>
        <v>electronic music</v>
      </c>
      <c r="S3831" s="11">
        <f>(((J3831/60)/60)/24)+DATE(1970,1,1)</f>
        <v>42049.833761574075</v>
      </c>
      <c r="T3831" s="11">
        <f>(((I3831/60)/60)/24)+DATE(1970,1,1)</f>
        <v>42079.792094907403</v>
      </c>
    </row>
    <row r="3832" spans="1:20" ht="45" x14ac:dyDescent="0.25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8295</v>
      </c>
      <c r="O3832" s="6">
        <f>ROUND(E3832/D3832*100, 0)</f>
        <v>118</v>
      </c>
      <c r="P3832" s="8">
        <f>E3832/L3832</f>
        <v>2500.969696969697</v>
      </c>
      <c r="Q3832" t="str">
        <f>LEFT(N3832, SEARCH("/", N3832, 1) - 1)</f>
        <v>technology</v>
      </c>
      <c r="R3832" t="str">
        <f>RIGHT(N3832, LEN(N3832)-SEARCH("/", N3832, 1))</f>
        <v>hardware</v>
      </c>
      <c r="S3832" s="11">
        <f>(((J3832/60)/60)/24)+DATE(1970,1,1)</f>
        <v>41964.362743055557</v>
      </c>
      <c r="T3832" s="11">
        <f>(((I3832/60)/60)/24)+DATE(1970,1,1)</f>
        <v>41994.362743055557</v>
      </c>
    </row>
    <row r="3833" spans="1:20" ht="45" x14ac:dyDescent="0.25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6">
        <f>ROUND(E3833/D3833*100, 0)</f>
        <v>0</v>
      </c>
      <c r="P3833" s="8">
        <f>E3833/L3833</f>
        <v>54</v>
      </c>
      <c r="Q3833" t="str">
        <f>LEFT(N3833, SEARCH("/", N3833, 1) - 1)</f>
        <v>technology</v>
      </c>
      <c r="R3833" t="str">
        <f>RIGHT(N3833, LEN(N3833)-SEARCH("/", N3833, 1))</f>
        <v>web</v>
      </c>
      <c r="S3833" s="11">
        <f>(((J3833/60)/60)/24)+DATE(1970,1,1)</f>
        <v>42360.932152777779</v>
      </c>
      <c r="T3833" s="11">
        <f>(((I3833/60)/60)/24)+DATE(1970,1,1)</f>
        <v>42420.932152777779</v>
      </c>
    </row>
    <row r="3834" spans="1:20" ht="45" x14ac:dyDescent="0.25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 s="6">
        <f>ROUND(E3834/D3834*100, 0)</f>
        <v>1</v>
      </c>
      <c r="P3834" s="8">
        <f>E3834/L3834</f>
        <v>200</v>
      </c>
      <c r="Q3834" t="str">
        <f>LEFT(N3834, SEARCH("/", N3834, 1) - 1)</f>
        <v>food</v>
      </c>
      <c r="R3834" t="str">
        <f>RIGHT(N3834, LEN(N3834)-SEARCH("/", N3834, 1))</f>
        <v>food trucks</v>
      </c>
      <c r="S3834" s="11">
        <f>(((J3834/60)/60)/24)+DATE(1970,1,1)</f>
        <v>41820.914641203701</v>
      </c>
      <c r="T3834" s="11">
        <f>(((I3834/60)/60)/24)+DATE(1970,1,1)</f>
        <v>41860.914641203701</v>
      </c>
    </row>
    <row r="3835" spans="1:20" ht="45" x14ac:dyDescent="0.25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 s="6">
        <f>ROUND(E3835/D3835*100, 0)</f>
        <v>1</v>
      </c>
      <c r="P3835" s="8">
        <f>E3835/L3835</f>
        <v>205</v>
      </c>
      <c r="Q3835" t="str">
        <f>LEFT(N3835, SEARCH("/", N3835, 1) - 1)</f>
        <v>theater</v>
      </c>
      <c r="R3835" t="str">
        <f>RIGHT(N3835, LEN(N3835)-SEARCH("/", N3835, 1))</f>
        <v>musical</v>
      </c>
      <c r="S3835" s="11">
        <f>(((J3835/60)/60)/24)+DATE(1970,1,1)</f>
        <v>41831.722777777781</v>
      </c>
      <c r="T3835" s="11">
        <f>(((I3835/60)/60)/24)+DATE(1970,1,1)</f>
        <v>41861.722777777781</v>
      </c>
    </row>
    <row r="3836" spans="1:20" ht="45" x14ac:dyDescent="0.25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6">
        <f>ROUND(E3836/D3836*100, 0)</f>
        <v>111</v>
      </c>
      <c r="P3836" s="8">
        <f>E3836/L3836</f>
        <v>226.20857142857142</v>
      </c>
      <c r="Q3836" t="str">
        <f>LEFT(N3836, SEARCH("/", N3836, 1) - 1)</f>
        <v>technology</v>
      </c>
      <c r="R3836" t="str">
        <f>RIGHT(N3836, LEN(N3836)-SEARCH("/", N3836, 1))</f>
        <v>hardware</v>
      </c>
      <c r="S3836" s="11">
        <f>(((J3836/60)/60)/24)+DATE(1970,1,1)</f>
        <v>42467.581388888888</v>
      </c>
      <c r="T3836" s="11">
        <f>(((I3836/60)/60)/24)+DATE(1970,1,1)</f>
        <v>42497.581388888888</v>
      </c>
    </row>
    <row r="3837" spans="1:20" ht="30" x14ac:dyDescent="0.25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6">
        <f>ROUND(E3837/D3837*100, 0)</f>
        <v>0</v>
      </c>
      <c r="P3837" s="8" t="e">
        <f>E3837/L3837</f>
        <v>#DIV/0!</v>
      </c>
      <c r="Q3837" t="str">
        <f>LEFT(N3837, SEARCH("/", N3837, 1) - 1)</f>
        <v>film &amp; video</v>
      </c>
      <c r="R3837" t="str">
        <f>RIGHT(N3837, LEN(N3837)-SEARCH("/", N3837, 1))</f>
        <v>science fiction</v>
      </c>
      <c r="S3837" s="11">
        <f>(((J3837/60)/60)/24)+DATE(1970,1,1)</f>
        <v>42491.80768518518</v>
      </c>
      <c r="T3837" s="11">
        <f>(((I3837/60)/60)/24)+DATE(1970,1,1)</f>
        <v>42521.729861111111</v>
      </c>
    </row>
    <row r="3838" spans="1:20" ht="45" x14ac:dyDescent="0.25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6">
        <f>ROUND(E3838/D3838*100, 0)</f>
        <v>0</v>
      </c>
      <c r="P3838" s="8">
        <f>E3838/L3838</f>
        <v>71.666666666666671</v>
      </c>
      <c r="Q3838" t="str">
        <f>LEFT(N3838, SEARCH("/", N3838, 1) - 1)</f>
        <v>film &amp; video</v>
      </c>
      <c r="R3838" t="str">
        <f>RIGHT(N3838, LEN(N3838)-SEARCH("/", N3838, 1))</f>
        <v>animation</v>
      </c>
      <c r="S3838" s="11">
        <f>(((J3838/60)/60)/24)+DATE(1970,1,1)</f>
        <v>40882.481666666667</v>
      </c>
      <c r="T3838" s="11">
        <f>(((I3838/60)/60)/24)+DATE(1970,1,1)</f>
        <v>40913.481249999997</v>
      </c>
    </row>
    <row r="3839" spans="1:20" ht="45" x14ac:dyDescent="0.25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8269</v>
      </c>
      <c r="O3839" s="6">
        <f>ROUND(E3839/D3839*100, 0)</f>
        <v>132</v>
      </c>
      <c r="P3839" s="8">
        <f>E3839/L3839</f>
        <v>105.04609341825902</v>
      </c>
      <c r="Q3839" t="str">
        <f>LEFT(N3839, SEARCH("/", N3839, 1) - 1)</f>
        <v>film &amp; video</v>
      </c>
      <c r="R3839" t="str">
        <f>RIGHT(N3839, LEN(N3839)-SEARCH("/", N3839, 1))</f>
        <v>documentary</v>
      </c>
      <c r="S3839" s="11">
        <f>(((J3839/60)/60)/24)+DATE(1970,1,1)</f>
        <v>42072.738067129627</v>
      </c>
      <c r="T3839" s="11">
        <f>(((I3839/60)/60)/24)+DATE(1970,1,1)</f>
        <v>42102.738067129627</v>
      </c>
    </row>
    <row r="3840" spans="1:20" ht="45" x14ac:dyDescent="0.25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8269</v>
      </c>
      <c r="O3840" s="6">
        <f>ROUND(E3840/D3840*100, 0)</f>
        <v>156</v>
      </c>
      <c r="P3840" s="8">
        <f>E3840/L3840</f>
        <v>54.748948106591868</v>
      </c>
      <c r="Q3840" t="str">
        <f>LEFT(N3840, SEARCH("/", N3840, 1) - 1)</f>
        <v>film &amp; video</v>
      </c>
      <c r="R3840" t="str">
        <f>RIGHT(N3840, LEN(N3840)-SEARCH("/", N3840, 1))</f>
        <v>documentary</v>
      </c>
      <c r="S3840" s="11">
        <f>(((J3840/60)/60)/24)+DATE(1970,1,1)</f>
        <v>41744.590682870366</v>
      </c>
      <c r="T3840" s="11">
        <f>(((I3840/60)/60)/24)+DATE(1970,1,1)</f>
        <v>41789.590682870366</v>
      </c>
    </row>
    <row r="3841" spans="1:20" ht="45" x14ac:dyDescent="0.25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8269</v>
      </c>
      <c r="O3841" s="6">
        <f>ROUND(E3841/D3841*100, 0)</f>
        <v>102</v>
      </c>
      <c r="P3841" s="8">
        <f>E3841/L3841</f>
        <v>154.42231237322514</v>
      </c>
      <c r="Q3841" t="str">
        <f>LEFT(N3841, SEARCH("/", N3841, 1) - 1)</f>
        <v>film &amp; video</v>
      </c>
      <c r="R3841" t="str">
        <f>RIGHT(N3841, LEN(N3841)-SEARCH("/", N3841, 1))</f>
        <v>documentary</v>
      </c>
      <c r="S3841" s="11">
        <f>(((J3841/60)/60)/24)+DATE(1970,1,1)</f>
        <v>40812.803229166668</v>
      </c>
      <c r="T3841" s="11">
        <f>(((I3841/60)/60)/24)+DATE(1970,1,1)</f>
        <v>40845.165972222225</v>
      </c>
    </row>
    <row r="3842" spans="1:20" ht="45" x14ac:dyDescent="0.25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6">
        <f>ROUND(E3842/D3842*100, 0)</f>
        <v>104</v>
      </c>
      <c r="P3842" s="8">
        <f>E3842/L3842</f>
        <v>156.04578313253012</v>
      </c>
      <c r="Q3842" t="str">
        <f>LEFT(N3842, SEARCH("/", N3842, 1) - 1)</f>
        <v>film &amp; video</v>
      </c>
      <c r="R3842" t="str">
        <f>RIGHT(N3842, LEN(N3842)-SEARCH("/", N3842, 1))</f>
        <v>documentary</v>
      </c>
      <c r="S3842" s="11">
        <f>(((J3842/60)/60)/24)+DATE(1970,1,1)</f>
        <v>42278.946620370371</v>
      </c>
      <c r="T3842" s="11">
        <f>(((I3842/60)/60)/24)+DATE(1970,1,1)</f>
        <v>42309.166666666672</v>
      </c>
    </row>
    <row r="3843" spans="1:20" ht="45" x14ac:dyDescent="0.25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8272</v>
      </c>
      <c r="O3843" s="6">
        <f>ROUND(E3843/D3843*100, 0)</f>
        <v>5</v>
      </c>
      <c r="P3843" s="8">
        <f>E3843/L3843</f>
        <v>135.03571428571428</v>
      </c>
      <c r="Q3843" t="str">
        <f>LEFT(N3843, SEARCH("/", N3843, 1) - 1)</f>
        <v>technology</v>
      </c>
      <c r="R3843" t="str">
        <f>RIGHT(N3843, LEN(N3843)-SEARCH("/", N3843, 1))</f>
        <v>web</v>
      </c>
      <c r="S3843" s="11">
        <f>(((J3843/60)/60)/24)+DATE(1970,1,1)</f>
        <v>42173.275740740741</v>
      </c>
      <c r="T3843" s="11">
        <f>(((I3843/60)/60)/24)+DATE(1970,1,1)</f>
        <v>42217.745138888888</v>
      </c>
    </row>
    <row r="3844" spans="1:20" ht="45" x14ac:dyDescent="0.25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8272</v>
      </c>
      <c r="O3844" s="6">
        <f>ROUND(E3844/D3844*100, 0)</f>
        <v>0</v>
      </c>
      <c r="P3844" s="8">
        <f>E3844/L3844</f>
        <v>34</v>
      </c>
      <c r="Q3844" t="str">
        <f>LEFT(N3844, SEARCH("/", N3844, 1) - 1)</f>
        <v>technology</v>
      </c>
      <c r="R3844" t="str">
        <f>RIGHT(N3844, LEN(N3844)-SEARCH("/", N3844, 1))</f>
        <v>web</v>
      </c>
      <c r="S3844" s="11">
        <f>(((J3844/60)/60)/24)+DATE(1970,1,1)</f>
        <v>42022.069988425923</v>
      </c>
      <c r="T3844" s="11">
        <f>(((I3844/60)/60)/24)+DATE(1970,1,1)</f>
        <v>42052.069988425923</v>
      </c>
    </row>
    <row r="3845" spans="1:20" ht="45" x14ac:dyDescent="0.25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8272</v>
      </c>
      <c r="O3845" s="6">
        <f>ROUND(E3845/D3845*100, 0)</f>
        <v>0</v>
      </c>
      <c r="P3845" s="8" t="e">
        <f>E3845/L3845</f>
        <v>#DIV/0!</v>
      </c>
      <c r="Q3845" t="str">
        <f>LEFT(N3845, SEARCH("/", N3845, 1) - 1)</f>
        <v>technology</v>
      </c>
      <c r="R3845" t="str">
        <f>RIGHT(N3845, LEN(N3845)-SEARCH("/", N3845, 1))</f>
        <v>web</v>
      </c>
      <c r="S3845" s="11">
        <f>(((J3845/60)/60)/24)+DATE(1970,1,1)</f>
        <v>42122.009224537032</v>
      </c>
      <c r="T3845" s="11">
        <f>(((I3845/60)/60)/24)+DATE(1970,1,1)</f>
        <v>42152.009224537032</v>
      </c>
    </row>
    <row r="3846" spans="1:20" ht="45" x14ac:dyDescent="0.25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8273</v>
      </c>
      <c r="O3846" s="6">
        <f>ROUND(E3846/D3846*100, 0)</f>
        <v>141</v>
      </c>
      <c r="P3846" s="8">
        <f>E3846/L3846</f>
        <v>95.830623306233065</v>
      </c>
      <c r="Q3846" t="str">
        <f>LEFT(N3846, SEARCH("/", N3846, 1) - 1)</f>
        <v>technology</v>
      </c>
      <c r="R3846" t="str">
        <f>RIGHT(N3846, LEN(N3846)-SEARCH("/", N3846, 1))</f>
        <v>wearables</v>
      </c>
      <c r="S3846" s="11">
        <f>(((J3846/60)/60)/24)+DATE(1970,1,1)</f>
        <v>42199.618518518517</v>
      </c>
      <c r="T3846" s="11">
        <f>(((I3846/60)/60)/24)+DATE(1970,1,1)</f>
        <v>42236.618518518517</v>
      </c>
    </row>
    <row r="3847" spans="1:20" ht="45" x14ac:dyDescent="0.25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8273</v>
      </c>
      <c r="O3847" s="6">
        <f>ROUND(E3847/D3847*100, 0)</f>
        <v>26</v>
      </c>
      <c r="P3847" s="8">
        <f>E3847/L3847</f>
        <v>150.65116279069767</v>
      </c>
      <c r="Q3847" t="str">
        <f>LEFT(N3847, SEARCH("/", N3847, 1) - 1)</f>
        <v>technology</v>
      </c>
      <c r="R3847" t="str">
        <f>RIGHT(N3847, LEN(N3847)-SEARCH("/", N3847, 1))</f>
        <v>wearables</v>
      </c>
      <c r="S3847" s="11">
        <f>(((J3847/60)/60)/24)+DATE(1970,1,1)</f>
        <v>41864.501516203702</v>
      </c>
      <c r="T3847" s="11">
        <f>(((I3847/60)/60)/24)+DATE(1970,1,1)</f>
        <v>41899.501516203702</v>
      </c>
    </row>
    <row r="3848" spans="1:20" ht="45" x14ac:dyDescent="0.25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8282</v>
      </c>
      <c r="O3848" s="6">
        <f>ROUND(E3848/D3848*100, 0)</f>
        <v>0</v>
      </c>
      <c r="P3848" s="8">
        <f>E3848/L3848</f>
        <v>12.75</v>
      </c>
      <c r="Q3848" t="str">
        <f>LEFT(N3848, SEARCH("/", N3848, 1) - 1)</f>
        <v>games</v>
      </c>
      <c r="R3848" t="str">
        <f>RIGHT(N3848, LEN(N3848)-SEARCH("/", N3848, 1))</f>
        <v>video games</v>
      </c>
      <c r="S3848" s="11">
        <f>(((J3848/60)/60)/24)+DATE(1970,1,1)</f>
        <v>41645.832141203704</v>
      </c>
      <c r="T3848" s="11">
        <f>(((I3848/60)/60)/24)+DATE(1970,1,1)</f>
        <v>41675.832141203704</v>
      </c>
    </row>
    <row r="3849" spans="1:20" ht="45" x14ac:dyDescent="0.25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8282</v>
      </c>
      <c r="O3849" s="6">
        <f>ROUND(E3849/D3849*100, 0)</f>
        <v>63</v>
      </c>
      <c r="P3849" s="8">
        <f>E3849/L3849</f>
        <v>48.281025641025643</v>
      </c>
      <c r="Q3849" t="str">
        <f>LEFT(N3849, SEARCH("/", N3849, 1) - 1)</f>
        <v>games</v>
      </c>
      <c r="R3849" t="str">
        <f>RIGHT(N3849, LEN(N3849)-SEARCH("/", N3849, 1))</f>
        <v>video games</v>
      </c>
      <c r="S3849" s="11">
        <f>(((J3849/60)/60)/24)+DATE(1970,1,1)</f>
        <v>41838.377893518518</v>
      </c>
      <c r="T3849" s="11">
        <f>(((I3849/60)/60)/24)+DATE(1970,1,1)</f>
        <v>41893.377893518518</v>
      </c>
    </row>
    <row r="3850" spans="1:20" ht="45" x14ac:dyDescent="0.25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8284</v>
      </c>
      <c r="O3850" s="6">
        <f>ROUND(E3850/D3850*100, 0)</f>
        <v>0</v>
      </c>
      <c r="P3850" s="8">
        <f>E3850/L3850</f>
        <v>5</v>
      </c>
      <c r="Q3850" t="str">
        <f>LEFT(N3850, SEARCH("/", N3850, 1) - 1)</f>
        <v>food</v>
      </c>
      <c r="R3850" t="str">
        <f>RIGHT(N3850, LEN(N3850)-SEARCH("/", N3850, 1))</f>
        <v>food trucks</v>
      </c>
      <c r="S3850" s="11">
        <f>(((J3850/60)/60)/24)+DATE(1970,1,1)</f>
        <v>41837.905694444446</v>
      </c>
      <c r="T3850" s="11">
        <f>(((I3850/60)/60)/24)+DATE(1970,1,1)</f>
        <v>41867.905694444446</v>
      </c>
    </row>
    <row r="3851" spans="1:20" ht="45" x14ac:dyDescent="0.25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8273</v>
      </c>
      <c r="O3851" s="6">
        <f>ROUND(E3851/D3851*100, 0)</f>
        <v>0</v>
      </c>
      <c r="P3851" s="8">
        <f>E3851/L3851</f>
        <v>1</v>
      </c>
      <c r="Q3851" t="str">
        <f>LEFT(N3851, SEARCH("/", N3851, 1) - 1)</f>
        <v>technology</v>
      </c>
      <c r="R3851" t="str">
        <f>RIGHT(N3851, LEN(N3851)-SEARCH("/", N3851, 1))</f>
        <v>wearables</v>
      </c>
      <c r="S3851" s="11">
        <f>(((J3851/60)/60)/24)+DATE(1970,1,1)</f>
        <v>42393.961909722217</v>
      </c>
      <c r="T3851" s="11">
        <f>(((I3851/60)/60)/24)+DATE(1970,1,1)</f>
        <v>42428.961909722217</v>
      </c>
    </row>
    <row r="3852" spans="1:20" ht="45" x14ac:dyDescent="0.25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8273</v>
      </c>
      <c r="O3852" s="6">
        <f>ROUND(E3852/D3852*100, 0)</f>
        <v>2</v>
      </c>
      <c r="P3852" s="8">
        <f>E3852/L3852</f>
        <v>116.53333333333333</v>
      </c>
      <c r="Q3852" t="str">
        <f>LEFT(N3852, SEARCH("/", N3852, 1) - 1)</f>
        <v>technology</v>
      </c>
      <c r="R3852" t="str">
        <f>RIGHT(N3852, LEN(N3852)-SEARCH("/", N3852, 1))</f>
        <v>wearables</v>
      </c>
      <c r="S3852" s="11">
        <f>(((J3852/60)/60)/24)+DATE(1970,1,1)</f>
        <v>42612.642754629633</v>
      </c>
      <c r="T3852" s="11">
        <f>(((I3852/60)/60)/24)+DATE(1970,1,1)</f>
        <v>42657.642754629633</v>
      </c>
    </row>
    <row r="3853" spans="1:20" ht="30" x14ac:dyDescent="0.25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8282</v>
      </c>
      <c r="O3853" s="6">
        <f>ROUND(E3853/D3853*100, 0)</f>
        <v>28</v>
      </c>
      <c r="P3853" s="8">
        <f>E3853/L3853</f>
        <v>370.94736842105266</v>
      </c>
      <c r="Q3853" t="str">
        <f>LEFT(N3853, SEARCH("/", N3853, 1) - 1)</f>
        <v>games</v>
      </c>
      <c r="R3853" t="str">
        <f>RIGHT(N3853, LEN(N3853)-SEARCH("/", N3853, 1))</f>
        <v>video games</v>
      </c>
      <c r="S3853" s="11">
        <f>(((J3853/60)/60)/24)+DATE(1970,1,1)</f>
        <v>42694.98128472222</v>
      </c>
      <c r="T3853" s="11">
        <f>(((I3853/60)/60)/24)+DATE(1970,1,1)</f>
        <v>42727.332638888889</v>
      </c>
    </row>
    <row r="3854" spans="1:20" ht="30" x14ac:dyDescent="0.25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8303</v>
      </c>
      <c r="O3854" s="6">
        <f>ROUND(E3854/D3854*100, 0)</f>
        <v>11</v>
      </c>
      <c r="P3854" s="8">
        <f>E3854/L3854</f>
        <v>117.65277777777777</v>
      </c>
      <c r="Q3854" t="str">
        <f>LEFT(N3854, SEARCH("/", N3854, 1) - 1)</f>
        <v>theater</v>
      </c>
      <c r="R3854" t="str">
        <f>RIGHT(N3854, LEN(N3854)-SEARCH("/", N3854, 1))</f>
        <v>spaces</v>
      </c>
      <c r="S3854" s="11">
        <f>(((J3854/60)/60)/24)+DATE(1970,1,1)</f>
        <v>42299.130162037036</v>
      </c>
      <c r="T3854" s="11">
        <f>(((I3854/60)/60)/24)+DATE(1970,1,1)</f>
        <v>42330.290972222225</v>
      </c>
    </row>
    <row r="3855" spans="1:20" ht="45" x14ac:dyDescent="0.25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8303</v>
      </c>
      <c r="O3855" s="6">
        <f>ROUND(E3855/D3855*100, 0)</f>
        <v>0</v>
      </c>
      <c r="P3855" s="8" t="e">
        <f>E3855/L3855</f>
        <v>#DIV/0!</v>
      </c>
      <c r="Q3855" t="str">
        <f>LEFT(N3855, SEARCH("/", N3855, 1) - 1)</f>
        <v>theater</v>
      </c>
      <c r="R3855" t="str">
        <f>RIGHT(N3855, LEN(N3855)-SEARCH("/", N3855, 1))</f>
        <v>spaces</v>
      </c>
      <c r="S3855" s="11">
        <f>(((J3855/60)/60)/24)+DATE(1970,1,1)</f>
        <v>41843.632523148146</v>
      </c>
      <c r="T3855" s="11">
        <f>(((I3855/60)/60)/24)+DATE(1970,1,1)</f>
        <v>41903.632523148146</v>
      </c>
    </row>
    <row r="3856" spans="1:20" ht="45" x14ac:dyDescent="0.25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8305</v>
      </c>
      <c r="O3856" s="6">
        <f>ROUND(E3856/D3856*100, 0)</f>
        <v>4</v>
      </c>
      <c r="P3856" s="8">
        <f>E3856/L3856</f>
        <v>176.94444444444446</v>
      </c>
      <c r="Q3856" t="str">
        <f>LEFT(N3856, SEARCH("/", N3856, 1) - 1)</f>
        <v>theater</v>
      </c>
      <c r="R3856" t="str">
        <f>RIGHT(N3856, LEN(N3856)-SEARCH("/", N3856, 1))</f>
        <v>musical</v>
      </c>
      <c r="S3856" s="11">
        <f>(((J3856/60)/60)/24)+DATE(1970,1,1)</f>
        <v>42701.166365740741</v>
      </c>
      <c r="T3856" s="11">
        <f>(((I3856/60)/60)/24)+DATE(1970,1,1)</f>
        <v>42749.165972222225</v>
      </c>
    </row>
    <row r="3857" spans="1:20" ht="75" x14ac:dyDescent="0.25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 s="6">
        <f>ROUND(E3857/D3857*100, 0)</f>
        <v>1</v>
      </c>
      <c r="P3857" s="8">
        <f>E3857/L3857</f>
        <v>500</v>
      </c>
      <c r="Q3857" t="str">
        <f>LEFT(N3857, SEARCH("/", N3857, 1) - 1)</f>
        <v>theater</v>
      </c>
      <c r="R3857" t="str">
        <f>RIGHT(N3857, LEN(N3857)-SEARCH("/", N3857, 1))</f>
        <v>musical</v>
      </c>
      <c r="S3857" s="11">
        <f>(((J3857/60)/60)/24)+DATE(1970,1,1)</f>
        <v>42333.695821759262</v>
      </c>
      <c r="T3857" s="11">
        <f>(((I3857/60)/60)/24)+DATE(1970,1,1)</f>
        <v>42361.679166666669</v>
      </c>
    </row>
    <row r="3858" spans="1:20" ht="45" x14ac:dyDescent="0.25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6">
        <f>ROUND(E3858/D3858*100, 0)</f>
        <v>0</v>
      </c>
      <c r="P3858" s="8" t="e">
        <f>E3858/L3858</f>
        <v>#DIV/0!</v>
      </c>
      <c r="Q3858" t="str">
        <f>LEFT(N3858, SEARCH("/", N3858, 1) - 1)</f>
        <v>theater</v>
      </c>
      <c r="R3858" t="str">
        <f>RIGHT(N3858, LEN(N3858)-SEARCH("/", N3858, 1))</f>
        <v>plays</v>
      </c>
      <c r="S3858" s="11">
        <f>(((J3858/60)/60)/24)+DATE(1970,1,1)</f>
        <v>42495.722187499996</v>
      </c>
      <c r="T3858" s="11">
        <f>(((I3858/60)/60)/24)+DATE(1970,1,1)</f>
        <v>42525.722187499996</v>
      </c>
    </row>
    <row r="3859" spans="1:20" ht="45" x14ac:dyDescent="0.25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6">
        <f>ROUND(E3859/D3859*100, 0)</f>
        <v>387</v>
      </c>
      <c r="P3859" s="8">
        <f>E3859/L3859</f>
        <v>593.93620078740162</v>
      </c>
      <c r="Q3859" t="str">
        <f>LEFT(N3859, SEARCH("/", N3859, 1) - 1)</f>
        <v>technology</v>
      </c>
      <c r="R3859" t="str">
        <f>RIGHT(N3859, LEN(N3859)-SEARCH("/", N3859, 1))</f>
        <v>hardware</v>
      </c>
      <c r="S3859" s="11">
        <f>(((J3859/60)/60)/24)+DATE(1970,1,1)</f>
        <v>42076.130011574074</v>
      </c>
      <c r="T3859" s="11">
        <f>(((I3859/60)/60)/24)+DATE(1970,1,1)</f>
        <v>42131.290277777778</v>
      </c>
    </row>
    <row r="3860" spans="1:20" ht="45" x14ac:dyDescent="0.25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8267</v>
      </c>
      <c r="O3860" s="6">
        <f>ROUND(E3860/D3860*100, 0)</f>
        <v>10</v>
      </c>
      <c r="P3860" s="8">
        <f>E3860/L3860</f>
        <v>94.506172839506178</v>
      </c>
      <c r="Q3860" t="str">
        <f>LEFT(N3860, SEARCH("/", N3860, 1) - 1)</f>
        <v>film &amp; video</v>
      </c>
      <c r="R3860" t="str">
        <f>RIGHT(N3860, LEN(N3860)-SEARCH("/", N3860, 1))</f>
        <v>science fiction</v>
      </c>
      <c r="S3860" s="11">
        <f>(((J3860/60)/60)/24)+DATE(1970,1,1)</f>
        <v>41905.812581018516</v>
      </c>
      <c r="T3860" s="11">
        <f>(((I3860/60)/60)/24)+DATE(1970,1,1)</f>
        <v>41950.854247685187</v>
      </c>
    </row>
    <row r="3861" spans="1:20" ht="60" x14ac:dyDescent="0.25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8270</v>
      </c>
      <c r="O3861" s="6">
        <f>ROUND(E3861/D3861*100, 0)</f>
        <v>0</v>
      </c>
      <c r="P3861" s="8">
        <f>E3861/L3861</f>
        <v>13.545454545454545</v>
      </c>
      <c r="Q3861" t="str">
        <f>LEFT(N3861, SEARCH("/", N3861, 1) - 1)</f>
        <v>film &amp; video</v>
      </c>
      <c r="R3861" t="str">
        <f>RIGHT(N3861, LEN(N3861)-SEARCH("/", N3861, 1))</f>
        <v>animation</v>
      </c>
      <c r="S3861" s="11">
        <f>(((J3861/60)/60)/24)+DATE(1970,1,1)</f>
        <v>42272.93949074074</v>
      </c>
      <c r="T3861" s="11">
        <f>(((I3861/60)/60)/24)+DATE(1970,1,1)</f>
        <v>42313.981157407412</v>
      </c>
    </row>
    <row r="3862" spans="1:20" ht="45" x14ac:dyDescent="0.25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 s="6">
        <f>ROUND(E3862/D3862*100, 0)</f>
        <v>0</v>
      </c>
      <c r="P3862" s="8">
        <f>E3862/L3862</f>
        <v>1</v>
      </c>
      <c r="Q3862" t="str">
        <f>LEFT(N3862, SEARCH("/", N3862, 1) - 1)</f>
        <v>technology</v>
      </c>
      <c r="R3862" t="str">
        <f>RIGHT(N3862, LEN(N3862)-SEARCH("/", N3862, 1))</f>
        <v>web</v>
      </c>
      <c r="S3862" s="11">
        <f>(((J3862/60)/60)/24)+DATE(1970,1,1)</f>
        <v>42031.471666666665</v>
      </c>
      <c r="T3862" s="11">
        <f>(((I3862/60)/60)/24)+DATE(1970,1,1)</f>
        <v>42091.43</v>
      </c>
    </row>
    <row r="3863" spans="1:20" ht="45" x14ac:dyDescent="0.25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8272</v>
      </c>
      <c r="O3863" s="6">
        <f>ROUND(E3863/D3863*100, 0)</f>
        <v>0</v>
      </c>
      <c r="P3863" s="8" t="e">
        <f>E3863/L3863</f>
        <v>#DIV/0!</v>
      </c>
      <c r="Q3863" t="str">
        <f>LEFT(N3863, SEARCH("/", N3863, 1) - 1)</f>
        <v>technology</v>
      </c>
      <c r="R3863" t="str">
        <f>RIGHT(N3863, LEN(N3863)-SEARCH("/", N3863, 1))</f>
        <v>web</v>
      </c>
      <c r="S3863" s="11">
        <f>(((J3863/60)/60)/24)+DATE(1970,1,1)</f>
        <v>42328.560613425929</v>
      </c>
      <c r="T3863" s="11">
        <f>(((I3863/60)/60)/24)+DATE(1970,1,1)</f>
        <v>42388.560613425929</v>
      </c>
    </row>
    <row r="3864" spans="1:20" ht="45" x14ac:dyDescent="0.25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8284</v>
      </c>
      <c r="O3864" s="6">
        <f>ROUND(E3864/D3864*100, 0)</f>
        <v>0</v>
      </c>
      <c r="P3864" s="8">
        <f>E3864/L3864</f>
        <v>100</v>
      </c>
      <c r="Q3864" t="str">
        <f>LEFT(N3864, SEARCH("/", N3864, 1) - 1)</f>
        <v>food</v>
      </c>
      <c r="R3864" t="str">
        <f>RIGHT(N3864, LEN(N3864)-SEARCH("/", N3864, 1))</f>
        <v>food trucks</v>
      </c>
      <c r="S3864" s="11">
        <f>(((J3864/60)/60)/24)+DATE(1970,1,1)</f>
        <v>41854.747592592597</v>
      </c>
      <c r="T3864" s="11">
        <f>(((I3864/60)/60)/24)+DATE(1970,1,1)</f>
        <v>41914.747592592597</v>
      </c>
    </row>
    <row r="3865" spans="1:20" ht="45" x14ac:dyDescent="0.25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 s="6">
        <f>ROUND(E3865/D3865*100, 0)</f>
        <v>201</v>
      </c>
      <c r="P3865" s="8">
        <f>E3865/L3865</f>
        <v>220.74074074074073</v>
      </c>
      <c r="Q3865" t="str">
        <f>LEFT(N3865, SEARCH("/", N3865, 1) - 1)</f>
        <v>technology</v>
      </c>
      <c r="R3865" t="str">
        <f>RIGHT(N3865, LEN(N3865)-SEARCH("/", N3865, 1))</f>
        <v>hardware</v>
      </c>
      <c r="S3865" s="11">
        <f>(((J3865/60)/60)/24)+DATE(1970,1,1)</f>
        <v>42136.184560185182</v>
      </c>
      <c r="T3865" s="11">
        <f>(((I3865/60)/60)/24)+DATE(1970,1,1)</f>
        <v>42166.184560185182</v>
      </c>
    </row>
    <row r="3866" spans="1:20" ht="45" x14ac:dyDescent="0.25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8295</v>
      </c>
      <c r="O3866" s="6">
        <f>ROUND(E3866/D3866*100, 0)</f>
        <v>211</v>
      </c>
      <c r="P3866" s="8">
        <f>E3866/L3866</f>
        <v>262.15704968944101</v>
      </c>
      <c r="Q3866" t="str">
        <f>LEFT(N3866, SEARCH("/", N3866, 1) - 1)</f>
        <v>technology</v>
      </c>
      <c r="R3866" t="str">
        <f>RIGHT(N3866, LEN(N3866)-SEARCH("/", N3866, 1))</f>
        <v>hardware</v>
      </c>
      <c r="S3866" s="11">
        <f>(((J3866/60)/60)/24)+DATE(1970,1,1)</f>
        <v>42311.625081018516</v>
      </c>
      <c r="T3866" s="11">
        <f>(((I3866/60)/60)/24)+DATE(1970,1,1)</f>
        <v>42357.041666666672</v>
      </c>
    </row>
    <row r="3867" spans="1:20" ht="45" x14ac:dyDescent="0.25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 s="6">
        <f>ROUND(E3867/D3867*100, 0)</f>
        <v>0</v>
      </c>
      <c r="P3867" s="8">
        <f>E3867/L3867</f>
        <v>103.33333333333333</v>
      </c>
      <c r="Q3867" t="str">
        <f>LEFT(N3867, SEARCH("/", N3867, 1) - 1)</f>
        <v>games</v>
      </c>
      <c r="R3867" t="str">
        <f>RIGHT(N3867, LEN(N3867)-SEARCH("/", N3867, 1))</f>
        <v>video games</v>
      </c>
      <c r="S3867" s="11">
        <f>(((J3867/60)/60)/24)+DATE(1970,1,1)</f>
        <v>42712.300567129627</v>
      </c>
      <c r="T3867" s="11">
        <f>(((I3867/60)/60)/24)+DATE(1970,1,1)</f>
        <v>42742.300567129627</v>
      </c>
    </row>
    <row r="3868" spans="1:20" ht="45" x14ac:dyDescent="0.25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8282</v>
      </c>
      <c r="O3868" s="6">
        <f>ROUND(E3868/D3868*100, 0)</f>
        <v>0</v>
      </c>
      <c r="P3868" s="8">
        <f>E3868/L3868</f>
        <v>11.922499999999999</v>
      </c>
      <c r="Q3868" t="str">
        <f>LEFT(N3868, SEARCH("/", N3868, 1) - 1)</f>
        <v>games</v>
      </c>
      <c r="R3868" t="str">
        <f>RIGHT(N3868, LEN(N3868)-SEARCH("/", N3868, 1))</f>
        <v>video games</v>
      </c>
      <c r="S3868" s="11">
        <f>(((J3868/60)/60)/24)+DATE(1970,1,1)</f>
        <v>41536.509097222224</v>
      </c>
      <c r="T3868" s="11">
        <f>(((I3868/60)/60)/24)+DATE(1970,1,1)</f>
        <v>41566.509097222224</v>
      </c>
    </row>
    <row r="3869" spans="1:20" ht="45" x14ac:dyDescent="0.25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6">
        <f>ROUND(E3869/D3869*100, 0)</f>
        <v>0</v>
      </c>
      <c r="P3869" s="8">
        <f>E3869/L3869</f>
        <v>1</v>
      </c>
      <c r="Q3869" t="str">
        <f>LEFT(N3869, SEARCH("/", N3869, 1) - 1)</f>
        <v>food</v>
      </c>
      <c r="R3869" t="str">
        <f>RIGHT(N3869, LEN(N3869)-SEARCH("/", N3869, 1))</f>
        <v>food trucks</v>
      </c>
      <c r="S3869" s="11">
        <f>(((J3869/60)/60)/24)+DATE(1970,1,1)</f>
        <v>41828.967916666668</v>
      </c>
      <c r="T3869" s="11">
        <f>(((I3869/60)/60)/24)+DATE(1970,1,1)</f>
        <v>41858.967916666668</v>
      </c>
    </row>
    <row r="3870" spans="1:20" ht="45" x14ac:dyDescent="0.25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8284</v>
      </c>
      <c r="O3870" s="6">
        <f>ROUND(E3870/D3870*100, 0)</f>
        <v>11</v>
      </c>
      <c r="P3870" s="8">
        <f>E3870/L3870</f>
        <v>72.762711864406782</v>
      </c>
      <c r="Q3870" t="str">
        <f>LEFT(N3870, SEARCH("/", N3870, 1) - 1)</f>
        <v>food</v>
      </c>
      <c r="R3870" t="str">
        <f>RIGHT(N3870, LEN(N3870)-SEARCH("/", N3870, 1))</f>
        <v>food trucks</v>
      </c>
      <c r="S3870" s="11">
        <f>(((J3870/60)/60)/24)+DATE(1970,1,1)</f>
        <v>42113.105046296296</v>
      </c>
      <c r="T3870" s="11">
        <f>(((I3870/60)/60)/24)+DATE(1970,1,1)</f>
        <v>42158.105046296296</v>
      </c>
    </row>
    <row r="3871" spans="1:20" ht="45" x14ac:dyDescent="0.25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6">
        <f>ROUND(E3871/D3871*100, 0)</f>
        <v>0</v>
      </c>
      <c r="P3871" s="8" t="e">
        <f>E3871/L3871</f>
        <v>#DIV/0!</v>
      </c>
      <c r="Q3871" t="str">
        <f>LEFT(N3871, SEARCH("/", N3871, 1) - 1)</f>
        <v>theater</v>
      </c>
      <c r="R3871" t="str">
        <f>RIGHT(N3871, LEN(N3871)-SEARCH("/", N3871, 1))</f>
        <v>spaces</v>
      </c>
      <c r="S3871" s="11">
        <f>(((J3871/60)/60)/24)+DATE(1970,1,1)</f>
        <v>42438.779131944444</v>
      </c>
      <c r="T3871" s="11">
        <f>(((I3871/60)/60)/24)+DATE(1970,1,1)</f>
        <v>42498.73746527778</v>
      </c>
    </row>
    <row r="3872" spans="1:20" ht="45" x14ac:dyDescent="0.25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6">
        <f>ROUND(E3872/D3872*100, 0)</f>
        <v>10</v>
      </c>
      <c r="P3872" s="8">
        <f>E3872/L3872</f>
        <v>744.5454545454545</v>
      </c>
      <c r="Q3872" t="str">
        <f>LEFT(N3872, SEARCH("/", N3872, 1) - 1)</f>
        <v>publishing</v>
      </c>
      <c r="R3872" t="str">
        <f>RIGHT(N3872, LEN(N3872)-SEARCH("/", N3872, 1))</f>
        <v>translations</v>
      </c>
      <c r="S3872" s="11">
        <f>(((J3872/60)/60)/24)+DATE(1970,1,1)</f>
        <v>42142.767106481479</v>
      </c>
      <c r="T3872" s="11">
        <f>(((I3872/60)/60)/24)+DATE(1970,1,1)</f>
        <v>42163.625</v>
      </c>
    </row>
    <row r="3873" spans="1:20" ht="45" x14ac:dyDescent="0.25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 s="6">
        <f>ROUND(E3873/D3873*100, 0)</f>
        <v>101</v>
      </c>
      <c r="P3873" s="8">
        <f>E3873/L3873</f>
        <v>589.95205479452056</v>
      </c>
      <c r="Q3873" t="str">
        <f>LEFT(N3873, SEARCH("/", N3873, 1) - 1)</f>
        <v>film &amp; video</v>
      </c>
      <c r="R3873" t="str">
        <f>RIGHT(N3873, LEN(N3873)-SEARCH("/", N3873, 1))</f>
        <v>documentary</v>
      </c>
      <c r="S3873" s="11">
        <f>(((J3873/60)/60)/24)+DATE(1970,1,1)</f>
        <v>40870.774409722224</v>
      </c>
      <c r="T3873" s="11">
        <f>(((I3873/60)/60)/24)+DATE(1970,1,1)</f>
        <v>40915.774409722224</v>
      </c>
    </row>
    <row r="3874" spans="1:20" ht="30" x14ac:dyDescent="0.25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6">
        <f>ROUND(E3874/D3874*100, 0)</f>
        <v>0</v>
      </c>
      <c r="P3874" s="8">
        <f>E3874/L3874</f>
        <v>142</v>
      </c>
      <c r="Q3874" t="str">
        <f>LEFT(N3874, SEARCH("/", N3874, 1) - 1)</f>
        <v>technology</v>
      </c>
      <c r="R3874" t="str">
        <f>RIGHT(N3874, LEN(N3874)-SEARCH("/", N3874, 1))</f>
        <v>web</v>
      </c>
      <c r="S3874" s="11">
        <f>(((J3874/60)/60)/24)+DATE(1970,1,1)</f>
        <v>42388.798252314817</v>
      </c>
      <c r="T3874" s="11">
        <f>(((I3874/60)/60)/24)+DATE(1970,1,1)</f>
        <v>42418.798252314817</v>
      </c>
    </row>
    <row r="3875" spans="1:20" ht="45" x14ac:dyDescent="0.25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 s="6">
        <f>ROUND(E3875/D3875*100, 0)</f>
        <v>0</v>
      </c>
      <c r="P3875" s="8">
        <f>E3875/L3875</f>
        <v>250</v>
      </c>
      <c r="Q3875" t="str">
        <f>LEFT(N3875, SEARCH("/", N3875, 1) - 1)</f>
        <v>journalism</v>
      </c>
      <c r="R3875" t="str">
        <f>RIGHT(N3875, LEN(N3875)-SEARCH("/", N3875, 1))</f>
        <v>audio</v>
      </c>
      <c r="S3875" s="11">
        <f>(((J3875/60)/60)/24)+DATE(1970,1,1)</f>
        <v>42579.708437499998</v>
      </c>
      <c r="T3875" s="11">
        <f>(((I3875/60)/60)/24)+DATE(1970,1,1)</f>
        <v>42609.708437499998</v>
      </c>
    </row>
    <row r="3876" spans="1:20" ht="45" x14ac:dyDescent="0.25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6">
        <f>ROUND(E3876/D3876*100, 0)</f>
        <v>39</v>
      </c>
      <c r="P3876" s="8">
        <f>E3876/L3876</f>
        <v>117.49473684210527</v>
      </c>
      <c r="Q3876" t="str">
        <f>LEFT(N3876, SEARCH("/", N3876, 1) - 1)</f>
        <v>technology</v>
      </c>
      <c r="R3876" t="str">
        <f>RIGHT(N3876, LEN(N3876)-SEARCH("/", N3876, 1))</f>
        <v>gadgets</v>
      </c>
      <c r="S3876" s="11">
        <f>(((J3876/60)/60)/24)+DATE(1970,1,1)</f>
        <v>42264.963159722218</v>
      </c>
      <c r="T3876" s="11">
        <f>(((I3876/60)/60)/24)+DATE(1970,1,1)</f>
        <v>42308.947916666672</v>
      </c>
    </row>
    <row r="3877" spans="1:20" ht="45" x14ac:dyDescent="0.25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 s="6">
        <f>ROUND(E3877/D3877*100, 0)</f>
        <v>148</v>
      </c>
      <c r="P3877" s="8">
        <f>E3877/L3877</f>
        <v>91.82989803350327</v>
      </c>
      <c r="Q3877" t="str">
        <f>LEFT(N3877, SEARCH("/", N3877, 1) - 1)</f>
        <v>technology</v>
      </c>
      <c r="R3877" t="str">
        <f>RIGHT(N3877, LEN(N3877)-SEARCH("/", N3877, 1))</f>
        <v>hardware</v>
      </c>
      <c r="S3877" s="11">
        <f>(((J3877/60)/60)/24)+DATE(1970,1,1)</f>
        <v>41387.651516203703</v>
      </c>
      <c r="T3877" s="11">
        <f>(((I3877/60)/60)/24)+DATE(1970,1,1)</f>
        <v>41417.651516203703</v>
      </c>
    </row>
    <row r="3878" spans="1:20" ht="45" x14ac:dyDescent="0.25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6">
        <f>ROUND(E3878/D3878*100, 0)</f>
        <v>0</v>
      </c>
      <c r="P3878" s="8" t="e">
        <f>E3878/L3878</f>
        <v>#DIV/0!</v>
      </c>
      <c r="Q3878" t="str">
        <f>LEFT(N3878, SEARCH("/", N3878, 1) - 1)</f>
        <v>food</v>
      </c>
      <c r="R3878" t="str">
        <f>RIGHT(N3878, LEN(N3878)-SEARCH("/", N3878, 1))</f>
        <v>food trucks</v>
      </c>
      <c r="S3878" s="11">
        <f>(((J3878/60)/60)/24)+DATE(1970,1,1)</f>
        <v>41986.108726851846</v>
      </c>
      <c r="T3878" s="11">
        <f>(((I3878/60)/60)/24)+DATE(1970,1,1)</f>
        <v>42016.108726851846</v>
      </c>
    </row>
    <row r="3879" spans="1:20" ht="45" x14ac:dyDescent="0.25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6">
        <f>ROUND(E3879/D3879*100, 0)</f>
        <v>2</v>
      </c>
      <c r="P3879" s="8">
        <f>E3879/L3879</f>
        <v>224.42857142857142</v>
      </c>
      <c r="Q3879" t="str">
        <f>LEFT(N3879, SEARCH("/", N3879, 1) - 1)</f>
        <v>technology</v>
      </c>
      <c r="R3879" t="str">
        <f>RIGHT(N3879, LEN(N3879)-SEARCH("/", N3879, 1))</f>
        <v>web</v>
      </c>
      <c r="S3879" s="11">
        <f>(((J3879/60)/60)/24)+DATE(1970,1,1)</f>
        <v>42074.935740740737</v>
      </c>
      <c r="T3879" s="11">
        <f>(((I3879/60)/60)/24)+DATE(1970,1,1)</f>
        <v>42104.935740740737</v>
      </c>
    </row>
    <row r="3880" spans="1:20" ht="45" x14ac:dyDescent="0.25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6">
        <f>ROUND(E3880/D3880*100, 0)</f>
        <v>36</v>
      </c>
      <c r="P3880" s="8">
        <f>E3880/L3880</f>
        <v>100.23371794871794</v>
      </c>
      <c r="Q3880" t="str">
        <f>LEFT(N3880, SEARCH("/", N3880, 1) - 1)</f>
        <v>games</v>
      </c>
      <c r="R3880" t="str">
        <f>RIGHT(N3880, LEN(N3880)-SEARCH("/", N3880, 1))</f>
        <v>video games</v>
      </c>
      <c r="S3880" s="11">
        <f>(((J3880/60)/60)/24)+DATE(1970,1,1)</f>
        <v>41963.759386574078</v>
      </c>
      <c r="T3880" s="11">
        <f>(((I3880/60)/60)/24)+DATE(1970,1,1)</f>
        <v>42023.354166666672</v>
      </c>
    </row>
    <row r="3881" spans="1:20" ht="45" x14ac:dyDescent="0.25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6">
        <f>ROUND(E3881/D3881*100, 0)</f>
        <v>0</v>
      </c>
      <c r="P3881" s="8">
        <f>E3881/L3881</f>
        <v>38.444444444444443</v>
      </c>
      <c r="Q3881" t="str">
        <f>LEFT(N3881, SEARCH("/", N3881, 1) - 1)</f>
        <v>technology</v>
      </c>
      <c r="R3881" t="str">
        <f>RIGHT(N3881, LEN(N3881)-SEARCH("/", N3881, 1))</f>
        <v>web</v>
      </c>
      <c r="S3881" s="11">
        <f>(((J3881/60)/60)/24)+DATE(1970,1,1)</f>
        <v>41963.050127314811</v>
      </c>
      <c r="T3881" s="11">
        <f>(((I3881/60)/60)/24)+DATE(1970,1,1)</f>
        <v>42022.05</v>
      </c>
    </row>
    <row r="3882" spans="1:20" ht="45" x14ac:dyDescent="0.25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6">
        <f>ROUND(E3882/D3882*100, 0)</f>
        <v>0</v>
      </c>
      <c r="P3882" s="8">
        <f>E3882/L3882</f>
        <v>2.75</v>
      </c>
      <c r="Q3882" t="str">
        <f>LEFT(N3882, SEARCH("/", N3882, 1) - 1)</f>
        <v>technology</v>
      </c>
      <c r="R3882" t="str">
        <f>RIGHT(N3882, LEN(N3882)-SEARCH("/", N3882, 1))</f>
        <v>wearables</v>
      </c>
      <c r="S3882" s="11">
        <f>(((J3882/60)/60)/24)+DATE(1970,1,1)</f>
        <v>41830.947013888886</v>
      </c>
      <c r="T3882" s="11">
        <f>(((I3882/60)/60)/24)+DATE(1970,1,1)</f>
        <v>41860.947013888886</v>
      </c>
    </row>
    <row r="3883" spans="1:20" ht="45" x14ac:dyDescent="0.25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6">
        <f>ROUND(E3883/D3883*100, 0)</f>
        <v>260</v>
      </c>
      <c r="P3883" s="8">
        <f>E3883/L3883</f>
        <v>180.75185011709601</v>
      </c>
      <c r="Q3883" t="str">
        <f>LEFT(N3883, SEARCH("/", N3883, 1) - 1)</f>
        <v>technology</v>
      </c>
      <c r="R3883" t="str">
        <f>RIGHT(N3883, LEN(N3883)-SEARCH("/", N3883, 1))</f>
        <v>hardware</v>
      </c>
      <c r="S3883" s="11">
        <f>(((J3883/60)/60)/24)+DATE(1970,1,1)</f>
        <v>42452.272824074069</v>
      </c>
      <c r="T3883" s="11">
        <f>(((I3883/60)/60)/24)+DATE(1970,1,1)</f>
        <v>42482.272824074069</v>
      </c>
    </row>
    <row r="3884" spans="1:20" ht="45" x14ac:dyDescent="0.25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6">
        <f>ROUND(E3884/D3884*100, 0)</f>
        <v>29</v>
      </c>
      <c r="P3884" s="8">
        <f>E3884/L3884</f>
        <v>84.99677419354839</v>
      </c>
      <c r="Q3884" t="str">
        <f>LEFT(N3884, SEARCH("/", N3884, 1) - 1)</f>
        <v>technology</v>
      </c>
      <c r="R3884" t="str">
        <f>RIGHT(N3884, LEN(N3884)-SEARCH("/", N3884, 1))</f>
        <v>wearables</v>
      </c>
      <c r="S3884" s="11">
        <f>(((J3884/60)/60)/24)+DATE(1970,1,1)</f>
        <v>42506.709722222222</v>
      </c>
      <c r="T3884" s="11">
        <f>(((I3884/60)/60)/24)+DATE(1970,1,1)</f>
        <v>42540.340277777781</v>
      </c>
    </row>
    <row r="3885" spans="1:20" ht="45" x14ac:dyDescent="0.25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6">
        <f>ROUND(E3885/D3885*100, 0)</f>
        <v>9</v>
      </c>
      <c r="P3885" s="8">
        <f>E3885/L3885</f>
        <v>65.666666666666671</v>
      </c>
      <c r="Q3885" t="str">
        <f>LEFT(N3885, SEARCH("/", N3885, 1) - 1)</f>
        <v>games</v>
      </c>
      <c r="R3885" t="str">
        <f>RIGHT(N3885, LEN(N3885)-SEARCH("/", N3885, 1))</f>
        <v>video games</v>
      </c>
      <c r="S3885" s="11">
        <f>(((J3885/60)/60)/24)+DATE(1970,1,1)</f>
        <v>41417.228043981479</v>
      </c>
      <c r="T3885" s="11">
        <f>(((I3885/60)/60)/24)+DATE(1970,1,1)</f>
        <v>41462.228043981479</v>
      </c>
    </row>
    <row r="3886" spans="1:20" ht="45" x14ac:dyDescent="0.25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 s="6">
        <f>ROUND(E3886/D3886*100, 0)</f>
        <v>0</v>
      </c>
      <c r="P3886" s="8">
        <f>E3886/L3886</f>
        <v>60.714285714285715</v>
      </c>
      <c r="Q3886" t="str">
        <f>LEFT(N3886, SEARCH("/", N3886, 1) - 1)</f>
        <v>games</v>
      </c>
      <c r="R3886" t="str">
        <f>RIGHT(N3886, LEN(N3886)-SEARCH("/", N3886, 1))</f>
        <v>mobile games</v>
      </c>
      <c r="S3886" s="11">
        <f>(((J3886/60)/60)/24)+DATE(1970,1,1)</f>
        <v>42094.667256944449</v>
      </c>
      <c r="T3886" s="11">
        <f>(((I3886/60)/60)/24)+DATE(1970,1,1)</f>
        <v>42124.667256944449</v>
      </c>
    </row>
    <row r="3887" spans="1:20" ht="30" x14ac:dyDescent="0.25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 s="6">
        <f>ROUND(E3887/D3887*100, 0)</f>
        <v>0</v>
      </c>
      <c r="P3887" s="8">
        <f>E3887/L3887</f>
        <v>1</v>
      </c>
      <c r="Q3887" t="str">
        <f>LEFT(N3887, SEARCH("/", N3887, 1) - 1)</f>
        <v>food</v>
      </c>
      <c r="R3887" t="str">
        <f>RIGHT(N3887, LEN(N3887)-SEARCH("/", N3887, 1))</f>
        <v>food trucks</v>
      </c>
      <c r="S3887" s="11">
        <f>(((J3887/60)/60)/24)+DATE(1970,1,1)</f>
        <v>42642.988819444443</v>
      </c>
      <c r="T3887" s="11">
        <f>(((I3887/60)/60)/24)+DATE(1970,1,1)</f>
        <v>42672.988819444443</v>
      </c>
    </row>
    <row r="3888" spans="1:20" ht="45" x14ac:dyDescent="0.25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 s="6">
        <f>ROUND(E3888/D3888*100, 0)</f>
        <v>1</v>
      </c>
      <c r="P3888" s="8">
        <f>E3888/L3888</f>
        <v>217.5</v>
      </c>
      <c r="Q3888" t="str">
        <f>LEFT(N3888, SEARCH("/", N3888, 1) - 1)</f>
        <v>theater</v>
      </c>
      <c r="R3888" t="str">
        <f>RIGHT(N3888, LEN(N3888)-SEARCH("/", N3888, 1))</f>
        <v>plays</v>
      </c>
      <c r="S3888" s="11">
        <f>(((J3888/60)/60)/24)+DATE(1970,1,1)</f>
        <v>42543.788564814815</v>
      </c>
      <c r="T3888" s="11">
        <f>(((I3888/60)/60)/24)+DATE(1970,1,1)</f>
        <v>42573.788564814815</v>
      </c>
    </row>
    <row r="3889" spans="1:20" ht="45" x14ac:dyDescent="0.25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6">
        <f>ROUND(E3889/D3889*100, 0)</f>
        <v>0</v>
      </c>
      <c r="P3889" s="8">
        <f>E3889/L3889</f>
        <v>250</v>
      </c>
      <c r="Q3889" t="str">
        <f>LEFT(N3889, SEARCH("/", N3889, 1) - 1)</f>
        <v>technology</v>
      </c>
      <c r="R3889" t="str">
        <f>RIGHT(N3889, LEN(N3889)-SEARCH("/", N3889, 1))</f>
        <v>wearables</v>
      </c>
      <c r="S3889" s="11">
        <f>(((J3889/60)/60)/24)+DATE(1970,1,1)</f>
        <v>42702.809201388889</v>
      </c>
      <c r="T3889" s="11">
        <f>(((I3889/60)/60)/24)+DATE(1970,1,1)</f>
        <v>42732.809201388889</v>
      </c>
    </row>
    <row r="3890" spans="1:20" ht="45" x14ac:dyDescent="0.25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6">
        <f>ROUND(E3890/D3890*100, 0)</f>
        <v>0</v>
      </c>
      <c r="P3890" s="8">
        <f>E3890/L3890</f>
        <v>13</v>
      </c>
      <c r="Q3890" t="str">
        <f>LEFT(N3890, SEARCH("/", N3890, 1) - 1)</f>
        <v>film &amp; video</v>
      </c>
      <c r="R3890" t="str">
        <f>RIGHT(N3890, LEN(N3890)-SEARCH("/", N3890, 1))</f>
        <v>animation</v>
      </c>
      <c r="S3890" s="11">
        <f>(((J3890/60)/60)/24)+DATE(1970,1,1)</f>
        <v>42038.824988425928</v>
      </c>
      <c r="T3890" s="11">
        <f>(((I3890/60)/60)/24)+DATE(1970,1,1)</f>
        <v>42054.824988425928</v>
      </c>
    </row>
    <row r="3891" spans="1:20" ht="45" x14ac:dyDescent="0.25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6">
        <f>ROUND(E3891/D3891*100, 0)</f>
        <v>0</v>
      </c>
      <c r="P3891" s="8" t="e">
        <f>E3891/L3891</f>
        <v>#DIV/0!</v>
      </c>
      <c r="Q3891" t="str">
        <f>LEFT(N3891, SEARCH("/", N3891, 1) - 1)</f>
        <v>film &amp; video</v>
      </c>
      <c r="R3891" t="str">
        <f>RIGHT(N3891, LEN(N3891)-SEARCH("/", N3891, 1))</f>
        <v>drama</v>
      </c>
      <c r="S3891" s="11">
        <f>(((J3891/60)/60)/24)+DATE(1970,1,1)</f>
        <v>42047.394942129627</v>
      </c>
      <c r="T3891" s="11">
        <f>(((I3891/60)/60)/24)+DATE(1970,1,1)</f>
        <v>42082.353275462956</v>
      </c>
    </row>
    <row r="3892" spans="1:20" ht="45" x14ac:dyDescent="0.25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  <c r="O3892" s="6">
        <f>ROUND(E3892/D3892*100, 0)</f>
        <v>42</v>
      </c>
      <c r="P3892" s="8">
        <f>E3892/L3892</f>
        <v>364.35454545454547</v>
      </c>
      <c r="Q3892" t="str">
        <f>LEFT(N3892, SEARCH("/", N3892, 1) - 1)</f>
        <v>technology</v>
      </c>
      <c r="R3892" t="str">
        <f>RIGHT(N3892, LEN(N3892)-SEARCH("/", N3892, 1))</f>
        <v>wearables</v>
      </c>
      <c r="S3892" s="11">
        <f>(((J3892/60)/60)/24)+DATE(1970,1,1)</f>
        <v>42740.693692129629</v>
      </c>
      <c r="T3892" s="11">
        <f>(((I3892/60)/60)/24)+DATE(1970,1,1)</f>
        <v>42786.791666666672</v>
      </c>
    </row>
    <row r="3893" spans="1:20" ht="45" x14ac:dyDescent="0.25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8299</v>
      </c>
      <c r="O3893" s="6">
        <f>ROUND(E3893/D3893*100, 0)</f>
        <v>1</v>
      </c>
      <c r="P3893" s="8">
        <f>E3893/L3893</f>
        <v>35.714285714285715</v>
      </c>
      <c r="Q3893" t="str">
        <f>LEFT(N3893, SEARCH("/", N3893, 1) - 1)</f>
        <v>food</v>
      </c>
      <c r="R3893" t="str">
        <f>RIGHT(N3893, LEN(N3893)-SEARCH("/", N3893, 1))</f>
        <v>restaurants</v>
      </c>
      <c r="S3893" s="11">
        <f>(((J3893/60)/60)/24)+DATE(1970,1,1)</f>
        <v>42058.809594907405</v>
      </c>
      <c r="T3893" s="11">
        <f>(((I3893/60)/60)/24)+DATE(1970,1,1)</f>
        <v>42114.767928240741</v>
      </c>
    </row>
    <row r="3894" spans="1:20" ht="45" x14ac:dyDescent="0.25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6">
        <f>ROUND(E3894/D3894*100, 0)</f>
        <v>25</v>
      </c>
      <c r="P3894" s="8">
        <f>E3894/L3894</f>
        <v>725.02941176470586</v>
      </c>
      <c r="Q3894" t="str">
        <f>LEFT(N3894, SEARCH("/", N3894, 1) - 1)</f>
        <v>film &amp; video</v>
      </c>
      <c r="R3894" t="str">
        <f>RIGHT(N3894, LEN(N3894)-SEARCH("/", N3894, 1))</f>
        <v>animation</v>
      </c>
      <c r="S3894" s="11">
        <f>(((J3894/60)/60)/24)+DATE(1970,1,1)</f>
        <v>42327.490752314814</v>
      </c>
      <c r="T3894" s="11">
        <f>(((I3894/60)/60)/24)+DATE(1970,1,1)</f>
        <v>42367.490752314814</v>
      </c>
    </row>
    <row r="3895" spans="1:20" ht="45" x14ac:dyDescent="0.25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6">
        <f>ROUND(E3895/D3895*100, 0)</f>
        <v>103</v>
      </c>
      <c r="P3895" s="8">
        <f>E3895/L3895</f>
        <v>227.85327313769753</v>
      </c>
      <c r="Q3895" t="str">
        <f>LEFT(N3895, SEARCH("/", N3895, 1) - 1)</f>
        <v>technology</v>
      </c>
      <c r="R3895" t="str">
        <f>RIGHT(N3895, LEN(N3895)-SEARCH("/", N3895, 1))</f>
        <v>hardware</v>
      </c>
      <c r="S3895" s="11">
        <f>(((J3895/60)/60)/24)+DATE(1970,1,1)</f>
        <v>42081.903587962966</v>
      </c>
      <c r="T3895" s="11">
        <f>(((I3895/60)/60)/24)+DATE(1970,1,1)</f>
        <v>42111</v>
      </c>
    </row>
    <row r="3896" spans="1:20" ht="45" x14ac:dyDescent="0.25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6">
        <f>ROUND(E3896/D3896*100, 0)</f>
        <v>0</v>
      </c>
      <c r="P3896" s="8">
        <f>E3896/L3896</f>
        <v>22.75</v>
      </c>
      <c r="Q3896" t="str">
        <f>LEFT(N3896, SEARCH("/", N3896, 1) - 1)</f>
        <v>technology</v>
      </c>
      <c r="R3896" t="str">
        <f>RIGHT(N3896, LEN(N3896)-SEARCH("/", N3896, 1))</f>
        <v>space exploration</v>
      </c>
      <c r="S3896" s="11">
        <f>(((J3896/60)/60)/24)+DATE(1970,1,1)</f>
        <v>42551.884189814817</v>
      </c>
      <c r="T3896" s="11">
        <f>(((I3896/60)/60)/24)+DATE(1970,1,1)</f>
        <v>42581.884189814817</v>
      </c>
    </row>
    <row r="3897" spans="1:20" ht="45" x14ac:dyDescent="0.25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6">
        <f>ROUND(E3897/D3897*100, 0)</f>
        <v>3</v>
      </c>
      <c r="P3897" s="8">
        <f>E3897/L3897</f>
        <v>106.8</v>
      </c>
      <c r="Q3897" t="str">
        <f>LEFT(N3897, SEARCH("/", N3897, 1) - 1)</f>
        <v>technology</v>
      </c>
      <c r="R3897" t="str">
        <f>RIGHT(N3897, LEN(N3897)-SEARCH("/", N3897, 1))</f>
        <v>gadgets</v>
      </c>
      <c r="S3897" s="11">
        <f>(((J3897/60)/60)/24)+DATE(1970,1,1)</f>
        <v>42116.54315972222</v>
      </c>
      <c r="T3897" s="11">
        <f>(((I3897/60)/60)/24)+DATE(1970,1,1)</f>
        <v>42146.541666666672</v>
      </c>
    </row>
    <row r="3898" spans="1:20" ht="30" x14ac:dyDescent="0.25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8267</v>
      </c>
      <c r="O3898" s="6">
        <f>ROUND(E3898/D3898*100, 0)</f>
        <v>2</v>
      </c>
      <c r="P3898" s="8">
        <f>E3898/L3898</f>
        <v>311.16666666666669</v>
      </c>
      <c r="Q3898" t="str">
        <f>LEFT(N3898, SEARCH("/", N3898, 1) - 1)</f>
        <v>film &amp; video</v>
      </c>
      <c r="R3898" t="str">
        <f>RIGHT(N3898, LEN(N3898)-SEARCH("/", N3898, 1))</f>
        <v>science fiction</v>
      </c>
      <c r="S3898" s="11">
        <f>(((J3898/60)/60)/24)+DATE(1970,1,1)</f>
        <v>42628.22792824074</v>
      </c>
      <c r="T3898" s="11">
        <f>(((I3898/60)/60)/24)+DATE(1970,1,1)</f>
        <v>42663.22792824074</v>
      </c>
    </row>
    <row r="3899" spans="1:20" x14ac:dyDescent="0.25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8268</v>
      </c>
      <c r="O3899" s="6">
        <f>ROUND(E3899/D3899*100, 0)</f>
        <v>12</v>
      </c>
      <c r="P3899" s="8">
        <f>E3899/L3899</f>
        <v>314.28947368421052</v>
      </c>
      <c r="Q3899" t="str">
        <f>LEFT(N3899, SEARCH("/", N3899, 1) - 1)</f>
        <v>film &amp; video</v>
      </c>
      <c r="R3899" t="str">
        <f>RIGHT(N3899, LEN(N3899)-SEARCH("/", N3899, 1))</f>
        <v>drama</v>
      </c>
      <c r="S3899" s="11">
        <f>(((J3899/60)/60)/24)+DATE(1970,1,1)</f>
        <v>41970.64061342593</v>
      </c>
      <c r="T3899" s="11">
        <f>(((I3899/60)/60)/24)+DATE(1970,1,1)</f>
        <v>42001.64061342593</v>
      </c>
    </row>
    <row r="3900" spans="1:20" ht="45" x14ac:dyDescent="0.25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8269</v>
      </c>
      <c r="O3900" s="6">
        <f>ROUND(E3900/D3900*100, 0)</f>
        <v>147</v>
      </c>
      <c r="P3900" s="8">
        <f>E3900/L3900</f>
        <v>92.251735588972423</v>
      </c>
      <c r="Q3900" t="str">
        <f>LEFT(N3900, SEARCH("/", N3900, 1) - 1)</f>
        <v>film &amp; video</v>
      </c>
      <c r="R3900" t="str">
        <f>RIGHT(N3900, LEN(N3900)-SEARCH("/", N3900, 1))</f>
        <v>documentary</v>
      </c>
      <c r="S3900" s="11">
        <f>(((J3900/60)/60)/24)+DATE(1970,1,1)</f>
        <v>42758.197013888886</v>
      </c>
      <c r="T3900" s="11">
        <f>(((I3900/60)/60)/24)+DATE(1970,1,1)</f>
        <v>42788.197013888886</v>
      </c>
    </row>
    <row r="3901" spans="1:20" ht="45" x14ac:dyDescent="0.25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8269</v>
      </c>
      <c r="O3901" s="6">
        <f>ROUND(E3901/D3901*100, 0)</f>
        <v>113</v>
      </c>
      <c r="P3901" s="8">
        <f>E3901/L3901</f>
        <v>203.63063063063063</v>
      </c>
      <c r="Q3901" t="str">
        <f>LEFT(N3901, SEARCH("/", N3901, 1) - 1)</f>
        <v>film &amp; video</v>
      </c>
      <c r="R3901" t="str">
        <f>RIGHT(N3901, LEN(N3901)-SEARCH("/", N3901, 1))</f>
        <v>documentary</v>
      </c>
      <c r="S3901" s="11">
        <f>(((J3901/60)/60)/24)+DATE(1970,1,1)</f>
        <v>42263.680289351847</v>
      </c>
      <c r="T3901" s="11">
        <f>(((I3901/60)/60)/24)+DATE(1970,1,1)</f>
        <v>42305.333333333328</v>
      </c>
    </row>
    <row r="3902" spans="1:20" ht="45" x14ac:dyDescent="0.25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8270</v>
      </c>
      <c r="O3902" s="6">
        <f>ROUND(E3902/D3902*100, 0)</f>
        <v>0</v>
      </c>
      <c r="P3902" s="8" t="e">
        <f>E3902/L3902</f>
        <v>#DIV/0!</v>
      </c>
      <c r="Q3902" t="str">
        <f>LEFT(N3902, SEARCH("/", N3902, 1) - 1)</f>
        <v>film &amp; video</v>
      </c>
      <c r="R3902" t="str">
        <f>RIGHT(N3902, LEN(N3902)-SEARCH("/", N3902, 1))</f>
        <v>animation</v>
      </c>
      <c r="S3902" s="11">
        <f>(((J3902/60)/60)/24)+DATE(1970,1,1)</f>
        <v>40705.126631944448</v>
      </c>
      <c r="T3902" s="11">
        <f>(((I3902/60)/60)/24)+DATE(1970,1,1)</f>
        <v>40765.126631944448</v>
      </c>
    </row>
    <row r="3903" spans="1:20" ht="45" x14ac:dyDescent="0.25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8272</v>
      </c>
      <c r="O3903" s="6">
        <f>ROUND(E3903/D3903*100, 0)</f>
        <v>0</v>
      </c>
      <c r="P3903" s="8">
        <f>E3903/L3903</f>
        <v>4</v>
      </c>
      <c r="Q3903" t="str">
        <f>LEFT(N3903, SEARCH("/", N3903, 1) - 1)</f>
        <v>technology</v>
      </c>
      <c r="R3903" t="str">
        <f>RIGHT(N3903, LEN(N3903)-SEARCH("/", N3903, 1))</f>
        <v>web</v>
      </c>
      <c r="S3903" s="11">
        <f>(((J3903/60)/60)/24)+DATE(1970,1,1)</f>
        <v>41960.771354166667</v>
      </c>
      <c r="T3903" s="11">
        <f>(((I3903/60)/60)/24)+DATE(1970,1,1)</f>
        <v>41990.771354166667</v>
      </c>
    </row>
    <row r="3904" spans="1:20" ht="45" x14ac:dyDescent="0.25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8272</v>
      </c>
      <c r="O3904" s="6">
        <f>ROUND(E3904/D3904*100, 0)</f>
        <v>0</v>
      </c>
      <c r="P3904" s="8" t="e">
        <f>E3904/L3904</f>
        <v>#DIV/0!</v>
      </c>
      <c r="Q3904" t="str">
        <f>LEFT(N3904, SEARCH("/", N3904, 1) - 1)</f>
        <v>technology</v>
      </c>
      <c r="R3904" t="str">
        <f>RIGHT(N3904, LEN(N3904)-SEARCH("/", N3904, 1))</f>
        <v>web</v>
      </c>
      <c r="S3904" s="11">
        <f>(((J3904/60)/60)/24)+DATE(1970,1,1)</f>
        <v>42055.739803240736</v>
      </c>
      <c r="T3904" s="11">
        <f>(((I3904/60)/60)/24)+DATE(1970,1,1)</f>
        <v>42078.75</v>
      </c>
    </row>
    <row r="3905" spans="1:20" ht="45" x14ac:dyDescent="0.25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8272</v>
      </c>
      <c r="O3905" s="6">
        <f>ROUND(E3905/D3905*100, 0)</f>
        <v>0</v>
      </c>
      <c r="P3905" s="8">
        <f>E3905/L3905</f>
        <v>30.5</v>
      </c>
      <c r="Q3905" t="str">
        <f>LEFT(N3905, SEARCH("/", N3905, 1) - 1)</f>
        <v>technology</v>
      </c>
      <c r="R3905" t="str">
        <f>RIGHT(N3905, LEN(N3905)-SEARCH("/", N3905, 1))</f>
        <v>web</v>
      </c>
      <c r="S3905" s="11">
        <f>(((J3905/60)/60)/24)+DATE(1970,1,1)</f>
        <v>42177.543171296296</v>
      </c>
      <c r="T3905" s="11">
        <f>(((I3905/60)/60)/24)+DATE(1970,1,1)</f>
        <v>42207.543171296296</v>
      </c>
    </row>
    <row r="3906" spans="1:20" ht="45" x14ac:dyDescent="0.25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8272</v>
      </c>
      <c r="O3906" s="6">
        <f>ROUND(E3906/D3906*100, 0)</f>
        <v>0</v>
      </c>
      <c r="P3906" s="8">
        <f>E3906/L3906</f>
        <v>53.25</v>
      </c>
      <c r="Q3906" t="str">
        <f>LEFT(N3906, SEARCH("/", N3906, 1) - 1)</f>
        <v>technology</v>
      </c>
      <c r="R3906" t="str">
        <f>RIGHT(N3906, LEN(N3906)-SEARCH("/", N3906, 1))</f>
        <v>web</v>
      </c>
      <c r="S3906" s="11">
        <f>(((J3906/60)/60)/24)+DATE(1970,1,1)</f>
        <v>42083.069884259254</v>
      </c>
      <c r="T3906" s="11">
        <f>(((I3906/60)/60)/24)+DATE(1970,1,1)</f>
        <v>42128.069884259254</v>
      </c>
    </row>
    <row r="3907" spans="1:20" ht="45" x14ac:dyDescent="0.25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8272</v>
      </c>
      <c r="O3907" s="6">
        <f>ROUND(E3907/D3907*100, 0)</f>
        <v>0</v>
      </c>
      <c r="P3907" s="8" t="e">
        <f>E3907/L3907</f>
        <v>#DIV/0!</v>
      </c>
      <c r="Q3907" t="str">
        <f>LEFT(N3907, SEARCH("/", N3907, 1) - 1)</f>
        <v>technology</v>
      </c>
      <c r="R3907" t="str">
        <f>RIGHT(N3907, LEN(N3907)-SEARCH("/", N3907, 1))</f>
        <v>web</v>
      </c>
      <c r="S3907" s="11">
        <f>(((J3907/60)/60)/24)+DATE(1970,1,1)</f>
        <v>42762.962013888886</v>
      </c>
      <c r="T3907" s="11">
        <f>(((I3907/60)/60)/24)+DATE(1970,1,1)</f>
        <v>42791.961111111115</v>
      </c>
    </row>
    <row r="3908" spans="1:20" ht="45" x14ac:dyDescent="0.25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8273</v>
      </c>
      <c r="O3908" s="6">
        <f>ROUND(E3908/D3908*100, 0)</f>
        <v>0</v>
      </c>
      <c r="P3908" s="8">
        <f>E3908/L3908</f>
        <v>68.333333333333329</v>
      </c>
      <c r="Q3908" t="str">
        <f>LEFT(N3908, SEARCH("/", N3908, 1) - 1)</f>
        <v>technology</v>
      </c>
      <c r="R3908" t="str">
        <f>RIGHT(N3908, LEN(N3908)-SEARCH("/", N3908, 1))</f>
        <v>wearables</v>
      </c>
      <c r="S3908" s="11">
        <f>(((J3908/60)/60)/24)+DATE(1970,1,1)</f>
        <v>41838.840474537035</v>
      </c>
      <c r="T3908" s="11">
        <f>(((I3908/60)/60)/24)+DATE(1970,1,1)</f>
        <v>41883.840474537035</v>
      </c>
    </row>
    <row r="3909" spans="1:20" ht="60" x14ac:dyDescent="0.25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8273</v>
      </c>
      <c r="O3909" s="6">
        <f>ROUND(E3909/D3909*100, 0)</f>
        <v>1</v>
      </c>
      <c r="P3909" s="8">
        <f>E3909/L3909</f>
        <v>61.291666666666664</v>
      </c>
      <c r="Q3909" t="str">
        <f>LEFT(N3909, SEARCH("/", N3909, 1) - 1)</f>
        <v>technology</v>
      </c>
      <c r="R3909" t="str">
        <f>RIGHT(N3909, LEN(N3909)-SEARCH("/", N3909, 1))</f>
        <v>wearables</v>
      </c>
      <c r="S3909" s="11">
        <f>(((J3909/60)/60)/24)+DATE(1970,1,1)</f>
        <v>42012.768298611118</v>
      </c>
      <c r="T3909" s="11">
        <f>(((I3909/60)/60)/24)+DATE(1970,1,1)</f>
        <v>42042.768298611118</v>
      </c>
    </row>
    <row r="3910" spans="1:20" ht="45" x14ac:dyDescent="0.25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8273</v>
      </c>
      <c r="O3910" s="6">
        <f>ROUND(E3910/D3910*100, 0)</f>
        <v>4</v>
      </c>
      <c r="P3910" s="8">
        <f>E3910/L3910</f>
        <v>591.66666666666663</v>
      </c>
      <c r="Q3910" t="str">
        <f>LEFT(N3910, SEARCH("/", N3910, 1) - 1)</f>
        <v>technology</v>
      </c>
      <c r="R3910" t="str">
        <f>RIGHT(N3910, LEN(N3910)-SEARCH("/", N3910, 1))</f>
        <v>wearables</v>
      </c>
      <c r="S3910" s="11">
        <f>(((J3910/60)/60)/24)+DATE(1970,1,1)</f>
        <v>42711.750613425931</v>
      </c>
      <c r="T3910" s="11">
        <f>(((I3910/60)/60)/24)+DATE(1970,1,1)</f>
        <v>42771.750613425931</v>
      </c>
    </row>
    <row r="3911" spans="1:20" ht="30" x14ac:dyDescent="0.25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8273</v>
      </c>
      <c r="O3911" s="6">
        <f>ROUND(E3911/D3911*100, 0)</f>
        <v>35</v>
      </c>
      <c r="P3911" s="8">
        <f>E3911/L3911</f>
        <v>119.38513513513513</v>
      </c>
      <c r="Q3911" t="str">
        <f>LEFT(N3911, SEARCH("/", N3911, 1) - 1)</f>
        <v>technology</v>
      </c>
      <c r="R3911" t="str">
        <f>RIGHT(N3911, LEN(N3911)-SEARCH("/", N3911, 1))</f>
        <v>wearables</v>
      </c>
      <c r="S3911" s="11">
        <f>(((J3911/60)/60)/24)+DATE(1970,1,1)</f>
        <v>42094.808182870373</v>
      </c>
      <c r="T3911" s="11">
        <f>(((I3911/60)/60)/24)+DATE(1970,1,1)</f>
        <v>42124.808182870373</v>
      </c>
    </row>
    <row r="3912" spans="1:20" ht="45" x14ac:dyDescent="0.25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8273</v>
      </c>
      <c r="O3912" s="6">
        <f>ROUND(E3912/D3912*100, 0)</f>
        <v>15</v>
      </c>
      <c r="P3912" s="8">
        <f>E3912/L3912</f>
        <v>530.68965517241384</v>
      </c>
      <c r="Q3912" t="str">
        <f>LEFT(N3912, SEARCH("/", N3912, 1) - 1)</f>
        <v>technology</v>
      </c>
      <c r="R3912" t="str">
        <f>RIGHT(N3912, LEN(N3912)-SEARCH("/", N3912, 1))</f>
        <v>wearables</v>
      </c>
      <c r="S3912" s="11">
        <f>(((J3912/60)/60)/24)+DATE(1970,1,1)</f>
        <v>41866.931076388886</v>
      </c>
      <c r="T3912" s="11">
        <f>(((I3912/60)/60)/24)+DATE(1970,1,1)</f>
        <v>41900.083333333336</v>
      </c>
    </row>
    <row r="3913" spans="1:20" ht="30" x14ac:dyDescent="0.25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8273</v>
      </c>
      <c r="O3913" s="6">
        <f>ROUND(E3913/D3913*100, 0)</f>
        <v>1</v>
      </c>
      <c r="P3913" s="8">
        <f>E3913/L3913</f>
        <v>195.4</v>
      </c>
      <c r="Q3913" t="str">
        <f>LEFT(N3913, SEARCH("/", N3913, 1) - 1)</f>
        <v>technology</v>
      </c>
      <c r="R3913" t="str">
        <f>RIGHT(N3913, LEN(N3913)-SEARCH("/", N3913, 1))</f>
        <v>wearables</v>
      </c>
      <c r="S3913" s="11">
        <f>(((J3913/60)/60)/24)+DATE(1970,1,1)</f>
        <v>42726.491643518515</v>
      </c>
      <c r="T3913" s="11">
        <f>(((I3913/60)/60)/24)+DATE(1970,1,1)</f>
        <v>42756.491643518515</v>
      </c>
    </row>
    <row r="3914" spans="1:20" ht="45" x14ac:dyDescent="0.25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8273</v>
      </c>
      <c r="O3914" s="6">
        <f>ROUND(E3914/D3914*100, 0)</f>
        <v>0</v>
      </c>
      <c r="P3914" s="8" t="e">
        <f>E3914/L3914</f>
        <v>#DIV/0!</v>
      </c>
      <c r="Q3914" t="str">
        <f>LEFT(N3914, SEARCH("/", N3914, 1) - 1)</f>
        <v>technology</v>
      </c>
      <c r="R3914" t="str">
        <f>RIGHT(N3914, LEN(N3914)-SEARCH("/", N3914, 1))</f>
        <v>wearables</v>
      </c>
      <c r="S3914" s="11">
        <f>(((J3914/60)/60)/24)+DATE(1970,1,1)</f>
        <v>42676.995173611111</v>
      </c>
      <c r="T3914" s="11">
        <f>(((I3914/60)/60)/24)+DATE(1970,1,1)</f>
        <v>42718.777083333334</v>
      </c>
    </row>
    <row r="3915" spans="1:20" ht="45" x14ac:dyDescent="0.25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8273</v>
      </c>
      <c r="O3915" s="6">
        <f>ROUND(E3915/D3915*100, 0)</f>
        <v>34</v>
      </c>
      <c r="P3915" s="8">
        <f>E3915/L3915</f>
        <v>99.973372781065095</v>
      </c>
      <c r="Q3915" t="str">
        <f>LEFT(N3915, SEARCH("/", N3915, 1) - 1)</f>
        <v>technology</v>
      </c>
      <c r="R3915" t="str">
        <f>RIGHT(N3915, LEN(N3915)-SEARCH("/", N3915, 1))</f>
        <v>wearables</v>
      </c>
      <c r="S3915" s="11">
        <f>(((J3915/60)/60)/24)+DATE(1970,1,1)</f>
        <v>42678.459120370375</v>
      </c>
      <c r="T3915" s="11">
        <f>(((I3915/60)/60)/24)+DATE(1970,1,1)</f>
        <v>42718.500787037032</v>
      </c>
    </row>
    <row r="3916" spans="1:20" x14ac:dyDescent="0.25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8273</v>
      </c>
      <c r="O3916" s="6">
        <f>ROUND(E3916/D3916*100, 0)</f>
        <v>0</v>
      </c>
      <c r="P3916" s="8">
        <f>E3916/L3916</f>
        <v>76.25</v>
      </c>
      <c r="Q3916" t="str">
        <f>LEFT(N3916, SEARCH("/", N3916, 1) - 1)</f>
        <v>technology</v>
      </c>
      <c r="R3916" t="str">
        <f>RIGHT(N3916, LEN(N3916)-SEARCH("/", N3916, 1))</f>
        <v>wearables</v>
      </c>
      <c r="S3916" s="11">
        <f>(((J3916/60)/60)/24)+DATE(1970,1,1)</f>
        <v>41857.854189814818</v>
      </c>
      <c r="T3916" s="11">
        <f>(((I3916/60)/60)/24)+DATE(1970,1,1)</f>
        <v>41887.854189814818</v>
      </c>
    </row>
    <row r="3917" spans="1:20" ht="45" x14ac:dyDescent="0.25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8278</v>
      </c>
      <c r="O3917" s="6">
        <f>ROUND(E3917/D3917*100, 0)</f>
        <v>0</v>
      </c>
      <c r="P3917" s="8" t="e">
        <f>E3917/L3917</f>
        <v>#DIV/0!</v>
      </c>
      <c r="Q3917" t="str">
        <f>LEFT(N3917, SEARCH("/", N3917, 1) - 1)</f>
        <v>music</v>
      </c>
      <c r="R3917" t="str">
        <f>RIGHT(N3917, LEN(N3917)-SEARCH("/", N3917, 1))</f>
        <v>jazz</v>
      </c>
      <c r="S3917" s="11">
        <f>(((J3917/60)/60)/24)+DATE(1970,1,1)</f>
        <v>41642.005150462966</v>
      </c>
      <c r="T3917" s="11">
        <f>(((I3917/60)/60)/24)+DATE(1970,1,1)</f>
        <v>41663.005150462966</v>
      </c>
    </row>
    <row r="3918" spans="1:20" ht="45" x14ac:dyDescent="0.25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8273</v>
      </c>
      <c r="O3918" s="6">
        <f>ROUND(E3918/D3918*100, 0)</f>
        <v>2</v>
      </c>
      <c r="P3918" s="8">
        <f>E3918/L3918</f>
        <v>155.25</v>
      </c>
      <c r="Q3918" t="str">
        <f>LEFT(N3918, SEARCH("/", N3918, 1) - 1)</f>
        <v>technology</v>
      </c>
      <c r="R3918" t="str">
        <f>RIGHT(N3918, LEN(N3918)-SEARCH("/", N3918, 1))</f>
        <v>wearables</v>
      </c>
      <c r="S3918" s="11">
        <f>(((J3918/60)/60)/24)+DATE(1970,1,1)</f>
        <v>42732.872986111113</v>
      </c>
      <c r="T3918" s="11">
        <f>(((I3918/60)/60)/24)+DATE(1970,1,1)</f>
        <v>42784.999305555553</v>
      </c>
    </row>
    <row r="3919" spans="1:20" ht="45" x14ac:dyDescent="0.25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8273</v>
      </c>
      <c r="O3919" s="6">
        <f>ROUND(E3919/D3919*100, 0)</f>
        <v>0</v>
      </c>
      <c r="P3919" s="8">
        <f>E3919/L3919</f>
        <v>45.2</v>
      </c>
      <c r="Q3919" t="str">
        <f>LEFT(N3919, SEARCH("/", N3919, 1) - 1)</f>
        <v>technology</v>
      </c>
      <c r="R3919" t="str">
        <f>RIGHT(N3919, LEN(N3919)-SEARCH("/", N3919, 1))</f>
        <v>wearables</v>
      </c>
      <c r="S3919" s="11">
        <f>(((J3919/60)/60)/24)+DATE(1970,1,1)</f>
        <v>42111.709027777775</v>
      </c>
      <c r="T3919" s="11">
        <f>(((I3919/60)/60)/24)+DATE(1970,1,1)</f>
        <v>42156.709027777775</v>
      </c>
    </row>
    <row r="3920" spans="1:20" ht="45" x14ac:dyDescent="0.25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8273</v>
      </c>
      <c r="O3920" s="6">
        <f>ROUND(E3920/D3920*100, 0)</f>
        <v>3</v>
      </c>
      <c r="P3920" s="8">
        <f>E3920/L3920</f>
        <v>108.625</v>
      </c>
      <c r="Q3920" t="str">
        <f>LEFT(N3920, SEARCH("/", N3920, 1) - 1)</f>
        <v>technology</v>
      </c>
      <c r="R3920" t="str">
        <f>RIGHT(N3920, LEN(N3920)-SEARCH("/", N3920, 1))</f>
        <v>wearables</v>
      </c>
      <c r="S3920" s="11">
        <f>(((J3920/60)/60)/24)+DATE(1970,1,1)</f>
        <v>42489.696585648147</v>
      </c>
      <c r="T3920" s="11">
        <f>(((I3920/60)/60)/24)+DATE(1970,1,1)</f>
        <v>42549.696585648147</v>
      </c>
    </row>
    <row r="3921" spans="1:20" ht="45" x14ac:dyDescent="0.25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8273</v>
      </c>
      <c r="O3921" s="6">
        <f>ROUND(E3921/D3921*100, 0)</f>
        <v>0</v>
      </c>
      <c r="P3921" s="8">
        <f>E3921/L3921</f>
        <v>116.75</v>
      </c>
      <c r="Q3921" t="str">
        <f>LEFT(N3921, SEARCH("/", N3921, 1) - 1)</f>
        <v>technology</v>
      </c>
      <c r="R3921" t="str">
        <f>RIGHT(N3921, LEN(N3921)-SEARCH("/", N3921, 1))</f>
        <v>wearables</v>
      </c>
      <c r="S3921" s="11">
        <f>(((J3921/60)/60)/24)+DATE(1970,1,1)</f>
        <v>42437.924988425926</v>
      </c>
      <c r="T3921" s="11">
        <f>(((I3921/60)/60)/24)+DATE(1970,1,1)</f>
        <v>42497.883321759262</v>
      </c>
    </row>
    <row r="3922" spans="1:20" ht="45" x14ac:dyDescent="0.25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8273</v>
      </c>
      <c r="O3922" s="6">
        <f>ROUND(E3922/D3922*100, 0)</f>
        <v>3</v>
      </c>
      <c r="P3922" s="8">
        <f>E3922/L3922</f>
        <v>74.78947368421052</v>
      </c>
      <c r="Q3922" t="str">
        <f>LEFT(N3922, SEARCH("/", N3922, 1) - 1)</f>
        <v>technology</v>
      </c>
      <c r="R3922" t="str">
        <f>RIGHT(N3922, LEN(N3922)-SEARCH("/", N3922, 1))</f>
        <v>wearables</v>
      </c>
      <c r="S3922" s="11">
        <f>(((J3922/60)/60)/24)+DATE(1970,1,1)</f>
        <v>42422.107129629629</v>
      </c>
      <c r="T3922" s="11">
        <f>(((I3922/60)/60)/24)+DATE(1970,1,1)</f>
        <v>42467.065462962957</v>
      </c>
    </row>
    <row r="3923" spans="1:20" ht="45" x14ac:dyDescent="0.25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 s="6">
        <f>ROUND(E3923/D3923*100, 0)</f>
        <v>9</v>
      </c>
      <c r="P3923" s="8">
        <f>E3923/L3923</f>
        <v>29.236301369863014</v>
      </c>
      <c r="Q3923" t="str">
        <f>LEFT(N3923, SEARCH("/", N3923, 1) - 1)</f>
        <v>journalism</v>
      </c>
      <c r="R3923" t="str">
        <f>RIGHT(N3923, LEN(N3923)-SEARCH("/", N3923, 1))</f>
        <v>audio</v>
      </c>
      <c r="S3923" s="11">
        <f>(((J3923/60)/60)/24)+DATE(1970,1,1)</f>
        <v>42114.252951388888</v>
      </c>
      <c r="T3923" s="11">
        <f>(((I3923/60)/60)/24)+DATE(1970,1,1)</f>
        <v>42144.252951388888</v>
      </c>
    </row>
    <row r="3924" spans="1:20" ht="45" x14ac:dyDescent="0.25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8282</v>
      </c>
      <c r="O3924" s="6">
        <f>ROUND(E3924/D3924*100, 0)</f>
        <v>0</v>
      </c>
      <c r="P3924" s="8">
        <f>E3924/L3924</f>
        <v>6.7142857142857144</v>
      </c>
      <c r="Q3924" t="str">
        <f>LEFT(N3924, SEARCH("/", N3924, 1) - 1)</f>
        <v>games</v>
      </c>
      <c r="R3924" t="str">
        <f>RIGHT(N3924, LEN(N3924)-SEARCH("/", N3924, 1))</f>
        <v>video games</v>
      </c>
      <c r="S3924" s="11">
        <f>(((J3924/60)/60)/24)+DATE(1970,1,1)</f>
        <v>41660.792557870373</v>
      </c>
      <c r="T3924" s="11">
        <f>(((I3924/60)/60)/24)+DATE(1970,1,1)</f>
        <v>41700.792557870373</v>
      </c>
    </row>
    <row r="3925" spans="1:20" ht="30" x14ac:dyDescent="0.25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8282</v>
      </c>
      <c r="O3925" s="6">
        <f>ROUND(E3925/D3925*100, 0)</f>
        <v>0</v>
      </c>
      <c r="P3925" s="8">
        <f>E3925/L3925</f>
        <v>6.833333333333333</v>
      </c>
      <c r="Q3925" t="str">
        <f>LEFT(N3925, SEARCH("/", N3925, 1) - 1)</f>
        <v>games</v>
      </c>
      <c r="R3925" t="str">
        <f>RIGHT(N3925, LEN(N3925)-SEARCH("/", N3925, 1))</f>
        <v>video games</v>
      </c>
      <c r="S3925" s="11">
        <f>(((J3925/60)/60)/24)+DATE(1970,1,1)</f>
        <v>42538.77243055556</v>
      </c>
      <c r="T3925" s="11">
        <f>(((I3925/60)/60)/24)+DATE(1970,1,1)</f>
        <v>42565.758333333331</v>
      </c>
    </row>
    <row r="3926" spans="1:20" ht="30" x14ac:dyDescent="0.25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8273</v>
      </c>
      <c r="O3926" s="6">
        <f>ROUND(E3926/D3926*100, 0)</f>
        <v>40</v>
      </c>
      <c r="P3926" s="8">
        <f>E3926/L3926</f>
        <v>162.91935483870967</v>
      </c>
      <c r="Q3926" t="str">
        <f>LEFT(N3926, SEARCH("/", N3926, 1) - 1)</f>
        <v>technology</v>
      </c>
      <c r="R3926" t="str">
        <f>RIGHT(N3926, LEN(N3926)-SEARCH("/", N3926, 1))</f>
        <v>wearables</v>
      </c>
      <c r="S3926" s="11">
        <f>(((J3926/60)/60)/24)+DATE(1970,1,1)</f>
        <v>42278.498240740737</v>
      </c>
      <c r="T3926" s="11">
        <f>(((I3926/60)/60)/24)+DATE(1970,1,1)</f>
        <v>42314.041666666672</v>
      </c>
    </row>
    <row r="3927" spans="1:20" ht="45" x14ac:dyDescent="0.25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6">
        <f>ROUND(E3927/D3927*100, 0)</f>
        <v>1</v>
      </c>
      <c r="P3927" s="8">
        <f>E3927/L3927</f>
        <v>167.66666666666666</v>
      </c>
      <c r="Q3927" t="str">
        <f>LEFT(N3927, SEARCH("/", N3927, 1) - 1)</f>
        <v>technology</v>
      </c>
      <c r="R3927" t="str">
        <f>RIGHT(N3927, LEN(N3927)-SEARCH("/", N3927, 1))</f>
        <v>wearables</v>
      </c>
      <c r="S3927" s="11">
        <f>(((J3927/60)/60)/24)+DATE(1970,1,1)</f>
        <v>42705.690347222218</v>
      </c>
      <c r="T3927" s="11">
        <f>(((I3927/60)/60)/24)+DATE(1970,1,1)</f>
        <v>42734.958333333328</v>
      </c>
    </row>
    <row r="3928" spans="1:20" ht="45" x14ac:dyDescent="0.25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8273</v>
      </c>
      <c r="O3928" s="6">
        <f>ROUND(E3928/D3928*100, 0)</f>
        <v>1</v>
      </c>
      <c r="P3928" s="8">
        <f>E3928/L3928</f>
        <v>102.72727272727273</v>
      </c>
      <c r="Q3928" t="str">
        <f>LEFT(N3928, SEARCH("/", N3928, 1) - 1)</f>
        <v>technology</v>
      </c>
      <c r="R3928" t="str">
        <f>RIGHT(N3928, LEN(N3928)-SEARCH("/", N3928, 1))</f>
        <v>wearables</v>
      </c>
      <c r="S3928" s="11">
        <f>(((J3928/60)/60)/24)+DATE(1970,1,1)</f>
        <v>41974.791990740734</v>
      </c>
      <c r="T3928" s="11">
        <f>(((I3928/60)/60)/24)+DATE(1970,1,1)</f>
        <v>42019.791990740734</v>
      </c>
    </row>
    <row r="3929" spans="1:20" ht="45" x14ac:dyDescent="0.25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8273</v>
      </c>
      <c r="O3929" s="6">
        <f>ROUND(E3929/D3929*100, 0)</f>
        <v>85</v>
      </c>
      <c r="P3929" s="8">
        <f>E3929/L3929</f>
        <v>379.22767857142856</v>
      </c>
      <c r="Q3929" t="str">
        <f>LEFT(N3929, SEARCH("/", N3929, 1) - 1)</f>
        <v>technology</v>
      </c>
      <c r="R3929" t="str">
        <f>RIGHT(N3929, LEN(N3929)-SEARCH("/", N3929, 1))</f>
        <v>wearables</v>
      </c>
      <c r="S3929" s="11">
        <f>(((J3929/60)/60)/24)+DATE(1970,1,1)</f>
        <v>41955.863750000004</v>
      </c>
      <c r="T3929" s="11">
        <f>(((I3929/60)/60)/24)+DATE(1970,1,1)</f>
        <v>41990.863750000004</v>
      </c>
    </row>
    <row r="3930" spans="1:20" ht="60" x14ac:dyDescent="0.25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8287</v>
      </c>
      <c r="O3930" s="6">
        <f>ROUND(E3930/D3930*100, 0)</f>
        <v>0</v>
      </c>
      <c r="P3930" s="8">
        <f>E3930/L3930</f>
        <v>1</v>
      </c>
      <c r="Q3930" t="str">
        <f>LEFT(N3930, SEARCH("/", N3930, 1) - 1)</f>
        <v>publishing</v>
      </c>
      <c r="R3930" t="str">
        <f>RIGHT(N3930, LEN(N3930)-SEARCH("/", N3930, 1))</f>
        <v>translations</v>
      </c>
      <c r="S3930" s="11">
        <f>(((J3930/60)/60)/24)+DATE(1970,1,1)</f>
        <v>42390.171261574069</v>
      </c>
      <c r="T3930" s="11">
        <f>(((I3930/60)/60)/24)+DATE(1970,1,1)</f>
        <v>42420.171261574069</v>
      </c>
    </row>
    <row r="3931" spans="1:20" ht="45" x14ac:dyDescent="0.25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8291</v>
      </c>
      <c r="O3931" s="6">
        <f>ROUND(E3931/D3931*100, 0)</f>
        <v>0</v>
      </c>
      <c r="P3931" s="8">
        <f>E3931/L3931</f>
        <v>40</v>
      </c>
      <c r="Q3931" t="str">
        <f>LEFT(N3931, SEARCH("/", N3931, 1) - 1)</f>
        <v>photography</v>
      </c>
      <c r="R3931" t="str">
        <f>RIGHT(N3931, LEN(N3931)-SEARCH("/", N3931, 1))</f>
        <v>places</v>
      </c>
      <c r="S3931" s="11">
        <f>(((J3931/60)/60)/24)+DATE(1970,1,1)</f>
        <v>41780.050092592595</v>
      </c>
      <c r="T3931" s="11">
        <f>(((I3931/60)/60)/24)+DATE(1970,1,1)</f>
        <v>41808.842361111114</v>
      </c>
    </row>
    <row r="3932" spans="1:20" ht="45" x14ac:dyDescent="0.25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 s="6">
        <f>ROUND(E3932/D3932*100, 0)</f>
        <v>348</v>
      </c>
      <c r="P3932" s="8">
        <f>E3932/L3932</f>
        <v>511.79117647058825</v>
      </c>
      <c r="Q3932" t="str">
        <f>LEFT(N3932, SEARCH("/", N3932, 1) - 1)</f>
        <v>technology</v>
      </c>
      <c r="R3932" t="str">
        <f>RIGHT(N3932, LEN(N3932)-SEARCH("/", N3932, 1))</f>
        <v>hardware</v>
      </c>
      <c r="S3932" s="11">
        <f>(((J3932/60)/60)/24)+DATE(1970,1,1)</f>
        <v>42157.251828703709</v>
      </c>
      <c r="T3932" s="11">
        <f>(((I3932/60)/60)/24)+DATE(1970,1,1)</f>
        <v>42197.251828703709</v>
      </c>
    </row>
    <row r="3933" spans="1:20" ht="30" x14ac:dyDescent="0.25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8295</v>
      </c>
      <c r="O3933" s="6">
        <f>ROUND(E3933/D3933*100, 0)</f>
        <v>800</v>
      </c>
      <c r="P3933" s="8">
        <f>E3933/L3933</f>
        <v>188.50671378091872</v>
      </c>
      <c r="Q3933" t="str">
        <f>LEFT(N3933, SEARCH("/", N3933, 1) - 1)</f>
        <v>technology</v>
      </c>
      <c r="R3933" t="str">
        <f>RIGHT(N3933, LEN(N3933)-SEARCH("/", N3933, 1))</f>
        <v>hardware</v>
      </c>
      <c r="S3933" s="11">
        <f>(((J3933/60)/60)/24)+DATE(1970,1,1)</f>
        <v>42473.604270833333</v>
      </c>
      <c r="T3933" s="11">
        <f>(((I3933/60)/60)/24)+DATE(1970,1,1)</f>
        <v>42527.709722222222</v>
      </c>
    </row>
    <row r="3934" spans="1:20" ht="45" x14ac:dyDescent="0.25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8295</v>
      </c>
      <c r="O3934" s="6">
        <f>ROUND(E3934/D3934*100, 0)</f>
        <v>207</v>
      </c>
      <c r="P3934" s="8">
        <f>E3934/L3934</f>
        <v>136.6444745538665</v>
      </c>
      <c r="Q3934" t="str">
        <f>LEFT(N3934, SEARCH("/", N3934, 1) - 1)</f>
        <v>technology</v>
      </c>
      <c r="R3934" t="str">
        <f>RIGHT(N3934, LEN(N3934)-SEARCH("/", N3934, 1))</f>
        <v>hardware</v>
      </c>
      <c r="S3934" s="11">
        <f>(((J3934/60)/60)/24)+DATE(1970,1,1)</f>
        <v>41835.540486111109</v>
      </c>
      <c r="T3934" s="11">
        <f>(((I3934/60)/60)/24)+DATE(1970,1,1)</f>
        <v>41865.540486111109</v>
      </c>
    </row>
    <row r="3935" spans="1:20" ht="45" x14ac:dyDescent="0.25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8295</v>
      </c>
      <c r="O3935" s="6">
        <f>ROUND(E3935/D3935*100, 0)</f>
        <v>125</v>
      </c>
      <c r="P3935" s="8">
        <f>E3935/L3935</f>
        <v>385.03692307692307</v>
      </c>
      <c r="Q3935" t="str">
        <f>LEFT(N3935, SEARCH("/", N3935, 1) - 1)</f>
        <v>technology</v>
      </c>
      <c r="R3935" t="str">
        <f>RIGHT(N3935, LEN(N3935)-SEARCH("/", N3935, 1))</f>
        <v>hardware</v>
      </c>
      <c r="S3935" s="11">
        <f>(((J3935/60)/60)/24)+DATE(1970,1,1)</f>
        <v>42502.569120370375</v>
      </c>
      <c r="T3935" s="11">
        <f>(((I3935/60)/60)/24)+DATE(1970,1,1)</f>
        <v>42532.569120370375</v>
      </c>
    </row>
    <row r="3936" spans="1:20" ht="45" x14ac:dyDescent="0.25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8295</v>
      </c>
      <c r="O3936" s="6">
        <f>ROUND(E3936/D3936*100, 0)</f>
        <v>161</v>
      </c>
      <c r="P3936" s="8">
        <f>E3936/L3936</f>
        <v>457.39093484419266</v>
      </c>
      <c r="Q3936" t="str">
        <f>LEFT(N3936, SEARCH("/", N3936, 1) - 1)</f>
        <v>technology</v>
      </c>
      <c r="R3936" t="str">
        <f>RIGHT(N3936, LEN(N3936)-SEARCH("/", N3936, 1))</f>
        <v>hardware</v>
      </c>
      <c r="S3936" s="11">
        <f>(((J3936/60)/60)/24)+DATE(1970,1,1)</f>
        <v>42136.420752314814</v>
      </c>
      <c r="T3936" s="11">
        <f>(((I3936/60)/60)/24)+DATE(1970,1,1)</f>
        <v>42166.420752314814</v>
      </c>
    </row>
    <row r="3937" spans="1:20" ht="45" x14ac:dyDescent="0.25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8295</v>
      </c>
      <c r="O3937" s="6">
        <f>ROUND(E3937/D3937*100, 0)</f>
        <v>120</v>
      </c>
      <c r="P3937" s="8">
        <f>E3937/L3937</f>
        <v>223.09647495361781</v>
      </c>
      <c r="Q3937" t="str">
        <f>LEFT(N3937, SEARCH("/", N3937, 1) - 1)</f>
        <v>technology</v>
      </c>
      <c r="R3937" t="str">
        <f>RIGHT(N3937, LEN(N3937)-SEARCH("/", N3937, 1))</f>
        <v>hardware</v>
      </c>
      <c r="S3937" s="11">
        <f>(((J3937/60)/60)/24)+DATE(1970,1,1)</f>
        <v>42048.813877314817</v>
      </c>
      <c r="T3937" s="11">
        <f>(((I3937/60)/60)/24)+DATE(1970,1,1)</f>
        <v>42093.772210648152</v>
      </c>
    </row>
    <row r="3938" spans="1:20" ht="45" x14ac:dyDescent="0.25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 s="6">
        <f>ROUND(E3938/D3938*100, 0)</f>
        <v>115</v>
      </c>
      <c r="P3938" s="8">
        <f>E3938/L3938</f>
        <v>566.38916256157631</v>
      </c>
      <c r="Q3938" t="str">
        <f>LEFT(N3938, SEARCH("/", N3938, 1) - 1)</f>
        <v>technology</v>
      </c>
      <c r="R3938" t="str">
        <f>RIGHT(N3938, LEN(N3938)-SEARCH("/", N3938, 1))</f>
        <v>hardware</v>
      </c>
      <c r="S3938" s="11">
        <f>(((J3938/60)/60)/24)+DATE(1970,1,1)</f>
        <v>42423.3830787037</v>
      </c>
      <c r="T3938" s="11">
        <f>(((I3938/60)/60)/24)+DATE(1970,1,1)</f>
        <v>42453.341412037036</v>
      </c>
    </row>
    <row r="3939" spans="1:20" ht="45" x14ac:dyDescent="0.25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8295</v>
      </c>
      <c r="O3939" s="6">
        <f>ROUND(E3939/D3939*100, 0)</f>
        <v>153</v>
      </c>
      <c r="P3939" s="8">
        <f>E3939/L3939</f>
        <v>324.69</v>
      </c>
      <c r="Q3939" t="str">
        <f>LEFT(N3939, SEARCH("/", N3939, 1) - 1)</f>
        <v>technology</v>
      </c>
      <c r="R3939" t="str">
        <f>RIGHT(N3939, LEN(N3939)-SEARCH("/", N3939, 1))</f>
        <v>hardware</v>
      </c>
      <c r="S3939" s="11">
        <f>(((J3939/60)/60)/24)+DATE(1970,1,1)</f>
        <v>42087.668032407411</v>
      </c>
      <c r="T3939" s="11">
        <f>(((I3939/60)/60)/24)+DATE(1970,1,1)</f>
        <v>42132.668032407411</v>
      </c>
    </row>
    <row r="3940" spans="1:20" ht="45" x14ac:dyDescent="0.25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8282</v>
      </c>
      <c r="O3940" s="6">
        <f>ROUND(E3940/D3940*100, 0)</f>
        <v>2</v>
      </c>
      <c r="P3940" s="8">
        <f>E3940/L3940</f>
        <v>21.34333333333333</v>
      </c>
      <c r="Q3940" t="str">
        <f>LEFT(N3940, SEARCH("/", N3940, 1) - 1)</f>
        <v>games</v>
      </c>
      <c r="R3940" t="str">
        <f>RIGHT(N3940, LEN(N3940)-SEARCH("/", N3940, 1))</f>
        <v>video games</v>
      </c>
      <c r="S3940" s="11">
        <f>(((J3940/60)/60)/24)+DATE(1970,1,1)</f>
        <v>41643.487175925926</v>
      </c>
      <c r="T3940" s="11">
        <f>(((I3940/60)/60)/24)+DATE(1970,1,1)</f>
        <v>41673.487175925926</v>
      </c>
    </row>
    <row r="3941" spans="1:20" ht="45" x14ac:dyDescent="0.25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8272</v>
      </c>
      <c r="O3941" s="6">
        <f>ROUND(E3941/D3941*100, 0)</f>
        <v>0</v>
      </c>
      <c r="P3941" s="8">
        <f>E3941/L3941</f>
        <v>50</v>
      </c>
      <c r="Q3941" t="str">
        <f>LEFT(N3941, SEARCH("/", N3941, 1) - 1)</f>
        <v>technology</v>
      </c>
      <c r="R3941" t="str">
        <f>RIGHT(N3941, LEN(N3941)-SEARCH("/", N3941, 1))</f>
        <v>web</v>
      </c>
      <c r="S3941" s="11">
        <f>(((J3941/60)/60)/24)+DATE(1970,1,1)</f>
        <v>42194.648344907408</v>
      </c>
      <c r="T3941" s="11">
        <f>(((I3941/60)/60)/24)+DATE(1970,1,1)</f>
        <v>42224.648344907408</v>
      </c>
    </row>
    <row r="3942" spans="1:20" ht="30" x14ac:dyDescent="0.25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8284</v>
      </c>
      <c r="O3942" s="6">
        <f>ROUND(E3942/D3942*100, 0)</f>
        <v>0</v>
      </c>
      <c r="P3942" s="8">
        <f>E3942/L3942</f>
        <v>1</v>
      </c>
      <c r="Q3942" t="str">
        <f>LEFT(N3942, SEARCH("/", N3942, 1) - 1)</f>
        <v>food</v>
      </c>
      <c r="R3942" t="str">
        <f>RIGHT(N3942, LEN(N3942)-SEARCH("/", N3942, 1))</f>
        <v>food trucks</v>
      </c>
      <c r="S3942" s="11">
        <f>(((J3942/60)/60)/24)+DATE(1970,1,1)</f>
        <v>42489.099687499998</v>
      </c>
      <c r="T3942" s="11">
        <f>(((I3942/60)/60)/24)+DATE(1970,1,1)</f>
        <v>42549.099687499998</v>
      </c>
    </row>
    <row r="3943" spans="1:20" ht="45" x14ac:dyDescent="0.25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8299</v>
      </c>
      <c r="O3943" s="6">
        <f>ROUND(E3943/D3943*100, 0)</f>
        <v>0</v>
      </c>
      <c r="P3943" s="8" t="e">
        <f>E3943/L3943</f>
        <v>#DIV/0!</v>
      </c>
      <c r="Q3943" t="str">
        <f>LEFT(N3943, SEARCH("/", N3943, 1) - 1)</f>
        <v>food</v>
      </c>
      <c r="R3943" t="str">
        <f>RIGHT(N3943, LEN(N3943)-SEARCH("/", N3943, 1))</f>
        <v>restaurants</v>
      </c>
      <c r="S3943" s="11">
        <f>(((J3943/60)/60)/24)+DATE(1970,1,1)</f>
        <v>42371.446909722217</v>
      </c>
      <c r="T3943" s="11">
        <f>(((I3943/60)/60)/24)+DATE(1970,1,1)</f>
        <v>42401.446909722217</v>
      </c>
    </row>
    <row r="3944" spans="1:20" ht="45" x14ac:dyDescent="0.25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8299</v>
      </c>
      <c r="O3944" s="6">
        <f>ROUND(E3944/D3944*100, 0)</f>
        <v>0</v>
      </c>
      <c r="P3944" s="8" t="e">
        <f>E3944/L3944</f>
        <v>#DIV/0!</v>
      </c>
      <c r="Q3944" t="str">
        <f>LEFT(N3944, SEARCH("/", N3944, 1) - 1)</f>
        <v>food</v>
      </c>
      <c r="R3944" t="str">
        <f>RIGHT(N3944, LEN(N3944)-SEARCH("/", N3944, 1))</f>
        <v>restaurants</v>
      </c>
      <c r="S3944" s="11">
        <f>(((J3944/60)/60)/24)+DATE(1970,1,1)</f>
        <v>42612.600520833337</v>
      </c>
      <c r="T3944" s="11">
        <f>(((I3944/60)/60)/24)+DATE(1970,1,1)</f>
        <v>42658.806249999994</v>
      </c>
    </row>
    <row r="3945" spans="1:20" ht="45" x14ac:dyDescent="0.25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8284</v>
      </c>
      <c r="O3945" s="6">
        <f>ROUND(E3945/D3945*100, 0)</f>
        <v>0</v>
      </c>
      <c r="P3945" s="8" t="e">
        <f>E3945/L3945</f>
        <v>#DIV/0!</v>
      </c>
      <c r="Q3945" t="str">
        <f>LEFT(N3945, SEARCH("/", N3945, 1) - 1)</f>
        <v>food</v>
      </c>
      <c r="R3945" t="str">
        <f>RIGHT(N3945, LEN(N3945)-SEARCH("/", N3945, 1))</f>
        <v>food trucks</v>
      </c>
      <c r="S3945" s="11">
        <f>(((J3945/60)/60)/24)+DATE(1970,1,1)</f>
        <v>42260.528807870374</v>
      </c>
      <c r="T3945" s="11">
        <f>(((I3945/60)/60)/24)+DATE(1970,1,1)</f>
        <v>42290.528807870374</v>
      </c>
    </row>
    <row r="3946" spans="1:20" ht="45" x14ac:dyDescent="0.25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8284</v>
      </c>
      <c r="O3946" s="6">
        <f>ROUND(E3946/D3946*100, 0)</f>
        <v>0</v>
      </c>
      <c r="P3946" s="8">
        <f>E3946/L3946</f>
        <v>62.5</v>
      </c>
      <c r="Q3946" t="str">
        <f>LEFT(N3946, SEARCH("/", N3946, 1) - 1)</f>
        <v>food</v>
      </c>
      <c r="R3946" t="str">
        <f>RIGHT(N3946, LEN(N3946)-SEARCH("/", N3946, 1))</f>
        <v>food trucks</v>
      </c>
      <c r="S3946" s="11">
        <f>(((J3946/60)/60)/24)+DATE(1970,1,1)</f>
        <v>42449.341678240744</v>
      </c>
      <c r="T3946" s="11">
        <f>(((I3946/60)/60)/24)+DATE(1970,1,1)</f>
        <v>42509.341678240744</v>
      </c>
    </row>
    <row r="3947" spans="1:20" ht="45" x14ac:dyDescent="0.25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8301</v>
      </c>
      <c r="O3947" s="6">
        <f>ROUND(E3947/D3947*100, 0)</f>
        <v>107</v>
      </c>
      <c r="P3947" s="8">
        <f>E3947/L3947</f>
        <v>60.965703745743475</v>
      </c>
      <c r="Q3947" t="str">
        <f>LEFT(N3947, SEARCH("/", N3947, 1) - 1)</f>
        <v>technology</v>
      </c>
      <c r="R3947" t="str">
        <f>RIGHT(N3947, LEN(N3947)-SEARCH("/", N3947, 1))</f>
        <v>space exploration</v>
      </c>
      <c r="S3947" s="11">
        <f>(((J3947/60)/60)/24)+DATE(1970,1,1)</f>
        <v>42508.541550925926</v>
      </c>
      <c r="T3947" s="11">
        <f>(((I3947/60)/60)/24)+DATE(1970,1,1)</f>
        <v>42538.541550925926</v>
      </c>
    </row>
    <row r="3948" spans="1:20" ht="45" x14ac:dyDescent="0.25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8301</v>
      </c>
      <c r="O3948" s="6">
        <f>ROUND(E3948/D3948*100, 0)</f>
        <v>2</v>
      </c>
      <c r="P3948" s="8">
        <f>E3948/L3948</f>
        <v>39.480769230769234</v>
      </c>
      <c r="Q3948" t="str">
        <f>LEFT(N3948, SEARCH("/", N3948, 1) - 1)</f>
        <v>technology</v>
      </c>
      <c r="R3948" t="str">
        <f>RIGHT(N3948, LEN(N3948)-SEARCH("/", N3948, 1))</f>
        <v>space exploration</v>
      </c>
      <c r="S3948" s="11">
        <f>(((J3948/60)/60)/24)+DATE(1970,1,1)</f>
        <v>42774.792071759264</v>
      </c>
      <c r="T3948" s="11">
        <f>(((I3948/60)/60)/24)+DATE(1970,1,1)</f>
        <v>42804.792071759264</v>
      </c>
    </row>
    <row r="3949" spans="1:20" ht="45" x14ac:dyDescent="0.25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 s="6">
        <f>ROUND(E3949/D3949*100, 0)</f>
        <v>1</v>
      </c>
      <c r="P3949" s="8">
        <f>E3949/L3949</f>
        <v>80.454545454545453</v>
      </c>
      <c r="Q3949" t="str">
        <f>LEFT(N3949, SEARCH("/", N3949, 1) - 1)</f>
        <v>technology</v>
      </c>
      <c r="R3949" t="str">
        <f>RIGHT(N3949, LEN(N3949)-SEARCH("/", N3949, 1))</f>
        <v>space exploration</v>
      </c>
      <c r="S3949" s="11">
        <f>(((J3949/60)/60)/24)+DATE(1970,1,1)</f>
        <v>41953.158854166672</v>
      </c>
      <c r="T3949" s="11">
        <f>(((I3949/60)/60)/24)+DATE(1970,1,1)</f>
        <v>41983.158854166672</v>
      </c>
    </row>
    <row r="3950" spans="1:20" ht="45" x14ac:dyDescent="0.25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8301</v>
      </c>
      <c r="O3950" s="6">
        <f>ROUND(E3950/D3950*100, 0)</f>
        <v>0</v>
      </c>
      <c r="P3950" s="8">
        <f>E3950/L3950</f>
        <v>8.5</v>
      </c>
      <c r="Q3950" t="str">
        <f>LEFT(N3950, SEARCH("/", N3950, 1) - 1)</f>
        <v>technology</v>
      </c>
      <c r="R3950" t="str">
        <f>RIGHT(N3950, LEN(N3950)-SEARCH("/", N3950, 1))</f>
        <v>space exploration</v>
      </c>
      <c r="S3950" s="11">
        <f>(((J3950/60)/60)/24)+DATE(1970,1,1)</f>
        <v>42055.600995370376</v>
      </c>
      <c r="T3950" s="11">
        <f>(((I3950/60)/60)/24)+DATE(1970,1,1)</f>
        <v>42115.559328703705</v>
      </c>
    </row>
    <row r="3951" spans="1:20" x14ac:dyDescent="0.25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8295</v>
      </c>
      <c r="O3951" s="6">
        <f>ROUND(E3951/D3951*100, 0)</f>
        <v>106</v>
      </c>
      <c r="P3951" s="8">
        <f>E3951/L3951</f>
        <v>261.74504950495049</v>
      </c>
      <c r="Q3951" t="str">
        <f>LEFT(N3951, SEARCH("/", N3951, 1) - 1)</f>
        <v>technology</v>
      </c>
      <c r="R3951" t="str">
        <f>RIGHT(N3951, LEN(N3951)-SEARCH("/", N3951, 1))</f>
        <v>hardware</v>
      </c>
      <c r="S3951" s="11">
        <f>(((J3951/60)/60)/24)+DATE(1970,1,1)</f>
        <v>42452.579988425925</v>
      </c>
      <c r="T3951" s="11">
        <f>(((I3951/60)/60)/24)+DATE(1970,1,1)</f>
        <v>42482.579988425925</v>
      </c>
    </row>
    <row r="3952" spans="1:20" ht="30" x14ac:dyDescent="0.25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8304</v>
      </c>
      <c r="O3952" s="6">
        <f>ROUND(E3952/D3952*100, 0)</f>
        <v>0</v>
      </c>
      <c r="P3952" s="8" t="e">
        <f>E3952/L3952</f>
        <v>#DIV/0!</v>
      </c>
      <c r="Q3952" t="str">
        <f>LEFT(N3952, SEARCH("/", N3952, 1) - 1)</f>
        <v>publishing</v>
      </c>
      <c r="R3952" t="str">
        <f>RIGHT(N3952, LEN(N3952)-SEARCH("/", N3952, 1))</f>
        <v>children's books</v>
      </c>
      <c r="S3952" s="11">
        <f>(((J3952/60)/60)/24)+DATE(1970,1,1)</f>
        <v>42774.447777777779</v>
      </c>
      <c r="T3952" s="11">
        <f>(((I3952/60)/60)/24)+DATE(1970,1,1)</f>
        <v>42804.447777777779</v>
      </c>
    </row>
    <row r="3953" spans="1:20" ht="60" x14ac:dyDescent="0.25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8303</v>
      </c>
      <c r="O3953" s="6">
        <f>ROUND(E3953/D3953*100, 0)</f>
        <v>113</v>
      </c>
      <c r="P3953" s="8">
        <f>E3953/L3953</f>
        <v>89.314285714285717</v>
      </c>
      <c r="Q3953" t="str">
        <f>LEFT(N3953, SEARCH("/", N3953, 1) - 1)</f>
        <v>theater</v>
      </c>
      <c r="R3953" t="str">
        <f>RIGHT(N3953, LEN(N3953)-SEARCH("/", N3953, 1))</f>
        <v>spaces</v>
      </c>
      <c r="S3953" s="11">
        <f>(((J3953/60)/60)/24)+DATE(1970,1,1)</f>
        <v>42644.535358796296</v>
      </c>
      <c r="T3953" s="11">
        <f>(((I3953/60)/60)/24)+DATE(1970,1,1)</f>
        <v>42675.165972222225</v>
      </c>
    </row>
    <row r="3954" spans="1:20" ht="45" x14ac:dyDescent="0.25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8303</v>
      </c>
      <c r="O3954" s="6">
        <f>ROUND(E3954/D3954*100, 0)</f>
        <v>1</v>
      </c>
      <c r="P3954" s="8">
        <f>E3954/L3954</f>
        <v>56.342380952380957</v>
      </c>
      <c r="Q3954" t="str">
        <f>LEFT(N3954, SEARCH("/", N3954, 1) - 1)</f>
        <v>theater</v>
      </c>
      <c r="R3954" t="str">
        <f>RIGHT(N3954, LEN(N3954)-SEARCH("/", N3954, 1))</f>
        <v>spaces</v>
      </c>
      <c r="S3954" s="11">
        <f>(((J3954/60)/60)/24)+DATE(1970,1,1)</f>
        <v>42255.619351851856</v>
      </c>
      <c r="T3954" s="11">
        <f>(((I3954/60)/60)/24)+DATE(1970,1,1)</f>
        <v>42292.916666666672</v>
      </c>
    </row>
    <row r="3955" spans="1:20" ht="30" x14ac:dyDescent="0.25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8303</v>
      </c>
      <c r="O3955" s="6">
        <f>ROUND(E3955/D3955*100, 0)</f>
        <v>0</v>
      </c>
      <c r="P3955" s="8">
        <f>E3955/L3955</f>
        <v>25</v>
      </c>
      <c r="Q3955" t="str">
        <f>LEFT(N3955, SEARCH("/", N3955, 1) - 1)</f>
        <v>theater</v>
      </c>
      <c r="R3955" t="str">
        <f>RIGHT(N3955, LEN(N3955)-SEARCH("/", N3955, 1))</f>
        <v>spaces</v>
      </c>
      <c r="S3955" s="11">
        <f>(((J3955/60)/60)/24)+DATE(1970,1,1)</f>
        <v>42207.795787037037</v>
      </c>
      <c r="T3955" s="11">
        <f>(((I3955/60)/60)/24)+DATE(1970,1,1)</f>
        <v>42267.795787037037</v>
      </c>
    </row>
    <row r="3956" spans="1:20" ht="45" x14ac:dyDescent="0.25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8303</v>
      </c>
      <c r="O3956" s="6">
        <f>ROUND(E3956/D3956*100, 0)</f>
        <v>0</v>
      </c>
      <c r="P3956" s="8" t="e">
        <f>E3956/L3956</f>
        <v>#DIV/0!</v>
      </c>
      <c r="Q3956" t="str">
        <f>LEFT(N3956, SEARCH("/", N3956, 1) - 1)</f>
        <v>theater</v>
      </c>
      <c r="R3956" t="str">
        <f>RIGHT(N3956, LEN(N3956)-SEARCH("/", N3956, 1))</f>
        <v>spaces</v>
      </c>
      <c r="S3956" s="11">
        <f>(((J3956/60)/60)/24)+DATE(1970,1,1)</f>
        <v>42034.856817129628</v>
      </c>
      <c r="T3956" s="11">
        <f>(((I3956/60)/60)/24)+DATE(1970,1,1)</f>
        <v>42064.856817129628</v>
      </c>
    </row>
    <row r="3957" spans="1:20" ht="45" x14ac:dyDescent="0.25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8271</v>
      </c>
      <c r="O3957" s="6">
        <f>ROUND(E3957/D3957*100, 0)</f>
        <v>100</v>
      </c>
      <c r="P3957" s="8">
        <f>E3957/L3957</f>
        <v>179.27598566308242</v>
      </c>
      <c r="Q3957" t="str">
        <f>LEFT(N3957, SEARCH("/", N3957, 1) - 1)</f>
        <v>theater</v>
      </c>
      <c r="R3957" t="str">
        <f>RIGHT(N3957, LEN(N3957)-SEARCH("/", N3957, 1))</f>
        <v>plays</v>
      </c>
      <c r="S3957" s="11">
        <f>(((J3957/60)/60)/24)+DATE(1970,1,1)</f>
        <v>41730.276747685188</v>
      </c>
      <c r="T3957" s="11">
        <f>(((I3957/60)/60)/24)+DATE(1970,1,1)</f>
        <v>41764.276747685188</v>
      </c>
    </row>
    <row r="3958" spans="1:20" ht="45" x14ac:dyDescent="0.25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8305</v>
      </c>
      <c r="O3958" s="6">
        <f>ROUND(E3958/D3958*100, 0)</f>
        <v>0</v>
      </c>
      <c r="P3958" s="8" t="e">
        <f>E3958/L3958</f>
        <v>#DIV/0!</v>
      </c>
      <c r="Q3958" t="str">
        <f>LEFT(N3958, SEARCH("/", N3958, 1) - 1)</f>
        <v>theater</v>
      </c>
      <c r="R3958" t="str">
        <f>RIGHT(N3958, LEN(N3958)-SEARCH("/", N3958, 1))</f>
        <v>musical</v>
      </c>
      <c r="S3958" s="11">
        <f>(((J3958/60)/60)/24)+DATE(1970,1,1)</f>
        <v>42291.833287037036</v>
      </c>
      <c r="T3958" s="11">
        <f>(((I3958/60)/60)/24)+DATE(1970,1,1)</f>
        <v>42351.874953703707</v>
      </c>
    </row>
    <row r="3959" spans="1:20" ht="60" x14ac:dyDescent="0.25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8271</v>
      </c>
      <c r="O3959" s="6">
        <f>ROUND(E3959/D3959*100, 0)</f>
        <v>101</v>
      </c>
      <c r="P3959" s="8">
        <f>E3959/L3959</f>
        <v>1008.24</v>
      </c>
      <c r="Q3959" t="str">
        <f>LEFT(N3959, SEARCH("/", N3959, 1) - 1)</f>
        <v>theater</v>
      </c>
      <c r="R3959" t="str">
        <f>RIGHT(N3959, LEN(N3959)-SEARCH("/", N3959, 1))</f>
        <v>plays</v>
      </c>
      <c r="S3959" s="11">
        <f>(((J3959/60)/60)/24)+DATE(1970,1,1)</f>
        <v>42116.710752314815</v>
      </c>
      <c r="T3959" s="11">
        <f>(((I3959/60)/60)/24)+DATE(1970,1,1)</f>
        <v>42146.710752314815</v>
      </c>
    </row>
    <row r="3960" spans="1:20" ht="30" x14ac:dyDescent="0.25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 s="6">
        <f>ROUND(E3960/D3960*100, 0)</f>
        <v>0</v>
      </c>
      <c r="P3960" s="8">
        <f>E3960/L3960</f>
        <v>13</v>
      </c>
      <c r="Q3960" t="str">
        <f>LEFT(N3960, SEARCH("/", N3960, 1) - 1)</f>
        <v>theater</v>
      </c>
      <c r="R3960" t="str">
        <f>RIGHT(N3960, LEN(N3960)-SEARCH("/", N3960, 1))</f>
        <v>plays</v>
      </c>
      <c r="S3960" s="11">
        <f>(((J3960/60)/60)/24)+DATE(1970,1,1)</f>
        <v>41848.84002314815</v>
      </c>
      <c r="T3960" s="11">
        <f>(((I3960/60)/60)/24)+DATE(1970,1,1)</f>
        <v>41883.84002314815</v>
      </c>
    </row>
    <row r="3961" spans="1:20" ht="60" x14ac:dyDescent="0.25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6">
        <f>ROUND(E3961/D3961*100, 0)</f>
        <v>30</v>
      </c>
      <c r="P3961" s="8">
        <f>E3961/L3961</f>
        <v>171.79329608938548</v>
      </c>
      <c r="Q3961" t="str">
        <f>LEFT(N3961, SEARCH("/", N3961, 1) - 1)</f>
        <v>technology</v>
      </c>
      <c r="R3961" t="str">
        <f>RIGHT(N3961, LEN(N3961)-SEARCH("/", N3961, 1))</f>
        <v>wearables</v>
      </c>
      <c r="S3961" s="11">
        <f>(((J3961/60)/60)/24)+DATE(1970,1,1)</f>
        <v>42574.667650462965</v>
      </c>
      <c r="T3961" s="11">
        <f>(((I3961/60)/60)/24)+DATE(1970,1,1)</f>
        <v>42605.870833333334</v>
      </c>
    </row>
    <row r="3962" spans="1:20" ht="45" x14ac:dyDescent="0.25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6">
        <f>ROUND(E3962/D3962*100, 0)</f>
        <v>4</v>
      </c>
      <c r="P3962" s="8">
        <f>E3962/L3962</f>
        <v>125.27027027027027</v>
      </c>
      <c r="Q3962" t="str">
        <f>LEFT(N3962, SEARCH("/", N3962, 1) - 1)</f>
        <v>theater</v>
      </c>
      <c r="R3962" t="str">
        <f>RIGHT(N3962, LEN(N3962)-SEARCH("/", N3962, 1))</f>
        <v>spaces</v>
      </c>
      <c r="S3962" s="11">
        <f>(((J3962/60)/60)/24)+DATE(1970,1,1)</f>
        <v>42081.731273148151</v>
      </c>
      <c r="T3962" s="11">
        <f>(((I3962/60)/60)/24)+DATE(1970,1,1)</f>
        <v>42111.731273148151</v>
      </c>
    </row>
    <row r="3963" spans="1:20" ht="45" x14ac:dyDescent="0.25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8268</v>
      </c>
      <c r="O3963" s="6">
        <f>ROUND(E3963/D3963*100, 0)</f>
        <v>0</v>
      </c>
      <c r="P3963" s="8">
        <f>E3963/L3963</f>
        <v>5.5</v>
      </c>
      <c r="Q3963" t="str">
        <f>LEFT(N3963, SEARCH("/", N3963, 1) - 1)</f>
        <v>film &amp; video</v>
      </c>
      <c r="R3963" t="str">
        <f>RIGHT(N3963, LEN(N3963)-SEARCH("/", N3963, 1))</f>
        <v>drama</v>
      </c>
      <c r="S3963" s="11">
        <f>(((J3963/60)/60)/24)+DATE(1970,1,1)</f>
        <v>42160.927488425921</v>
      </c>
      <c r="T3963" s="11">
        <f>(((I3963/60)/60)/24)+DATE(1970,1,1)</f>
        <v>42220.927488425921</v>
      </c>
    </row>
    <row r="3964" spans="1:20" ht="45" x14ac:dyDescent="0.25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 s="6">
        <f>ROUND(E3964/D3964*100, 0)</f>
        <v>0</v>
      </c>
      <c r="P3964" s="8">
        <f>E3964/L3964</f>
        <v>1</v>
      </c>
      <c r="Q3964" t="str">
        <f>LEFT(N3964, SEARCH("/", N3964, 1) - 1)</f>
        <v>film &amp; video</v>
      </c>
      <c r="R3964" t="str">
        <f>RIGHT(N3964, LEN(N3964)-SEARCH("/", N3964, 1))</f>
        <v>animation</v>
      </c>
      <c r="S3964" s="11">
        <f>(((J3964/60)/60)/24)+DATE(1970,1,1)</f>
        <v>41500.747453703705</v>
      </c>
      <c r="T3964" s="11">
        <f>(((I3964/60)/60)/24)+DATE(1970,1,1)</f>
        <v>41530.747453703705</v>
      </c>
    </row>
    <row r="3965" spans="1:20" ht="45" x14ac:dyDescent="0.25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 s="6">
        <f>ROUND(E3965/D3965*100, 0)</f>
        <v>1</v>
      </c>
      <c r="P3965" s="8">
        <f>E3965/L3965</f>
        <v>30.310344827586206</v>
      </c>
      <c r="Q3965" t="str">
        <f>LEFT(N3965, SEARCH("/", N3965, 1) - 1)</f>
        <v>technology</v>
      </c>
      <c r="R3965" t="str">
        <f>RIGHT(N3965, LEN(N3965)-SEARCH("/", N3965, 1))</f>
        <v>wearables</v>
      </c>
      <c r="S3965" s="11">
        <f>(((J3965/60)/60)/24)+DATE(1970,1,1)</f>
        <v>42208.628692129627</v>
      </c>
      <c r="T3965" s="11">
        <f>(((I3965/60)/60)/24)+DATE(1970,1,1)</f>
        <v>42248.628692129627</v>
      </c>
    </row>
    <row r="3966" spans="1:20" ht="60" x14ac:dyDescent="0.25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8273</v>
      </c>
      <c r="O3966" s="6">
        <f>ROUND(E3966/D3966*100, 0)</f>
        <v>65</v>
      </c>
      <c r="P3966" s="8">
        <f>E3966/L3966</f>
        <v>201.60393258426967</v>
      </c>
      <c r="Q3966" t="str">
        <f>LEFT(N3966, SEARCH("/", N3966, 1) - 1)</f>
        <v>technology</v>
      </c>
      <c r="R3966" t="str">
        <f>RIGHT(N3966, LEN(N3966)-SEARCH("/", N3966, 1))</f>
        <v>wearables</v>
      </c>
      <c r="S3966" s="11">
        <f>(((J3966/60)/60)/24)+DATE(1970,1,1)</f>
        <v>41947.457569444443</v>
      </c>
      <c r="T3966" s="11">
        <f>(((I3966/60)/60)/24)+DATE(1970,1,1)</f>
        <v>41977.457569444443</v>
      </c>
    </row>
    <row r="3967" spans="1:20" ht="45" x14ac:dyDescent="0.25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8283</v>
      </c>
      <c r="O3967" s="6">
        <f>ROUND(E3967/D3967*100, 0)</f>
        <v>0</v>
      </c>
      <c r="P3967" s="8">
        <f>E3967/L3967</f>
        <v>2</v>
      </c>
      <c r="Q3967" t="str">
        <f>LEFT(N3967, SEARCH("/", N3967, 1) - 1)</f>
        <v>games</v>
      </c>
      <c r="R3967" t="str">
        <f>RIGHT(N3967, LEN(N3967)-SEARCH("/", N3967, 1))</f>
        <v>mobile games</v>
      </c>
      <c r="S3967" s="11">
        <f>(((J3967/60)/60)/24)+DATE(1970,1,1)</f>
        <v>42645.367442129631</v>
      </c>
      <c r="T3967" s="11">
        <f>(((I3967/60)/60)/24)+DATE(1970,1,1)</f>
        <v>42680.409108796302</v>
      </c>
    </row>
    <row r="3968" spans="1:20" ht="30" x14ac:dyDescent="0.25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 s="6">
        <f>ROUND(E3968/D3968*100, 0)</f>
        <v>0</v>
      </c>
      <c r="P3968" s="8" t="e">
        <f>E3968/L3968</f>
        <v>#DIV/0!</v>
      </c>
      <c r="Q3968" t="str">
        <f>LEFT(N3968, SEARCH("/", N3968, 1) - 1)</f>
        <v>technology</v>
      </c>
      <c r="R3968" t="str">
        <f>RIGHT(N3968, LEN(N3968)-SEARCH("/", N3968, 1))</f>
        <v>web</v>
      </c>
      <c r="S3968" s="11">
        <f>(((J3968/60)/60)/24)+DATE(1970,1,1)</f>
        <v>42213.013078703705</v>
      </c>
      <c r="T3968" s="11">
        <f>(((I3968/60)/60)/24)+DATE(1970,1,1)</f>
        <v>42242.013078703705</v>
      </c>
    </row>
    <row r="3969" spans="1:20" ht="45" x14ac:dyDescent="0.25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 s="6">
        <f>ROUND(E3969/D3969*100, 0)</f>
        <v>0</v>
      </c>
      <c r="P3969" s="8">
        <f>E3969/L3969</f>
        <v>17.2</v>
      </c>
      <c r="Q3969" t="str">
        <f>LEFT(N3969, SEARCH("/", N3969, 1) - 1)</f>
        <v>food</v>
      </c>
      <c r="R3969" t="str">
        <f>RIGHT(N3969, LEN(N3969)-SEARCH("/", N3969, 1))</f>
        <v>restaurants</v>
      </c>
      <c r="S3969" s="11">
        <f>(((J3969/60)/60)/24)+DATE(1970,1,1)</f>
        <v>41858.825439814813</v>
      </c>
      <c r="T3969" s="11">
        <f>(((I3969/60)/60)/24)+DATE(1970,1,1)</f>
        <v>41903.825439814813</v>
      </c>
    </row>
    <row r="3970" spans="1:20" ht="45" x14ac:dyDescent="0.25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 s="6">
        <f>ROUND(E3970/D3970*100, 0)</f>
        <v>0</v>
      </c>
      <c r="P3970" s="8">
        <f>E3970/L3970</f>
        <v>20</v>
      </c>
      <c r="Q3970" t="str">
        <f>LEFT(N3970, SEARCH("/", N3970, 1) - 1)</f>
        <v>theater</v>
      </c>
      <c r="R3970" t="str">
        <f>RIGHT(N3970, LEN(N3970)-SEARCH("/", N3970, 1))</f>
        <v>plays</v>
      </c>
      <c r="S3970" s="11">
        <f>(((J3970/60)/60)/24)+DATE(1970,1,1)</f>
        <v>42039.194988425923</v>
      </c>
      <c r="T3970" s="11">
        <f>(((I3970/60)/60)/24)+DATE(1970,1,1)</f>
        <v>42099.153321759266</v>
      </c>
    </row>
    <row r="3971" spans="1:20" ht="45" x14ac:dyDescent="0.25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6">
        <f>ROUND(E3971/D3971*100, 0)</f>
        <v>0</v>
      </c>
      <c r="P3971" s="8">
        <f>E3971/L3971</f>
        <v>55</v>
      </c>
      <c r="Q3971" t="str">
        <f>LEFT(N3971, SEARCH("/", N3971, 1) - 1)</f>
        <v>technology</v>
      </c>
      <c r="R3971" t="str">
        <f>RIGHT(N3971, LEN(N3971)-SEARCH("/", N3971, 1))</f>
        <v>wearables</v>
      </c>
      <c r="S3971" s="11">
        <f>(((J3971/60)/60)/24)+DATE(1970,1,1)</f>
        <v>42561.829421296294</v>
      </c>
      <c r="T3971" s="11">
        <f>(((I3971/60)/60)/24)+DATE(1970,1,1)</f>
        <v>42618.124305555553</v>
      </c>
    </row>
    <row r="3972" spans="1:20" ht="45" x14ac:dyDescent="0.25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6">
        <f>ROUND(E3972/D3972*100, 0)</f>
        <v>147</v>
      </c>
      <c r="P3972" s="8">
        <f>E3972/L3972</f>
        <v>155.23827397260274</v>
      </c>
      <c r="Q3972" t="str">
        <f>LEFT(N3972, SEARCH("/", N3972, 1) - 1)</f>
        <v>theater</v>
      </c>
      <c r="R3972" t="str">
        <f>RIGHT(N3972, LEN(N3972)-SEARCH("/", N3972, 1))</f>
        <v>spaces</v>
      </c>
      <c r="S3972" s="11">
        <f>(((J3972/60)/60)/24)+DATE(1970,1,1)</f>
        <v>41894.632361111115</v>
      </c>
      <c r="T3972" s="11">
        <f>(((I3972/60)/60)/24)+DATE(1970,1,1)</f>
        <v>41954.674027777779</v>
      </c>
    </row>
    <row r="3973" spans="1:20" ht="45" x14ac:dyDescent="0.25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6">
        <f>ROUND(E3973/D3973*100, 0)</f>
        <v>0</v>
      </c>
      <c r="P3973" s="8">
        <f>E3973/L3973</f>
        <v>22.5</v>
      </c>
      <c r="Q3973" t="str">
        <f>LEFT(N3973, SEARCH("/", N3973, 1) - 1)</f>
        <v>food</v>
      </c>
      <c r="R3973" t="str">
        <f>RIGHT(N3973, LEN(N3973)-SEARCH("/", N3973, 1))</f>
        <v>food trucks</v>
      </c>
      <c r="S3973" s="11">
        <f>(((J3973/60)/60)/24)+DATE(1970,1,1)</f>
        <v>42338.615393518514</v>
      </c>
      <c r="T3973" s="11">
        <f>(((I3973/60)/60)/24)+DATE(1970,1,1)</f>
        <v>42398.615393518514</v>
      </c>
    </row>
    <row r="3974" spans="1:20" ht="45" x14ac:dyDescent="0.25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6">
        <f>ROUND(E3974/D3974*100, 0)</f>
        <v>1</v>
      </c>
      <c r="P3974" s="8">
        <f>E3974/L3974</f>
        <v>91.428571428571431</v>
      </c>
      <c r="Q3974" t="str">
        <f>LEFT(N3974, SEARCH("/", N3974, 1) - 1)</f>
        <v>film &amp; video</v>
      </c>
      <c r="R3974" t="str">
        <f>RIGHT(N3974, LEN(N3974)-SEARCH("/", N3974, 1))</f>
        <v>drama</v>
      </c>
      <c r="S3974" s="11">
        <f>(((J3974/60)/60)/24)+DATE(1970,1,1)</f>
        <v>41841.762743055559</v>
      </c>
      <c r="T3974" s="11">
        <f>(((I3974/60)/60)/24)+DATE(1970,1,1)</f>
        <v>41901.762743055559</v>
      </c>
    </row>
    <row r="3975" spans="1:20" ht="45" x14ac:dyDescent="0.25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6">
        <f>ROUND(E3975/D3975*100, 0)</f>
        <v>0</v>
      </c>
      <c r="P3975" s="8" t="e">
        <f>E3975/L3975</f>
        <v>#DIV/0!</v>
      </c>
      <c r="Q3975" t="str">
        <f>LEFT(N3975, SEARCH("/", N3975, 1) - 1)</f>
        <v>technology</v>
      </c>
      <c r="R3975" t="str">
        <f>RIGHT(N3975, LEN(N3975)-SEARCH("/", N3975, 1))</f>
        <v>web</v>
      </c>
      <c r="S3975" s="11">
        <f>(((J3975/60)/60)/24)+DATE(1970,1,1)</f>
        <v>41976.88490740741</v>
      </c>
      <c r="T3975" s="11">
        <f>(((I3975/60)/60)/24)+DATE(1970,1,1)</f>
        <v>42006.88490740741</v>
      </c>
    </row>
    <row r="3976" spans="1:20" ht="30" x14ac:dyDescent="0.25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8272</v>
      </c>
      <c r="O3976" s="6">
        <f>ROUND(E3976/D3976*100, 0)</f>
        <v>0</v>
      </c>
      <c r="P3976" s="8">
        <f>E3976/L3976</f>
        <v>2</v>
      </c>
      <c r="Q3976" t="str">
        <f>LEFT(N3976, SEARCH("/", N3976, 1) - 1)</f>
        <v>technology</v>
      </c>
      <c r="R3976" t="str">
        <f>RIGHT(N3976, LEN(N3976)-SEARCH("/", N3976, 1))</f>
        <v>web</v>
      </c>
      <c r="S3976" s="11">
        <f>(((J3976/60)/60)/24)+DATE(1970,1,1)</f>
        <v>42230.578622685185</v>
      </c>
      <c r="T3976" s="11">
        <f>(((I3976/60)/60)/24)+DATE(1970,1,1)</f>
        <v>42254.578622685185</v>
      </c>
    </row>
    <row r="3977" spans="1:20" ht="45" x14ac:dyDescent="0.25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 s="6">
        <f>ROUND(E3977/D3977*100, 0)</f>
        <v>0</v>
      </c>
      <c r="P3977" s="8">
        <f>E3977/L3977</f>
        <v>30</v>
      </c>
      <c r="Q3977" t="str">
        <f>LEFT(N3977, SEARCH("/", N3977, 1) - 1)</f>
        <v>food</v>
      </c>
      <c r="R3977" t="str">
        <f>RIGHT(N3977, LEN(N3977)-SEARCH("/", N3977, 1))</f>
        <v>food trucks</v>
      </c>
      <c r="S3977" s="11">
        <f>(((J3977/60)/60)/24)+DATE(1970,1,1)</f>
        <v>42184.185844907406</v>
      </c>
      <c r="T3977" s="11">
        <f>(((I3977/60)/60)/24)+DATE(1970,1,1)</f>
        <v>42219.185844907406</v>
      </c>
    </row>
    <row r="3978" spans="1:20" ht="75" x14ac:dyDescent="0.25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 s="6">
        <f>ROUND(E3978/D3978*100, 0)</f>
        <v>0</v>
      </c>
      <c r="P3978" s="8" t="e">
        <f>E3978/L3978</f>
        <v>#DIV/0!</v>
      </c>
      <c r="Q3978" t="str">
        <f>LEFT(N3978, SEARCH("/", N3978, 1) - 1)</f>
        <v>music</v>
      </c>
      <c r="R3978" t="str">
        <f>RIGHT(N3978, LEN(N3978)-SEARCH("/", N3978, 1))</f>
        <v>faith</v>
      </c>
      <c r="S3978" s="11">
        <f>(((J3978/60)/60)/24)+DATE(1970,1,1)</f>
        <v>42796.207870370374</v>
      </c>
      <c r="T3978" s="11">
        <f>(((I3978/60)/60)/24)+DATE(1970,1,1)</f>
        <v>42820.147916666669</v>
      </c>
    </row>
    <row r="3979" spans="1:20" ht="30" x14ac:dyDescent="0.25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 s="6">
        <f>ROUND(E3979/D3979*100, 0)</f>
        <v>136</v>
      </c>
      <c r="P3979" s="8">
        <f>E3979/L3979</f>
        <v>449.26385224274406</v>
      </c>
      <c r="Q3979" t="str">
        <f>LEFT(N3979, SEARCH("/", N3979, 1) - 1)</f>
        <v>technology</v>
      </c>
      <c r="R3979" t="str">
        <f>RIGHT(N3979, LEN(N3979)-SEARCH("/", N3979, 1))</f>
        <v>hardware</v>
      </c>
      <c r="S3979" s="11">
        <f>(((J3979/60)/60)/24)+DATE(1970,1,1)</f>
        <v>42675.438946759255</v>
      </c>
      <c r="T3979" s="11">
        <f>(((I3979/60)/60)/24)+DATE(1970,1,1)</f>
        <v>42705.207638888889</v>
      </c>
    </row>
    <row r="3980" spans="1:20" ht="45" x14ac:dyDescent="0.25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8295</v>
      </c>
      <c r="O3980" s="6">
        <f>ROUND(E3980/D3980*100, 0)</f>
        <v>317</v>
      </c>
      <c r="P3980" s="8">
        <f>E3980/L3980</f>
        <v>259.25424836601309</v>
      </c>
      <c r="Q3980" t="str">
        <f>LEFT(N3980, SEARCH("/", N3980, 1) - 1)</f>
        <v>technology</v>
      </c>
      <c r="R3980" t="str">
        <f>RIGHT(N3980, LEN(N3980)-SEARCH("/", N3980, 1))</f>
        <v>hardware</v>
      </c>
      <c r="S3980" s="11">
        <f>(((J3980/60)/60)/24)+DATE(1970,1,1)</f>
        <v>42519.6565162037</v>
      </c>
      <c r="T3980" s="11">
        <f>(((I3980/60)/60)/24)+DATE(1970,1,1)</f>
        <v>42549.6565162037</v>
      </c>
    </row>
    <row r="3981" spans="1:20" ht="30" x14ac:dyDescent="0.25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 s="6">
        <f>ROUND(E3981/D3981*100, 0)</f>
        <v>0</v>
      </c>
      <c r="P3981" s="8">
        <f>E3981/L3981</f>
        <v>41.333333333333336</v>
      </c>
      <c r="Q3981" t="str">
        <f>LEFT(N3981, SEARCH("/", N3981, 1) - 1)</f>
        <v>technology</v>
      </c>
      <c r="R3981" t="str">
        <f>RIGHT(N3981, LEN(N3981)-SEARCH("/", N3981, 1))</f>
        <v>space exploration</v>
      </c>
      <c r="S3981" s="11">
        <f>(((J3981/60)/60)/24)+DATE(1970,1,1)</f>
        <v>42341.99700231482</v>
      </c>
      <c r="T3981" s="11">
        <f>(((I3981/60)/60)/24)+DATE(1970,1,1)</f>
        <v>42401.99700231482</v>
      </c>
    </row>
    <row r="3982" spans="1:20" ht="45" x14ac:dyDescent="0.25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 s="6">
        <f>ROUND(E3982/D3982*100, 0)</f>
        <v>68</v>
      </c>
      <c r="P3982" s="8">
        <f>E3982/L3982</f>
        <v>244.80459770114942</v>
      </c>
      <c r="Q3982" t="str">
        <f>LEFT(N3982, SEARCH("/", N3982, 1) - 1)</f>
        <v>theater</v>
      </c>
      <c r="R3982" t="str">
        <f>RIGHT(N3982, LEN(N3982)-SEARCH("/", N3982, 1))</f>
        <v>spaces</v>
      </c>
      <c r="S3982" s="11">
        <f>(((J3982/60)/60)/24)+DATE(1970,1,1)</f>
        <v>42530.993032407408</v>
      </c>
      <c r="T3982" s="11">
        <f>(((I3982/60)/60)/24)+DATE(1970,1,1)</f>
        <v>42560.993032407408</v>
      </c>
    </row>
    <row r="3983" spans="1:20" ht="30" x14ac:dyDescent="0.25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6">
        <f>ROUND(E3983/D3983*100, 0)</f>
        <v>109</v>
      </c>
      <c r="P3983" s="8">
        <f>E3983/L3983</f>
        <v>56.344351395730705</v>
      </c>
      <c r="Q3983" t="str">
        <f>LEFT(N3983, SEARCH("/", N3983, 1) - 1)</f>
        <v>film &amp; video</v>
      </c>
      <c r="R3983" t="str">
        <f>RIGHT(N3983, LEN(N3983)-SEARCH("/", N3983, 1))</f>
        <v>documentary</v>
      </c>
      <c r="S3983" s="11">
        <f>(((J3983/60)/60)/24)+DATE(1970,1,1)</f>
        <v>41709.463518518518</v>
      </c>
      <c r="T3983" s="11">
        <f>(((I3983/60)/60)/24)+DATE(1970,1,1)</f>
        <v>41768.875</v>
      </c>
    </row>
    <row r="3984" spans="1:20" ht="45" x14ac:dyDescent="0.25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8267</v>
      </c>
      <c r="O3984" s="6">
        <f>ROUND(E3984/D3984*100, 0)</f>
        <v>23</v>
      </c>
      <c r="P3984" s="8">
        <f>E3984/L3984</f>
        <v>449.43283582089555</v>
      </c>
      <c r="Q3984" t="str">
        <f>LEFT(N3984, SEARCH("/", N3984, 1) - 1)</f>
        <v>film &amp; video</v>
      </c>
      <c r="R3984" t="str">
        <f>RIGHT(N3984, LEN(N3984)-SEARCH("/", N3984, 1))</f>
        <v>science fiction</v>
      </c>
      <c r="S3984" s="11">
        <f>(((J3984/60)/60)/24)+DATE(1970,1,1)</f>
        <v>42090.161828703705</v>
      </c>
      <c r="T3984" s="11">
        <f>(((I3984/60)/60)/24)+DATE(1970,1,1)</f>
        <v>42150.161828703705</v>
      </c>
    </row>
    <row r="3985" spans="1:20" ht="45" x14ac:dyDescent="0.25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8273</v>
      </c>
      <c r="O3985" s="6">
        <f>ROUND(E3985/D3985*100, 0)</f>
        <v>82</v>
      </c>
      <c r="P3985" s="8">
        <f>E3985/L3985</f>
        <v>120.39184269662923</v>
      </c>
      <c r="Q3985" t="str">
        <f>LEFT(N3985, SEARCH("/", N3985, 1) - 1)</f>
        <v>technology</v>
      </c>
      <c r="R3985" t="str">
        <f>RIGHT(N3985, LEN(N3985)-SEARCH("/", N3985, 1))</f>
        <v>wearables</v>
      </c>
      <c r="S3985" s="11">
        <f>(((J3985/60)/60)/24)+DATE(1970,1,1)</f>
        <v>41563.485509259262</v>
      </c>
      <c r="T3985" s="11">
        <f>(((I3985/60)/60)/24)+DATE(1970,1,1)</f>
        <v>41600.666666666664</v>
      </c>
    </row>
    <row r="3986" spans="1:20" ht="45" x14ac:dyDescent="0.25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6">
        <f>ROUND(E3986/D3986*100, 0)</f>
        <v>0</v>
      </c>
      <c r="P3986" s="8" t="e">
        <f>E3986/L3986</f>
        <v>#DIV/0!</v>
      </c>
      <c r="Q3986" t="str">
        <f>LEFT(N3986, SEARCH("/", N3986, 1) - 1)</f>
        <v>publishing</v>
      </c>
      <c r="R3986" t="str">
        <f>RIGHT(N3986, LEN(N3986)-SEARCH("/", N3986, 1))</f>
        <v>translations</v>
      </c>
      <c r="S3986" s="11">
        <f>(((J3986/60)/60)/24)+DATE(1970,1,1)</f>
        <v>42139.542303240742</v>
      </c>
      <c r="T3986" s="11">
        <f>(((I3986/60)/60)/24)+DATE(1970,1,1)</f>
        <v>42169.542303240742</v>
      </c>
    </row>
    <row r="3987" spans="1:20" ht="45" x14ac:dyDescent="0.25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6">
        <f>ROUND(E3987/D3987*100, 0)</f>
        <v>11</v>
      </c>
      <c r="P3987" s="8">
        <f>E3987/L3987</f>
        <v>51.822463768115945</v>
      </c>
      <c r="Q3987" t="str">
        <f>LEFT(N3987, SEARCH("/", N3987, 1) - 1)</f>
        <v>technology</v>
      </c>
      <c r="R3987" t="str">
        <f>RIGHT(N3987, LEN(N3987)-SEARCH("/", N3987, 1))</f>
        <v>wearables</v>
      </c>
      <c r="S3987" s="11">
        <f>(((J3987/60)/60)/24)+DATE(1970,1,1)</f>
        <v>42410.774155092593</v>
      </c>
      <c r="T3987" s="11">
        <f>(((I3987/60)/60)/24)+DATE(1970,1,1)</f>
        <v>42440.774155092593</v>
      </c>
    </row>
    <row r="3988" spans="1:20" ht="45" x14ac:dyDescent="0.25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6">
        <f>ROUND(E3988/D3988*100, 0)</f>
        <v>0</v>
      </c>
      <c r="P3988" s="8" t="e">
        <f>E3988/L3988</f>
        <v>#DIV/0!</v>
      </c>
      <c r="Q3988" t="str">
        <f>LEFT(N3988, SEARCH("/", N3988, 1) - 1)</f>
        <v>photography</v>
      </c>
      <c r="R3988" t="str">
        <f>RIGHT(N3988, LEN(N3988)-SEARCH("/", N3988, 1))</f>
        <v>people</v>
      </c>
      <c r="S3988" s="11">
        <f>(((J3988/60)/60)/24)+DATE(1970,1,1)</f>
        <v>41800.819571759261</v>
      </c>
      <c r="T3988" s="11">
        <f>(((I3988/60)/60)/24)+DATE(1970,1,1)</f>
        <v>41830.819571759261</v>
      </c>
    </row>
    <row r="3989" spans="1:20" ht="45" x14ac:dyDescent="0.25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6">
        <f>ROUND(E3989/D3989*100, 0)</f>
        <v>1</v>
      </c>
      <c r="P3989" s="8">
        <f>E3989/L3989</f>
        <v>501.25</v>
      </c>
      <c r="Q3989" t="str">
        <f>LEFT(N3989, SEARCH("/", N3989, 1) - 1)</f>
        <v>food</v>
      </c>
      <c r="R3989" t="str">
        <f>RIGHT(N3989, LEN(N3989)-SEARCH("/", N3989, 1))</f>
        <v>food trucks</v>
      </c>
      <c r="S3989" s="11">
        <f>(((J3989/60)/60)/24)+DATE(1970,1,1)</f>
        <v>42734.879236111112</v>
      </c>
      <c r="T3989" s="11">
        <f>(((I3989/60)/60)/24)+DATE(1970,1,1)</f>
        <v>42771.697222222225</v>
      </c>
    </row>
    <row r="3990" spans="1:20" ht="45" x14ac:dyDescent="0.25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8267</v>
      </c>
      <c r="O3990" s="6">
        <f>ROUND(E3990/D3990*100, 0)</f>
        <v>3</v>
      </c>
      <c r="P3990" s="8">
        <f>E3990/L3990</f>
        <v>81.241379310344826</v>
      </c>
      <c r="Q3990" t="str">
        <f>LEFT(N3990, SEARCH("/", N3990, 1) - 1)</f>
        <v>film &amp; video</v>
      </c>
      <c r="R3990" t="str">
        <f>RIGHT(N3990, LEN(N3990)-SEARCH("/", N3990, 1))</f>
        <v>science fiction</v>
      </c>
      <c r="S3990" s="11">
        <f>(((J3990/60)/60)/24)+DATE(1970,1,1)</f>
        <v>42186.257418981477</v>
      </c>
      <c r="T3990" s="11">
        <f>(((I3990/60)/60)/24)+DATE(1970,1,1)</f>
        <v>42217.207638888889</v>
      </c>
    </row>
    <row r="3991" spans="1:20" ht="45" x14ac:dyDescent="0.25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8268</v>
      </c>
      <c r="O3991" s="6">
        <f>ROUND(E3991/D3991*100, 0)</f>
        <v>0</v>
      </c>
      <c r="P3991" s="8" t="e">
        <f>E3991/L3991</f>
        <v>#DIV/0!</v>
      </c>
      <c r="Q3991" t="str">
        <f>LEFT(N3991, SEARCH("/", N3991, 1) - 1)</f>
        <v>film &amp; video</v>
      </c>
      <c r="R3991" t="str">
        <f>RIGHT(N3991, LEN(N3991)-SEARCH("/", N3991, 1))</f>
        <v>drama</v>
      </c>
      <c r="S3991" s="11">
        <f>(((J3991/60)/60)/24)+DATE(1970,1,1)</f>
        <v>42321.08447916666</v>
      </c>
      <c r="T3991" s="11">
        <f>(((I3991/60)/60)/24)+DATE(1970,1,1)</f>
        <v>42374</v>
      </c>
    </row>
    <row r="3992" spans="1:20" ht="45" x14ac:dyDescent="0.25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8269</v>
      </c>
      <c r="O3992" s="6">
        <f>ROUND(E3992/D3992*100, 0)</f>
        <v>113</v>
      </c>
      <c r="P3992" s="8">
        <f>E3992/L3992</f>
        <v>147.17167680278018</v>
      </c>
      <c r="Q3992" t="str">
        <f>LEFT(N3992, SEARCH("/", N3992, 1) - 1)</f>
        <v>film &amp; video</v>
      </c>
      <c r="R3992" t="str">
        <f>RIGHT(N3992, LEN(N3992)-SEARCH("/", N3992, 1))</f>
        <v>documentary</v>
      </c>
      <c r="S3992" s="11">
        <f>(((J3992/60)/60)/24)+DATE(1970,1,1)</f>
        <v>42775.314884259264</v>
      </c>
      <c r="T3992" s="11">
        <f>(((I3992/60)/60)/24)+DATE(1970,1,1)</f>
        <v>42808.956250000003</v>
      </c>
    </row>
    <row r="3993" spans="1:20" ht="45" x14ac:dyDescent="0.25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8269</v>
      </c>
      <c r="O3993" s="6">
        <f>ROUND(E3993/D3993*100, 0)</f>
        <v>114</v>
      </c>
      <c r="P3993" s="8">
        <f>E3993/L3993</f>
        <v>161.25517890772127</v>
      </c>
      <c r="Q3993" t="str">
        <f>LEFT(N3993, SEARCH("/", N3993, 1) - 1)</f>
        <v>film &amp; video</v>
      </c>
      <c r="R3993" t="str">
        <f>RIGHT(N3993, LEN(N3993)-SEARCH("/", N3993, 1))</f>
        <v>documentary</v>
      </c>
      <c r="S3993" s="11">
        <f>(((J3993/60)/60)/24)+DATE(1970,1,1)</f>
        <v>41261.767812500002</v>
      </c>
      <c r="T3993" s="11">
        <f>(((I3993/60)/60)/24)+DATE(1970,1,1)</f>
        <v>41306.767812500002</v>
      </c>
    </row>
    <row r="3994" spans="1:20" ht="45" x14ac:dyDescent="0.25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8272</v>
      </c>
      <c r="O3994" s="6">
        <f>ROUND(E3994/D3994*100, 0)</f>
        <v>1</v>
      </c>
      <c r="P3994" s="8">
        <f>E3994/L3994</f>
        <v>68.3</v>
      </c>
      <c r="Q3994" t="str">
        <f>LEFT(N3994, SEARCH("/", N3994, 1) - 1)</f>
        <v>technology</v>
      </c>
      <c r="R3994" t="str">
        <f>RIGHT(N3994, LEN(N3994)-SEARCH("/", N3994, 1))</f>
        <v>web</v>
      </c>
      <c r="S3994" s="11">
        <f>(((J3994/60)/60)/24)+DATE(1970,1,1)</f>
        <v>42676.942164351851</v>
      </c>
      <c r="T3994" s="11">
        <f>(((I3994/60)/60)/24)+DATE(1970,1,1)</f>
        <v>42706.983831018515</v>
      </c>
    </row>
    <row r="3995" spans="1:20" ht="45" x14ac:dyDescent="0.25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 s="6">
        <f>ROUND(E3995/D3995*100, 0)</f>
        <v>1</v>
      </c>
      <c r="P3995" s="8">
        <f>E3995/L3995</f>
        <v>292.2</v>
      </c>
      <c r="Q3995" t="str">
        <f>LEFT(N3995, SEARCH("/", N3995, 1) - 1)</f>
        <v>technology</v>
      </c>
      <c r="R3995" t="str">
        <f>RIGHT(N3995, LEN(N3995)-SEARCH("/", N3995, 1))</f>
        <v>web</v>
      </c>
      <c r="S3995" s="11">
        <f>(((J3995/60)/60)/24)+DATE(1970,1,1)</f>
        <v>42140.921064814815</v>
      </c>
      <c r="T3995" s="11">
        <f>(((I3995/60)/60)/24)+DATE(1970,1,1)</f>
        <v>42170.921064814815</v>
      </c>
    </row>
    <row r="3996" spans="1:20" ht="45" x14ac:dyDescent="0.25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 s="6">
        <f>ROUND(E3996/D3996*100, 0)</f>
        <v>0</v>
      </c>
      <c r="P3996" s="8">
        <f>E3996/L3996</f>
        <v>84.285714285714292</v>
      </c>
      <c r="Q3996" t="str">
        <f>LEFT(N3996, SEARCH("/", N3996, 1) - 1)</f>
        <v>technology</v>
      </c>
      <c r="R3996" t="str">
        <f>RIGHT(N3996, LEN(N3996)-SEARCH("/", N3996, 1))</f>
        <v>wearables</v>
      </c>
      <c r="S3996" s="11">
        <f>(((J3996/60)/60)/24)+DATE(1970,1,1)</f>
        <v>42737.663877314815</v>
      </c>
      <c r="T3996" s="11">
        <f>(((I3996/60)/60)/24)+DATE(1970,1,1)</f>
        <v>42767.663877314815</v>
      </c>
    </row>
    <row r="3997" spans="1:20" ht="45" x14ac:dyDescent="0.25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6">
        <f>ROUND(E3997/D3997*100, 0)</f>
        <v>2</v>
      </c>
      <c r="P3997" s="8">
        <f>E3997/L3997</f>
        <v>160.5</v>
      </c>
      <c r="Q3997" t="str">
        <f>LEFT(N3997, SEARCH("/", N3997, 1) - 1)</f>
        <v>technology</v>
      </c>
      <c r="R3997" t="str">
        <f>RIGHT(N3997, LEN(N3997)-SEARCH("/", N3997, 1))</f>
        <v>wearables</v>
      </c>
      <c r="S3997" s="11">
        <f>(((J3997/60)/60)/24)+DATE(1970,1,1)</f>
        <v>42185.058993055558</v>
      </c>
      <c r="T3997" s="11">
        <f>(((I3997/60)/60)/24)+DATE(1970,1,1)</f>
        <v>42230.058993055558</v>
      </c>
    </row>
    <row r="3998" spans="1:20" ht="45" x14ac:dyDescent="0.25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8273</v>
      </c>
      <c r="O3998" s="6">
        <f>ROUND(E3998/D3998*100, 0)</f>
        <v>8</v>
      </c>
      <c r="P3998" s="8">
        <f>E3998/L3998</f>
        <v>292.07499999999999</v>
      </c>
      <c r="Q3998" t="str">
        <f>LEFT(N3998, SEARCH("/", N3998, 1) - 1)</f>
        <v>technology</v>
      </c>
      <c r="R3998" t="str">
        <f>RIGHT(N3998, LEN(N3998)-SEARCH("/", N3998, 1))</f>
        <v>wearables</v>
      </c>
      <c r="S3998" s="11">
        <f>(((J3998/60)/60)/24)+DATE(1970,1,1)</f>
        <v>41926.29965277778</v>
      </c>
      <c r="T3998" s="11">
        <f>(((I3998/60)/60)/24)+DATE(1970,1,1)</f>
        <v>41956.334722222222</v>
      </c>
    </row>
    <row r="3999" spans="1:20" ht="45" x14ac:dyDescent="0.25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8282</v>
      </c>
      <c r="O3999" s="6">
        <f>ROUND(E3999/D3999*100, 0)</f>
        <v>3</v>
      </c>
      <c r="P3999" s="8">
        <f>E3999/L3999</f>
        <v>34.128378378378379</v>
      </c>
      <c r="Q3999" t="str">
        <f>LEFT(N3999, SEARCH("/", N3999, 1) - 1)</f>
        <v>games</v>
      </c>
      <c r="R3999" t="str">
        <f>RIGHT(N3999, LEN(N3999)-SEARCH("/", N3999, 1))</f>
        <v>video games</v>
      </c>
      <c r="S3999" s="11">
        <f>(((J3999/60)/60)/24)+DATE(1970,1,1)</f>
        <v>41445.962754629632</v>
      </c>
      <c r="T3999" s="11">
        <f>(((I3999/60)/60)/24)+DATE(1970,1,1)</f>
        <v>41490.962754629632</v>
      </c>
    </row>
    <row r="4000" spans="1:20" ht="45" x14ac:dyDescent="0.25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6">
        <f>ROUND(E4000/D4000*100, 0)</f>
        <v>1</v>
      </c>
      <c r="P4000" s="8">
        <f>E4000/L4000</f>
        <v>342</v>
      </c>
      <c r="Q4000" t="str">
        <f>LEFT(N4000, SEARCH("/", N4000, 1) - 1)</f>
        <v>technology</v>
      </c>
      <c r="R4000" t="str">
        <f>RIGHT(N4000, LEN(N4000)-SEARCH("/", N4000, 1))</f>
        <v>web</v>
      </c>
      <c r="S4000" s="11">
        <f>(((J4000/60)/60)/24)+DATE(1970,1,1)</f>
        <v>42528.626620370371</v>
      </c>
      <c r="T4000" s="11">
        <f>(((I4000/60)/60)/24)+DATE(1970,1,1)</f>
        <v>42573.626620370371</v>
      </c>
    </row>
    <row r="4001" spans="1:20" ht="30" x14ac:dyDescent="0.25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8299</v>
      </c>
      <c r="O4001" s="6">
        <f>ROUND(E4001/D4001*100, 0)</f>
        <v>0</v>
      </c>
      <c r="P4001" s="8">
        <f>E4001/L4001</f>
        <v>16.25</v>
      </c>
      <c r="Q4001" t="str">
        <f>LEFT(N4001, SEARCH("/", N4001, 1) - 1)</f>
        <v>food</v>
      </c>
      <c r="R4001" t="str">
        <f>RIGHT(N4001, LEN(N4001)-SEARCH("/", N4001, 1))</f>
        <v>restaurants</v>
      </c>
      <c r="S4001" s="11">
        <f>(((J4001/60)/60)/24)+DATE(1970,1,1)</f>
        <v>41809.155138888891</v>
      </c>
      <c r="T4001" s="11">
        <f>(((I4001/60)/60)/24)+DATE(1970,1,1)</f>
        <v>41839.155138888891</v>
      </c>
    </row>
    <row r="4002" spans="1:20" ht="30" x14ac:dyDescent="0.25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 s="6">
        <f>ROUND(E4002/D4002*100, 0)</f>
        <v>11</v>
      </c>
      <c r="P4002" s="8">
        <f>E4002/L4002</f>
        <v>112.86184210526316</v>
      </c>
      <c r="Q4002" t="str">
        <f>LEFT(N4002, SEARCH("/", N4002, 1) - 1)</f>
        <v>technology</v>
      </c>
      <c r="R4002" t="str">
        <f>RIGHT(N4002, LEN(N4002)-SEARCH("/", N4002, 1))</f>
        <v>space exploration</v>
      </c>
      <c r="S4002" s="11">
        <f>(((J4002/60)/60)/24)+DATE(1970,1,1)</f>
        <v>42767.688518518517</v>
      </c>
      <c r="T4002" s="11">
        <f>(((I4002/60)/60)/24)+DATE(1970,1,1)</f>
        <v>42806.791666666672</v>
      </c>
    </row>
    <row r="4003" spans="1:20" ht="45" x14ac:dyDescent="0.25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 s="6">
        <f>ROUND(E4003/D4003*100, 0)</f>
        <v>102</v>
      </c>
      <c r="P4003" s="8">
        <f>E4003/L4003</f>
        <v>108.00140845070422</v>
      </c>
      <c r="Q4003" t="str">
        <f>LEFT(N4003, SEARCH("/", N4003, 1) - 1)</f>
        <v>theater</v>
      </c>
      <c r="R4003" t="str">
        <f>RIGHT(N4003, LEN(N4003)-SEARCH("/", N4003, 1))</f>
        <v>spaces</v>
      </c>
      <c r="S4003" s="11">
        <f>(((J4003/60)/60)/24)+DATE(1970,1,1)</f>
        <v>42322.653749999998</v>
      </c>
      <c r="T4003" s="11">
        <f>(((I4003/60)/60)/24)+DATE(1970,1,1)</f>
        <v>42362.653749999998</v>
      </c>
    </row>
    <row r="4004" spans="1:20" ht="45" x14ac:dyDescent="0.25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8271</v>
      </c>
      <c r="O4004" s="6">
        <f>ROUND(E4004/D4004*100, 0)</f>
        <v>0</v>
      </c>
      <c r="P4004" s="8" t="e">
        <f>E4004/L4004</f>
        <v>#DIV/0!</v>
      </c>
      <c r="Q4004" t="str">
        <f>LEFT(N4004, SEARCH("/", N4004, 1) - 1)</f>
        <v>theater</v>
      </c>
      <c r="R4004" t="str">
        <f>RIGHT(N4004, LEN(N4004)-SEARCH("/", N4004, 1))</f>
        <v>plays</v>
      </c>
      <c r="S4004" s="11">
        <f>(((J4004/60)/60)/24)+DATE(1970,1,1)</f>
        <v>42171.743969907402</v>
      </c>
      <c r="T4004" s="11">
        <f>(((I4004/60)/60)/24)+DATE(1970,1,1)</f>
        <v>42201.743969907402</v>
      </c>
    </row>
    <row r="4005" spans="1:20" ht="45" x14ac:dyDescent="0.25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8271</v>
      </c>
      <c r="O4005" s="6">
        <f>ROUND(E4005/D4005*100, 0)</f>
        <v>0</v>
      </c>
      <c r="P4005" s="8">
        <f>E4005/L4005</f>
        <v>25</v>
      </c>
      <c r="Q4005" t="str">
        <f>LEFT(N4005, SEARCH("/", N4005, 1) - 1)</f>
        <v>theater</v>
      </c>
      <c r="R4005" t="str">
        <f>RIGHT(N4005, LEN(N4005)-SEARCH("/", N4005, 1))</f>
        <v>plays</v>
      </c>
      <c r="S4005" s="11">
        <f>(((J4005/60)/60)/24)+DATE(1970,1,1)</f>
        <v>42210.439768518518</v>
      </c>
      <c r="T4005" s="11">
        <f>(((I4005/60)/60)/24)+DATE(1970,1,1)</f>
        <v>42240.439768518518</v>
      </c>
    </row>
    <row r="4006" spans="1:20" ht="45" x14ac:dyDescent="0.25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 s="6">
        <f>ROUND(E4006/D4006*100, 0)</f>
        <v>0</v>
      </c>
      <c r="P4006" s="8" t="e">
        <f>E4006/L4006</f>
        <v>#DIV/0!</v>
      </c>
      <c r="Q4006" t="str">
        <f>LEFT(N4006, SEARCH("/", N4006, 1) - 1)</f>
        <v>theater</v>
      </c>
      <c r="R4006" t="str">
        <f>RIGHT(N4006, LEN(N4006)-SEARCH("/", N4006, 1))</f>
        <v>musical</v>
      </c>
      <c r="S4006" s="11">
        <f>(((J4006/60)/60)/24)+DATE(1970,1,1)</f>
        <v>42226.694780092599</v>
      </c>
      <c r="T4006" s="11">
        <f>(((I4006/60)/60)/24)+DATE(1970,1,1)</f>
        <v>42261.694780092599</v>
      </c>
    </row>
    <row r="4007" spans="1:20" ht="45" x14ac:dyDescent="0.25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 s="6">
        <f>ROUND(E4007/D4007*100, 0)</f>
        <v>0</v>
      </c>
      <c r="P4007" s="8">
        <f>E4007/L4007</f>
        <v>1.5</v>
      </c>
      <c r="Q4007" t="str">
        <f>LEFT(N4007, SEARCH("/", N4007, 1) - 1)</f>
        <v>theater</v>
      </c>
      <c r="R4007" t="str">
        <f>RIGHT(N4007, LEN(N4007)-SEARCH("/", N4007, 1))</f>
        <v>musical</v>
      </c>
      <c r="S4007" s="11">
        <f>(((J4007/60)/60)/24)+DATE(1970,1,1)</f>
        <v>41849.887037037035</v>
      </c>
      <c r="T4007" s="11">
        <f>(((I4007/60)/60)/24)+DATE(1970,1,1)</f>
        <v>41909.887037037035</v>
      </c>
    </row>
    <row r="4008" spans="1:20" ht="60" x14ac:dyDescent="0.25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6">
        <f>ROUND(E4008/D4008*100, 0)</f>
        <v>0</v>
      </c>
      <c r="P4008" s="8">
        <f>E4008/L4008</f>
        <v>13</v>
      </c>
      <c r="Q4008" t="str">
        <f>LEFT(N4008, SEARCH("/", N4008, 1) - 1)</f>
        <v>games</v>
      </c>
      <c r="R4008" t="str">
        <f>RIGHT(N4008, LEN(N4008)-SEARCH("/", N4008, 1))</f>
        <v>mobile games</v>
      </c>
      <c r="S4008" s="11">
        <f>(((J4008/60)/60)/24)+DATE(1970,1,1)</f>
        <v>42529.969131944439</v>
      </c>
      <c r="T4008" s="11">
        <f>(((I4008/60)/60)/24)+DATE(1970,1,1)</f>
        <v>42549.969131944439</v>
      </c>
    </row>
    <row r="4009" spans="1:20" ht="45" x14ac:dyDescent="0.25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6">
        <f>ROUND(E4009/D4009*100, 0)</f>
        <v>495</v>
      </c>
      <c r="P4009" s="8">
        <f>E4009/L4009</f>
        <v>173.57781674704077</v>
      </c>
      <c r="Q4009" t="str">
        <f>LEFT(N4009, SEARCH("/", N4009, 1) - 1)</f>
        <v>technology</v>
      </c>
      <c r="R4009" t="str">
        <f>RIGHT(N4009, LEN(N4009)-SEARCH("/", N4009, 1))</f>
        <v>hardware</v>
      </c>
      <c r="S4009" s="11">
        <f>(((J4009/60)/60)/24)+DATE(1970,1,1)</f>
        <v>42499.960810185185</v>
      </c>
      <c r="T4009" s="11">
        <f>(((I4009/60)/60)/24)+DATE(1970,1,1)</f>
        <v>42559.960810185185</v>
      </c>
    </row>
    <row r="4010" spans="1:20" ht="45" x14ac:dyDescent="0.25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6">
        <f>ROUND(E4010/D4010*100, 0)</f>
        <v>56</v>
      </c>
      <c r="P4010" s="8">
        <f>E4010/L4010</f>
        <v>790.83739837398377</v>
      </c>
      <c r="Q4010" t="str">
        <f>LEFT(N4010, SEARCH("/", N4010, 1) - 1)</f>
        <v>technology</v>
      </c>
      <c r="R4010" t="str">
        <f>RIGHT(N4010, LEN(N4010)-SEARCH("/", N4010, 1))</f>
        <v>wearables</v>
      </c>
      <c r="S4010" s="11">
        <f>(((J4010/60)/60)/24)+DATE(1970,1,1)</f>
        <v>42395.309039351851</v>
      </c>
      <c r="T4010" s="11">
        <f>(((I4010/60)/60)/24)+DATE(1970,1,1)</f>
        <v>42425.309039351851</v>
      </c>
    </row>
    <row r="4011" spans="1:20" ht="30" x14ac:dyDescent="0.25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 s="6">
        <f>ROUND(E4011/D4011*100, 0)</f>
        <v>0</v>
      </c>
      <c r="P4011" s="8">
        <f>E4011/L4011</f>
        <v>1</v>
      </c>
      <c r="Q4011" t="str">
        <f>LEFT(N4011, SEARCH("/", N4011, 1) - 1)</f>
        <v>technology</v>
      </c>
      <c r="R4011" t="str">
        <f>RIGHT(N4011, LEN(N4011)-SEARCH("/", N4011, 1))</f>
        <v>wearables</v>
      </c>
      <c r="S4011" s="11">
        <f>(((J4011/60)/60)/24)+DATE(1970,1,1)</f>
        <v>41815.927106481482</v>
      </c>
      <c r="T4011" s="11">
        <f>(((I4011/60)/60)/24)+DATE(1970,1,1)</f>
        <v>41845.927106481482</v>
      </c>
    </row>
    <row r="4012" spans="1:20" ht="60" x14ac:dyDescent="0.25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 s="6">
        <f>ROUND(E4012/D4012*100, 0)</f>
        <v>0</v>
      </c>
      <c r="P4012" s="8">
        <f>E4012/L4012</f>
        <v>10</v>
      </c>
      <c r="Q4012" t="str">
        <f>LEFT(N4012, SEARCH("/", N4012, 1) - 1)</f>
        <v>food</v>
      </c>
      <c r="R4012" t="str">
        <f>RIGHT(N4012, LEN(N4012)-SEARCH("/", N4012, 1))</f>
        <v>food trucks</v>
      </c>
      <c r="S4012" s="11">
        <f>(((J4012/60)/60)/24)+DATE(1970,1,1)</f>
        <v>42746.019652777773</v>
      </c>
      <c r="T4012" s="11">
        <f>(((I4012/60)/60)/24)+DATE(1970,1,1)</f>
        <v>42800.541666666672</v>
      </c>
    </row>
    <row r="4013" spans="1:20" ht="45" x14ac:dyDescent="0.25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6">
        <f>ROUND(E4013/D4013*100, 0)</f>
        <v>0</v>
      </c>
      <c r="P4013" s="8" t="e">
        <f>E4013/L4013</f>
        <v>#DIV/0!</v>
      </c>
      <c r="Q4013" t="str">
        <f>LEFT(N4013, SEARCH("/", N4013, 1) - 1)</f>
        <v>technology</v>
      </c>
      <c r="R4013" t="str">
        <f>RIGHT(N4013, LEN(N4013)-SEARCH("/", N4013, 1))</f>
        <v>web</v>
      </c>
      <c r="S4013" s="11">
        <f>(((J4013/60)/60)/24)+DATE(1970,1,1)</f>
        <v>42322.011574074073</v>
      </c>
      <c r="T4013" s="11">
        <f>(((I4013/60)/60)/24)+DATE(1970,1,1)</f>
        <v>42367.011574074073</v>
      </c>
    </row>
    <row r="4014" spans="1:20" ht="30" x14ac:dyDescent="0.25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6">
        <f>ROUND(E4014/D4014*100, 0)</f>
        <v>543</v>
      </c>
      <c r="P4014" s="8">
        <f>E4014/L4014</f>
        <v>116.35303146309367</v>
      </c>
      <c r="Q4014" t="str">
        <f>LEFT(N4014, SEARCH("/", N4014, 1) - 1)</f>
        <v>technology</v>
      </c>
      <c r="R4014" t="str">
        <f>RIGHT(N4014, LEN(N4014)-SEARCH("/", N4014, 1))</f>
        <v>hardware</v>
      </c>
      <c r="S4014" s="11">
        <f>(((J4014/60)/60)/24)+DATE(1970,1,1)</f>
        <v>41803.880659722221</v>
      </c>
      <c r="T4014" s="11">
        <f>(((I4014/60)/60)/24)+DATE(1970,1,1)</f>
        <v>41843.880659722221</v>
      </c>
    </row>
    <row r="4015" spans="1:20" ht="45" x14ac:dyDescent="0.25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6">
        <f>ROUND(E4015/D4015*100, 0)</f>
        <v>1</v>
      </c>
      <c r="P4015" s="8">
        <f>E4015/L4015</f>
        <v>184.36363636363637</v>
      </c>
      <c r="Q4015" t="str">
        <f>LEFT(N4015, SEARCH("/", N4015, 1) - 1)</f>
        <v>technology</v>
      </c>
      <c r="R4015" t="str">
        <f>RIGHT(N4015, LEN(N4015)-SEARCH("/", N4015, 1))</f>
        <v>wearables</v>
      </c>
      <c r="S4015" s="11">
        <f>(((J4015/60)/60)/24)+DATE(1970,1,1)</f>
        <v>42604.669675925921</v>
      </c>
      <c r="T4015" s="11">
        <f>(((I4015/60)/60)/24)+DATE(1970,1,1)</f>
        <v>42664.669675925921</v>
      </c>
    </row>
    <row r="4016" spans="1:20" ht="45" x14ac:dyDescent="0.25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6">
        <f>ROUND(E4016/D4016*100, 0)</f>
        <v>1</v>
      </c>
      <c r="P4016" s="8">
        <f>E4016/L4016</f>
        <v>673.33333333333337</v>
      </c>
      <c r="Q4016" t="str">
        <f>LEFT(N4016, SEARCH("/", N4016, 1) - 1)</f>
        <v>publishing</v>
      </c>
      <c r="R4016" t="str">
        <f>RIGHT(N4016, LEN(N4016)-SEARCH("/", N4016, 1))</f>
        <v>translations</v>
      </c>
      <c r="S4016" s="11">
        <f>(((J4016/60)/60)/24)+DATE(1970,1,1)</f>
        <v>42198.765844907408</v>
      </c>
      <c r="T4016" s="11">
        <f>(((I4016/60)/60)/24)+DATE(1970,1,1)</f>
        <v>42258.765844907408</v>
      </c>
    </row>
    <row r="4017" spans="1:20" ht="45" x14ac:dyDescent="0.25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 s="6">
        <f>ROUND(E4017/D4017*100, 0)</f>
        <v>0</v>
      </c>
      <c r="P4017" s="8" t="e">
        <f>E4017/L4017</f>
        <v>#DIV/0!</v>
      </c>
      <c r="Q4017" t="str">
        <f>LEFT(N4017, SEARCH("/", N4017, 1) - 1)</f>
        <v>photography</v>
      </c>
      <c r="R4017" t="str">
        <f>RIGHT(N4017, LEN(N4017)-SEARCH("/", N4017, 1))</f>
        <v>people</v>
      </c>
      <c r="S4017" s="11">
        <f>(((J4017/60)/60)/24)+DATE(1970,1,1)</f>
        <v>42678.586655092593</v>
      </c>
      <c r="T4017" s="11">
        <f>(((I4017/60)/60)/24)+DATE(1970,1,1)</f>
        <v>42708.628321759257</v>
      </c>
    </row>
    <row r="4018" spans="1:20" ht="45" x14ac:dyDescent="0.25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8299</v>
      </c>
      <c r="O4018" s="6">
        <f>ROUND(E4018/D4018*100, 0)</f>
        <v>0</v>
      </c>
      <c r="P4018" s="8" t="e">
        <f>E4018/L4018</f>
        <v>#DIV/0!</v>
      </c>
      <c r="Q4018" t="str">
        <f>LEFT(N4018, SEARCH("/", N4018, 1) - 1)</f>
        <v>food</v>
      </c>
      <c r="R4018" t="str">
        <f>RIGHT(N4018, LEN(N4018)-SEARCH("/", N4018, 1))</f>
        <v>restaurants</v>
      </c>
      <c r="S4018" s="11">
        <f>(((J4018/60)/60)/24)+DATE(1970,1,1)</f>
        <v>42732.00681712963</v>
      </c>
      <c r="T4018" s="11">
        <f>(((I4018/60)/60)/24)+DATE(1970,1,1)</f>
        <v>42792.00681712963</v>
      </c>
    </row>
    <row r="4019" spans="1:20" ht="45" x14ac:dyDescent="0.25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 s="6">
        <f>ROUND(E4019/D4019*100, 0)</f>
        <v>0</v>
      </c>
      <c r="P4019" s="8">
        <f>E4019/L4019</f>
        <v>20</v>
      </c>
      <c r="Q4019" t="str">
        <f>LEFT(N4019, SEARCH("/", N4019, 1) - 1)</f>
        <v>theater</v>
      </c>
      <c r="R4019" t="str">
        <f>RIGHT(N4019, LEN(N4019)-SEARCH("/", N4019, 1))</f>
        <v>plays</v>
      </c>
      <c r="S4019" s="11">
        <f>(((J4019/60)/60)/24)+DATE(1970,1,1)</f>
        <v>41929.266215277778</v>
      </c>
      <c r="T4019" s="11">
        <f>(((I4019/60)/60)/24)+DATE(1970,1,1)</f>
        <v>41968.823611111111</v>
      </c>
    </row>
    <row r="4020" spans="1:20" ht="45" x14ac:dyDescent="0.25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6">
        <f>ROUND(E4020/D4020*100, 0)</f>
        <v>257</v>
      </c>
      <c r="P4020" s="8">
        <f>E4020/L4020</f>
        <v>247.94003412969283</v>
      </c>
      <c r="Q4020" t="str">
        <f>LEFT(N4020, SEARCH("/", N4020, 1) - 1)</f>
        <v>technology</v>
      </c>
      <c r="R4020" t="str">
        <f>RIGHT(N4020, LEN(N4020)-SEARCH("/", N4020, 1))</f>
        <v>hardware</v>
      </c>
      <c r="S4020" s="11">
        <f>(((J4020/60)/60)/24)+DATE(1970,1,1)</f>
        <v>42549.722962962958</v>
      </c>
      <c r="T4020" s="11">
        <f>(((I4020/60)/60)/24)+DATE(1970,1,1)</f>
        <v>42588.291666666672</v>
      </c>
    </row>
    <row r="4021" spans="1:20" ht="45" x14ac:dyDescent="0.25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 s="6">
        <f>ROUND(E4021/D4021*100, 0)</f>
        <v>0</v>
      </c>
      <c r="P4021" s="8" t="e">
        <f>E4021/L4021</f>
        <v>#DIV/0!</v>
      </c>
      <c r="Q4021" t="str">
        <f>LEFT(N4021, SEARCH("/", N4021, 1) - 1)</f>
        <v>film &amp; video</v>
      </c>
      <c r="R4021" t="str">
        <f>RIGHT(N4021, LEN(N4021)-SEARCH("/", N4021, 1))</f>
        <v>science fiction</v>
      </c>
      <c r="S4021" s="11">
        <f>(((J4021/60)/60)/24)+DATE(1970,1,1)</f>
        <v>42053.198287037041</v>
      </c>
      <c r="T4021" s="11">
        <f>(((I4021/60)/60)/24)+DATE(1970,1,1)</f>
        <v>42083.15662037037</v>
      </c>
    </row>
    <row r="4022" spans="1:20" ht="45" x14ac:dyDescent="0.25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8270</v>
      </c>
      <c r="O4022" s="6">
        <f>ROUND(E4022/D4022*100, 0)</f>
        <v>0</v>
      </c>
      <c r="P4022" s="8">
        <f>E4022/L4022</f>
        <v>250</v>
      </c>
      <c r="Q4022" t="str">
        <f>LEFT(N4022, SEARCH("/", N4022, 1) - 1)</f>
        <v>film &amp; video</v>
      </c>
      <c r="R4022" t="str">
        <f>RIGHT(N4022, LEN(N4022)-SEARCH("/", N4022, 1))</f>
        <v>animation</v>
      </c>
      <c r="S4022" s="11">
        <f>(((J4022/60)/60)/24)+DATE(1970,1,1)</f>
        <v>41466.552314814813</v>
      </c>
      <c r="T4022" s="11">
        <f>(((I4022/60)/60)/24)+DATE(1970,1,1)</f>
        <v>41496.552314814813</v>
      </c>
    </row>
    <row r="4023" spans="1:20" ht="45" x14ac:dyDescent="0.25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8272</v>
      </c>
      <c r="O4023" s="6">
        <f>ROUND(E4023/D4023*100, 0)</f>
        <v>0</v>
      </c>
      <c r="P4023" s="8">
        <f>E4023/L4023</f>
        <v>116.66666666666667</v>
      </c>
      <c r="Q4023" t="str">
        <f>LEFT(N4023, SEARCH("/", N4023, 1) - 1)</f>
        <v>technology</v>
      </c>
      <c r="R4023" t="str">
        <f>RIGHT(N4023, LEN(N4023)-SEARCH("/", N4023, 1))</f>
        <v>web</v>
      </c>
      <c r="S4023" s="11">
        <f>(((J4023/60)/60)/24)+DATE(1970,1,1)</f>
        <v>42474.637824074074</v>
      </c>
      <c r="T4023" s="11">
        <f>(((I4023/60)/60)/24)+DATE(1970,1,1)</f>
        <v>42504.637824074074</v>
      </c>
    </row>
    <row r="4024" spans="1:20" x14ac:dyDescent="0.25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8272</v>
      </c>
      <c r="O4024" s="6">
        <f>ROUND(E4024/D4024*100, 0)</f>
        <v>0</v>
      </c>
      <c r="P4024" s="8">
        <f>E4024/L4024</f>
        <v>3</v>
      </c>
      <c r="Q4024" t="str">
        <f>LEFT(N4024, SEARCH("/", N4024, 1) - 1)</f>
        <v>technology</v>
      </c>
      <c r="R4024" t="str">
        <f>RIGHT(N4024, LEN(N4024)-SEARCH("/", N4024, 1))</f>
        <v>web</v>
      </c>
      <c r="S4024" s="11">
        <f>(((J4024/60)/60)/24)+DATE(1970,1,1)</f>
        <v>42759.593310185184</v>
      </c>
      <c r="T4024" s="11">
        <f>(((I4024/60)/60)/24)+DATE(1970,1,1)</f>
        <v>42819.55164351852</v>
      </c>
    </row>
    <row r="4025" spans="1:20" ht="45" x14ac:dyDescent="0.25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8273</v>
      </c>
      <c r="O4025" s="6">
        <f>ROUND(E4025/D4025*100, 0)</f>
        <v>0</v>
      </c>
      <c r="P4025" s="8">
        <f>E4025/L4025</f>
        <v>100</v>
      </c>
      <c r="Q4025" t="str">
        <f>LEFT(N4025, SEARCH("/", N4025, 1) - 1)</f>
        <v>technology</v>
      </c>
      <c r="R4025" t="str">
        <f>RIGHT(N4025, LEN(N4025)-SEARCH("/", N4025, 1))</f>
        <v>wearables</v>
      </c>
      <c r="S4025" s="11">
        <f>(((J4025/60)/60)/24)+DATE(1970,1,1)</f>
        <v>42173.843240740738</v>
      </c>
      <c r="T4025" s="11">
        <f>(((I4025/60)/60)/24)+DATE(1970,1,1)</f>
        <v>42203.843240740738</v>
      </c>
    </row>
    <row r="4026" spans="1:20" ht="45" x14ac:dyDescent="0.25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8273</v>
      </c>
      <c r="O4026" s="6">
        <f>ROUND(E4026/D4026*100, 0)</f>
        <v>0</v>
      </c>
      <c r="P4026" s="8">
        <f>E4026/L4026</f>
        <v>2</v>
      </c>
      <c r="Q4026" t="str">
        <f>LEFT(N4026, SEARCH("/", N4026, 1) - 1)</f>
        <v>technology</v>
      </c>
      <c r="R4026" t="str">
        <f>RIGHT(N4026, LEN(N4026)-SEARCH("/", N4026, 1))</f>
        <v>wearables</v>
      </c>
      <c r="S4026" s="11">
        <f>(((J4026/60)/60)/24)+DATE(1970,1,1)</f>
        <v>41838.832152777781</v>
      </c>
      <c r="T4026" s="11">
        <f>(((I4026/60)/60)/24)+DATE(1970,1,1)</f>
        <v>41868.832152777781</v>
      </c>
    </row>
    <row r="4027" spans="1:20" ht="60" x14ac:dyDescent="0.25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8273</v>
      </c>
      <c r="O4027" s="6">
        <f>ROUND(E4027/D4027*100, 0)</f>
        <v>22</v>
      </c>
      <c r="P4027" s="8">
        <f>E4027/L4027</f>
        <v>1536.25</v>
      </c>
      <c r="Q4027" t="str">
        <f>LEFT(N4027, SEARCH("/", N4027, 1) - 1)</f>
        <v>technology</v>
      </c>
      <c r="R4027" t="str">
        <f>RIGHT(N4027, LEN(N4027)-SEARCH("/", N4027, 1))</f>
        <v>wearables</v>
      </c>
      <c r="S4027" s="11">
        <f>(((J4027/60)/60)/24)+DATE(1970,1,1)</f>
        <v>42527.625671296293</v>
      </c>
      <c r="T4027" s="11">
        <f>(((I4027/60)/60)/24)+DATE(1970,1,1)</f>
        <v>42557.625671296293</v>
      </c>
    </row>
    <row r="4028" spans="1:20" ht="45" x14ac:dyDescent="0.25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8273</v>
      </c>
      <c r="O4028" s="6">
        <f>ROUND(E4028/D4028*100, 0)</f>
        <v>58</v>
      </c>
      <c r="P4028" s="8">
        <f>E4028/L4028</f>
        <v>343.14732142857144</v>
      </c>
      <c r="Q4028" t="str">
        <f>LEFT(N4028, SEARCH("/", N4028, 1) - 1)</f>
        <v>technology</v>
      </c>
      <c r="R4028" t="str">
        <f>RIGHT(N4028, LEN(N4028)-SEARCH("/", N4028, 1))</f>
        <v>wearables</v>
      </c>
      <c r="S4028" s="11">
        <f>(((J4028/60)/60)/24)+DATE(1970,1,1)</f>
        <v>42675.66778935185</v>
      </c>
      <c r="T4028" s="11">
        <f>(((I4028/60)/60)/24)+DATE(1970,1,1)</f>
        <v>42712.207638888889</v>
      </c>
    </row>
    <row r="4029" spans="1:20" ht="60" x14ac:dyDescent="0.25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8273</v>
      </c>
      <c r="O4029" s="6">
        <f>ROUND(E4029/D4029*100, 0)</f>
        <v>2</v>
      </c>
      <c r="P4029" s="8">
        <f>E4029/L4029</f>
        <v>424.45454545454544</v>
      </c>
      <c r="Q4029" t="str">
        <f>LEFT(N4029, SEARCH("/", N4029, 1) - 1)</f>
        <v>technology</v>
      </c>
      <c r="R4029" t="str">
        <f>RIGHT(N4029, LEN(N4029)-SEARCH("/", N4029, 1))</f>
        <v>wearables</v>
      </c>
      <c r="S4029" s="11">
        <f>(((J4029/60)/60)/24)+DATE(1970,1,1)</f>
        <v>41921.263078703705</v>
      </c>
      <c r="T4029" s="11">
        <f>(((I4029/60)/60)/24)+DATE(1970,1,1)</f>
        <v>41973.957638888889</v>
      </c>
    </row>
    <row r="4030" spans="1:20" ht="30" x14ac:dyDescent="0.25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8273</v>
      </c>
      <c r="O4030" s="6">
        <f>ROUND(E4030/D4030*100, 0)</f>
        <v>75</v>
      </c>
      <c r="P4030" s="8">
        <f>E4030/L4030</f>
        <v>932.31055900621118</v>
      </c>
      <c r="Q4030" t="str">
        <f>LEFT(N4030, SEARCH("/", N4030, 1) - 1)</f>
        <v>technology</v>
      </c>
      <c r="R4030" t="str">
        <f>RIGHT(N4030, LEN(N4030)-SEARCH("/", N4030, 1))</f>
        <v>wearables</v>
      </c>
      <c r="S4030" s="11">
        <f>(((J4030/60)/60)/24)+DATE(1970,1,1)</f>
        <v>42276.624803240738</v>
      </c>
      <c r="T4030" s="11">
        <f>(((I4030/60)/60)/24)+DATE(1970,1,1)</f>
        <v>42307.624803240738</v>
      </c>
    </row>
    <row r="4031" spans="1:20" ht="60" x14ac:dyDescent="0.25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8273</v>
      </c>
      <c r="O4031" s="6">
        <f>ROUND(E4031/D4031*100, 0)</f>
        <v>6</v>
      </c>
      <c r="P4031" s="8">
        <f>E4031/L4031</f>
        <v>603.52631578947364</v>
      </c>
      <c r="Q4031" t="str">
        <f>LEFT(N4031, SEARCH("/", N4031, 1) - 1)</f>
        <v>technology</v>
      </c>
      <c r="R4031" t="str">
        <f>RIGHT(N4031, LEN(N4031)-SEARCH("/", N4031, 1))</f>
        <v>wearables</v>
      </c>
      <c r="S4031" s="11">
        <f>(((J4031/60)/60)/24)+DATE(1970,1,1)</f>
        <v>42520.235486111109</v>
      </c>
      <c r="T4031" s="11">
        <f>(((I4031/60)/60)/24)+DATE(1970,1,1)</f>
        <v>42572.583333333328</v>
      </c>
    </row>
    <row r="4032" spans="1:20" ht="45" x14ac:dyDescent="0.25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6">
        <f>ROUND(E4032/D4032*100, 0)</f>
        <v>0</v>
      </c>
      <c r="P4032" s="8">
        <f>E4032/L4032</f>
        <v>100</v>
      </c>
      <c r="Q4032" t="str">
        <f>LEFT(N4032, SEARCH("/", N4032, 1) - 1)</f>
        <v>publishing</v>
      </c>
      <c r="R4032" t="str">
        <f>RIGHT(N4032, LEN(N4032)-SEARCH("/", N4032, 1))</f>
        <v>translations</v>
      </c>
      <c r="S4032" s="11">
        <f>(((J4032/60)/60)/24)+DATE(1970,1,1)</f>
        <v>42013.915613425925</v>
      </c>
      <c r="T4032" s="11">
        <f>(((I4032/60)/60)/24)+DATE(1970,1,1)</f>
        <v>42043.915613425925</v>
      </c>
    </row>
    <row r="4033" spans="1:20" ht="45" x14ac:dyDescent="0.25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8287</v>
      </c>
      <c r="O4033" s="6">
        <f>ROUND(E4033/D4033*100, 0)</f>
        <v>0</v>
      </c>
      <c r="P4033" s="8" t="e">
        <f>E4033/L4033</f>
        <v>#DIV/0!</v>
      </c>
      <c r="Q4033" t="str">
        <f>LEFT(N4033, SEARCH("/", N4033, 1) - 1)</f>
        <v>publishing</v>
      </c>
      <c r="R4033" t="str">
        <f>RIGHT(N4033, LEN(N4033)-SEARCH("/", N4033, 1))</f>
        <v>translations</v>
      </c>
      <c r="S4033" s="11">
        <f>(((J4033/60)/60)/24)+DATE(1970,1,1)</f>
        <v>42115.936550925922</v>
      </c>
      <c r="T4033" s="11">
        <f>(((I4033/60)/60)/24)+DATE(1970,1,1)</f>
        <v>42146.225694444445</v>
      </c>
    </row>
    <row r="4034" spans="1:20" ht="45" x14ac:dyDescent="0.25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8295</v>
      </c>
      <c r="O4034" s="6">
        <f>ROUND(E4034/D4034*100, 0)</f>
        <v>115</v>
      </c>
      <c r="P4034" s="8">
        <f>E4034/L4034</f>
        <v>282.65966789667897</v>
      </c>
      <c r="Q4034" t="str">
        <f>LEFT(N4034, SEARCH("/", N4034, 1) - 1)</f>
        <v>technology</v>
      </c>
      <c r="R4034" t="str">
        <f>RIGHT(N4034, LEN(N4034)-SEARCH("/", N4034, 1))</f>
        <v>hardware</v>
      </c>
      <c r="S4034" s="11">
        <f>(((J4034/60)/60)/24)+DATE(1970,1,1)</f>
        <v>42290.460023148145</v>
      </c>
      <c r="T4034" s="11">
        <f>(((I4034/60)/60)/24)+DATE(1970,1,1)</f>
        <v>42327.207638888889</v>
      </c>
    </row>
    <row r="4035" spans="1:20" ht="45" x14ac:dyDescent="0.25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8284</v>
      </c>
      <c r="O4035" s="6">
        <f>ROUND(E4035/D4035*100, 0)</f>
        <v>0</v>
      </c>
      <c r="P4035" s="8">
        <f>E4035/L4035</f>
        <v>23.083333333333332</v>
      </c>
      <c r="Q4035" t="str">
        <f>LEFT(N4035, SEARCH("/", N4035, 1) - 1)</f>
        <v>food</v>
      </c>
      <c r="R4035" t="str">
        <f>RIGHT(N4035, LEN(N4035)-SEARCH("/", N4035, 1))</f>
        <v>food trucks</v>
      </c>
      <c r="S4035" s="11">
        <f>(((J4035/60)/60)/24)+DATE(1970,1,1)</f>
        <v>41837.829895833333</v>
      </c>
      <c r="T4035" s="11">
        <f>(((I4035/60)/60)/24)+DATE(1970,1,1)</f>
        <v>41897.829895833333</v>
      </c>
    </row>
    <row r="4036" spans="1:20" ht="45" x14ac:dyDescent="0.25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8303</v>
      </c>
      <c r="O4036" s="6">
        <f>ROUND(E4036/D4036*100, 0)</f>
        <v>20</v>
      </c>
      <c r="P4036" s="8">
        <f>E4036/L4036</f>
        <v>202.22772277227722</v>
      </c>
      <c r="Q4036" t="str">
        <f>LEFT(N4036, SEARCH("/", N4036, 1) - 1)</f>
        <v>theater</v>
      </c>
      <c r="R4036" t="str">
        <f>RIGHT(N4036, LEN(N4036)-SEARCH("/", N4036, 1))</f>
        <v>spaces</v>
      </c>
      <c r="S4036" s="11">
        <f>(((J4036/60)/60)/24)+DATE(1970,1,1)</f>
        <v>42334.803923611107</v>
      </c>
      <c r="T4036" s="11">
        <f>(((I4036/60)/60)/24)+DATE(1970,1,1)</f>
        <v>42354.845833333333</v>
      </c>
    </row>
    <row r="4037" spans="1:20" ht="45" x14ac:dyDescent="0.25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8271</v>
      </c>
      <c r="O4037" s="6">
        <f>ROUND(E4037/D4037*100, 0)</f>
        <v>0</v>
      </c>
      <c r="P4037" s="8">
        <f>E4037/L4037</f>
        <v>1</v>
      </c>
      <c r="Q4037" t="str">
        <f>LEFT(N4037, SEARCH("/", N4037, 1) - 1)</f>
        <v>theater</v>
      </c>
      <c r="R4037" t="str">
        <f>RIGHT(N4037, LEN(N4037)-SEARCH("/", N4037, 1))</f>
        <v>plays</v>
      </c>
      <c r="S4037" s="11">
        <f>(((J4037/60)/60)/24)+DATE(1970,1,1)</f>
        <v>42433.825717592597</v>
      </c>
      <c r="T4037" s="11">
        <f>(((I4037/60)/60)/24)+DATE(1970,1,1)</f>
        <v>42493.784050925926</v>
      </c>
    </row>
    <row r="4038" spans="1:20" ht="30" x14ac:dyDescent="0.25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6">
        <f>ROUND(E4038/D4038*100, 0)</f>
        <v>2</v>
      </c>
      <c r="P4038" s="8">
        <f>E4038/L4038</f>
        <v>39.569274193548388</v>
      </c>
      <c r="Q4038" t="str">
        <f>LEFT(N4038, SEARCH("/", N4038, 1) - 1)</f>
        <v>film &amp; video</v>
      </c>
      <c r="R4038" t="str">
        <f>RIGHT(N4038, LEN(N4038)-SEARCH("/", N4038, 1))</f>
        <v>animation</v>
      </c>
      <c r="S4038" s="11">
        <f>(((J4038/60)/60)/24)+DATE(1970,1,1)</f>
        <v>41757.975011574075</v>
      </c>
      <c r="T4038" s="11">
        <f>(((I4038/60)/60)/24)+DATE(1970,1,1)</f>
        <v>41793.165972222225</v>
      </c>
    </row>
    <row r="4039" spans="1:20" ht="30" x14ac:dyDescent="0.25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6">
        <f>ROUND(E4039/D4039*100, 0)</f>
        <v>0</v>
      </c>
      <c r="P4039" s="8">
        <f>E4039/L4039</f>
        <v>55.833333333333336</v>
      </c>
      <c r="Q4039" t="str">
        <f>LEFT(N4039, SEARCH("/", N4039, 1) - 1)</f>
        <v>theater</v>
      </c>
      <c r="R4039" t="str">
        <f>RIGHT(N4039, LEN(N4039)-SEARCH("/", N4039, 1))</f>
        <v>spaces</v>
      </c>
      <c r="S4039" s="11">
        <f>(((J4039/60)/60)/24)+DATE(1970,1,1)</f>
        <v>42245.274699074071</v>
      </c>
      <c r="T4039" s="11">
        <f>(((I4039/60)/60)/24)+DATE(1970,1,1)</f>
        <v>42275.274699074071</v>
      </c>
    </row>
    <row r="4040" spans="1:20" ht="45" x14ac:dyDescent="0.25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6">
        <f>ROUND(E4040/D4040*100, 0)</f>
        <v>5</v>
      </c>
      <c r="P4040" s="8">
        <f>E4040/L4040</f>
        <v>1270.2222222222222</v>
      </c>
      <c r="Q4040" t="str">
        <f>LEFT(N4040, SEARCH("/", N4040, 1) - 1)</f>
        <v>theater</v>
      </c>
      <c r="R4040" t="str">
        <f>RIGHT(N4040, LEN(N4040)-SEARCH("/", N4040, 1))</f>
        <v>spaces</v>
      </c>
      <c r="S4040" s="11">
        <f>(((J4040/60)/60)/24)+DATE(1970,1,1)</f>
        <v>42065.818807870368</v>
      </c>
      <c r="T4040" s="11">
        <f>(((I4040/60)/60)/24)+DATE(1970,1,1)</f>
        <v>42125.777141203704</v>
      </c>
    </row>
    <row r="4041" spans="1:20" ht="45" x14ac:dyDescent="0.25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6">
        <f>ROUND(E4041/D4041*100, 0)</f>
        <v>0</v>
      </c>
      <c r="P4041" s="8">
        <f>E4041/L4041</f>
        <v>50</v>
      </c>
      <c r="Q4041" t="str">
        <f>LEFT(N4041, SEARCH("/", N4041, 1) - 1)</f>
        <v>technology</v>
      </c>
      <c r="R4041" t="str">
        <f>RIGHT(N4041, LEN(N4041)-SEARCH("/", N4041, 1))</f>
        <v>web</v>
      </c>
      <c r="S4041" s="11">
        <f>(((J4041/60)/60)/24)+DATE(1970,1,1)</f>
        <v>42321.283101851848</v>
      </c>
      <c r="T4041" s="11">
        <f>(((I4041/60)/60)/24)+DATE(1970,1,1)</f>
        <v>42351.283101851848</v>
      </c>
    </row>
    <row r="4042" spans="1:20" ht="45" x14ac:dyDescent="0.25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8267</v>
      </c>
      <c r="O4042" s="6">
        <f>ROUND(E4042/D4042*100, 0)</f>
        <v>0</v>
      </c>
      <c r="P4042" s="8">
        <f>E4042/L4042</f>
        <v>28</v>
      </c>
      <c r="Q4042" t="str">
        <f>LEFT(N4042, SEARCH("/", N4042, 1) - 1)</f>
        <v>film &amp; video</v>
      </c>
      <c r="R4042" t="str">
        <f>RIGHT(N4042, LEN(N4042)-SEARCH("/", N4042, 1))</f>
        <v>science fiction</v>
      </c>
      <c r="S4042" s="11">
        <f>(((J4042/60)/60)/24)+DATE(1970,1,1)</f>
        <v>42113.550821759258</v>
      </c>
      <c r="T4042" s="11">
        <f>(((I4042/60)/60)/24)+DATE(1970,1,1)</f>
        <v>42173.550821759258</v>
      </c>
    </row>
    <row r="4043" spans="1:20" ht="45" x14ac:dyDescent="0.25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6">
        <f>ROUND(E4043/D4043*100, 0)</f>
        <v>0</v>
      </c>
      <c r="P4043" s="8">
        <f>E4043/L4043</f>
        <v>1</v>
      </c>
      <c r="Q4043" t="str">
        <f>LEFT(N4043, SEARCH("/", N4043, 1) - 1)</f>
        <v>technology</v>
      </c>
      <c r="R4043" t="str">
        <f>RIGHT(N4043, LEN(N4043)-SEARCH("/", N4043, 1))</f>
        <v>web</v>
      </c>
      <c r="S4043" s="11">
        <f>(((J4043/60)/60)/24)+DATE(1970,1,1)</f>
        <v>42433.737453703703</v>
      </c>
      <c r="T4043" s="11">
        <f>(((I4043/60)/60)/24)+DATE(1970,1,1)</f>
        <v>42493.695787037039</v>
      </c>
    </row>
    <row r="4044" spans="1:20" ht="45" x14ac:dyDescent="0.25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6">
        <f>ROUND(E4044/D4044*100, 0)</f>
        <v>23</v>
      </c>
      <c r="P4044" s="8">
        <f>E4044/L4044</f>
        <v>161.11830985915492</v>
      </c>
      <c r="Q4044" t="str">
        <f>LEFT(N4044, SEARCH("/", N4044, 1) - 1)</f>
        <v>technology</v>
      </c>
      <c r="R4044" t="str">
        <f>RIGHT(N4044, LEN(N4044)-SEARCH("/", N4044, 1))</f>
        <v>wearables</v>
      </c>
      <c r="S4044" s="11">
        <f>(((J4044/60)/60)/24)+DATE(1970,1,1)</f>
        <v>42289.675173611111</v>
      </c>
      <c r="T4044" s="11">
        <f>(((I4044/60)/60)/24)+DATE(1970,1,1)</f>
        <v>42329.716840277775</v>
      </c>
    </row>
    <row r="4045" spans="1:20" ht="45" x14ac:dyDescent="0.25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 s="6">
        <f>ROUND(E4045/D4045*100, 0)</f>
        <v>0</v>
      </c>
      <c r="P4045" s="8">
        <f>E4045/L4045</f>
        <v>5.8</v>
      </c>
      <c r="Q4045" t="str">
        <f>LEFT(N4045, SEARCH("/", N4045, 1) - 1)</f>
        <v>games</v>
      </c>
      <c r="R4045" t="str">
        <f>RIGHT(N4045, LEN(N4045)-SEARCH("/", N4045, 1))</f>
        <v>video games</v>
      </c>
      <c r="S4045" s="11">
        <f>(((J4045/60)/60)/24)+DATE(1970,1,1)</f>
        <v>42412.934212962966</v>
      </c>
      <c r="T4045" s="11">
        <f>(((I4045/60)/60)/24)+DATE(1970,1,1)</f>
        <v>42442.892546296294</v>
      </c>
    </row>
    <row r="4046" spans="1:20" ht="45" x14ac:dyDescent="0.25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8273</v>
      </c>
      <c r="O4046" s="6">
        <f>ROUND(E4046/D4046*100, 0)</f>
        <v>32</v>
      </c>
      <c r="P4046" s="8">
        <f>E4046/L4046</f>
        <v>800.7</v>
      </c>
      <c r="Q4046" t="str">
        <f>LEFT(N4046, SEARCH("/", N4046, 1) - 1)</f>
        <v>technology</v>
      </c>
      <c r="R4046" t="str">
        <f>RIGHT(N4046, LEN(N4046)-SEARCH("/", N4046, 1))</f>
        <v>wearables</v>
      </c>
      <c r="S4046" s="11">
        <f>(((J4046/60)/60)/24)+DATE(1970,1,1)</f>
        <v>42669.802303240736</v>
      </c>
      <c r="T4046" s="11">
        <f>(((I4046/60)/60)/24)+DATE(1970,1,1)</f>
        <v>42704.843969907408</v>
      </c>
    </row>
    <row r="4047" spans="1:20" ht="45" x14ac:dyDescent="0.25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8273</v>
      </c>
      <c r="O4047" s="6">
        <f>ROUND(E4047/D4047*100, 0)</f>
        <v>1</v>
      </c>
      <c r="P4047" s="8">
        <f>E4047/L4047</f>
        <v>100.5</v>
      </c>
      <c r="Q4047" t="str">
        <f>LEFT(N4047, SEARCH("/", N4047, 1) - 1)</f>
        <v>technology</v>
      </c>
      <c r="R4047" t="str">
        <f>RIGHT(N4047, LEN(N4047)-SEARCH("/", N4047, 1))</f>
        <v>wearables</v>
      </c>
      <c r="S4047" s="11">
        <f>(((J4047/60)/60)/24)+DATE(1970,1,1)</f>
        <v>42569.50409722222</v>
      </c>
      <c r="T4047" s="11">
        <f>(((I4047/60)/60)/24)+DATE(1970,1,1)</f>
        <v>42599.50409722222</v>
      </c>
    </row>
    <row r="4048" spans="1:20" ht="45" x14ac:dyDescent="0.25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8283</v>
      </c>
      <c r="O4048" s="6">
        <f>ROUND(E4048/D4048*100, 0)</f>
        <v>0</v>
      </c>
      <c r="P4048" s="8" t="e">
        <f>E4048/L4048</f>
        <v>#DIV/0!</v>
      </c>
      <c r="Q4048" t="str">
        <f>LEFT(N4048, SEARCH("/", N4048, 1) - 1)</f>
        <v>games</v>
      </c>
      <c r="R4048" t="str">
        <f>RIGHT(N4048, LEN(N4048)-SEARCH("/", N4048, 1))</f>
        <v>mobile games</v>
      </c>
      <c r="S4048" s="11">
        <f>(((J4048/60)/60)/24)+DATE(1970,1,1)</f>
        <v>42000.300243055557</v>
      </c>
      <c r="T4048" s="11">
        <f>(((I4048/60)/60)/24)+DATE(1970,1,1)</f>
        <v>42030.300243055557</v>
      </c>
    </row>
    <row r="4049" spans="1:20" ht="45" x14ac:dyDescent="0.25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8295</v>
      </c>
      <c r="O4049" s="6">
        <f>ROUND(E4049/D4049*100, 0)</f>
        <v>126</v>
      </c>
      <c r="P4049" s="8">
        <f>E4049/L4049</f>
        <v>64.570118779438872</v>
      </c>
      <c r="Q4049" t="str">
        <f>LEFT(N4049, SEARCH("/", N4049, 1) - 1)</f>
        <v>technology</v>
      </c>
      <c r="R4049" t="str">
        <f>RIGHT(N4049, LEN(N4049)-SEARCH("/", N4049, 1))</f>
        <v>hardware</v>
      </c>
      <c r="S4049" s="11">
        <f>(((J4049/60)/60)/24)+DATE(1970,1,1)</f>
        <v>41744.290868055556</v>
      </c>
      <c r="T4049" s="11">
        <f>(((I4049/60)/60)/24)+DATE(1970,1,1)</f>
        <v>41774.290868055556</v>
      </c>
    </row>
    <row r="4050" spans="1:20" ht="45" x14ac:dyDescent="0.25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8284</v>
      </c>
      <c r="O4050" s="6">
        <f>ROUND(E4050/D4050*100, 0)</f>
        <v>0</v>
      </c>
      <c r="P4050" s="8">
        <f>E4050/L4050</f>
        <v>306</v>
      </c>
      <c r="Q4050" t="str">
        <f>LEFT(N4050, SEARCH("/", N4050, 1) - 1)</f>
        <v>food</v>
      </c>
      <c r="R4050" t="str">
        <f>RIGHT(N4050, LEN(N4050)-SEARCH("/", N4050, 1))</f>
        <v>food trucks</v>
      </c>
      <c r="S4050" s="11">
        <f>(((J4050/60)/60)/24)+DATE(1970,1,1)</f>
        <v>42252.277615740735</v>
      </c>
      <c r="T4050" s="11">
        <f>(((I4050/60)/60)/24)+DATE(1970,1,1)</f>
        <v>42282.277615740735</v>
      </c>
    </row>
    <row r="4051" spans="1:20" ht="45" x14ac:dyDescent="0.25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8303</v>
      </c>
      <c r="O4051" s="6">
        <f>ROUND(E4051/D4051*100, 0)</f>
        <v>0</v>
      </c>
      <c r="P4051" s="8">
        <f>E4051/L4051</f>
        <v>87.5</v>
      </c>
      <c r="Q4051" t="str">
        <f>LEFT(N4051, SEARCH("/", N4051, 1) - 1)</f>
        <v>theater</v>
      </c>
      <c r="R4051" t="str">
        <f>RIGHT(N4051, LEN(N4051)-SEARCH("/", N4051, 1))</f>
        <v>spaces</v>
      </c>
      <c r="S4051" s="11">
        <f>(((J4051/60)/60)/24)+DATE(1970,1,1)</f>
        <v>42263.691574074073</v>
      </c>
      <c r="T4051" s="11">
        <f>(((I4051/60)/60)/24)+DATE(1970,1,1)</f>
        <v>42293.691574074073</v>
      </c>
    </row>
    <row r="4052" spans="1:20" ht="45" x14ac:dyDescent="0.25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6">
        <f>ROUND(E4052/D4052*100, 0)</f>
        <v>191</v>
      </c>
      <c r="P4052" s="8">
        <f>E4052/L4052</f>
        <v>86.163845492085343</v>
      </c>
      <c r="Q4052" t="str">
        <f>LEFT(N4052, SEARCH("/", N4052, 1) - 1)</f>
        <v>technology</v>
      </c>
      <c r="R4052" t="str">
        <f>RIGHT(N4052, LEN(N4052)-SEARCH("/", N4052, 1))</f>
        <v>hardware</v>
      </c>
      <c r="S4052" s="11">
        <f>(((J4052/60)/60)/24)+DATE(1970,1,1)</f>
        <v>41389.364849537036</v>
      </c>
      <c r="T4052" s="11">
        <f>(((I4052/60)/60)/24)+DATE(1970,1,1)</f>
        <v>41425.5</v>
      </c>
    </row>
    <row r="4053" spans="1:20" ht="45" x14ac:dyDescent="0.25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6">
        <f>ROUND(E4053/D4053*100, 0)</f>
        <v>2</v>
      </c>
      <c r="P4053" s="8">
        <f>E4053/L4053</f>
        <v>307.8235294117647</v>
      </c>
      <c r="Q4053" t="str">
        <f>LEFT(N4053, SEARCH("/", N4053, 1) - 1)</f>
        <v>technology</v>
      </c>
      <c r="R4053" t="str">
        <f>RIGHT(N4053, LEN(N4053)-SEARCH("/", N4053, 1))</f>
        <v>space exploration</v>
      </c>
      <c r="S4053" s="11">
        <f>(((J4053/60)/60)/24)+DATE(1970,1,1)</f>
        <v>42327.805659722217</v>
      </c>
      <c r="T4053" s="11">
        <f>(((I4053/60)/60)/24)+DATE(1970,1,1)</f>
        <v>42355.805659722217</v>
      </c>
    </row>
    <row r="4054" spans="1:20" ht="45" x14ac:dyDescent="0.25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 s="6">
        <f>ROUND(E4054/D4054*100, 0)</f>
        <v>51</v>
      </c>
      <c r="P4054" s="8">
        <f>E4054/L4054</f>
        <v>117.68368136117556</v>
      </c>
      <c r="Q4054" t="str">
        <f>LEFT(N4054, SEARCH("/", N4054, 1) - 1)</f>
        <v>film &amp; video</v>
      </c>
      <c r="R4054" t="str">
        <f>RIGHT(N4054, LEN(N4054)-SEARCH("/", N4054, 1))</f>
        <v>drama</v>
      </c>
      <c r="S4054" s="11">
        <f>(((J4054/60)/60)/24)+DATE(1970,1,1)</f>
        <v>42556.583368055552</v>
      </c>
      <c r="T4054" s="11">
        <f>(((I4054/60)/60)/24)+DATE(1970,1,1)</f>
        <v>42586.583368055552</v>
      </c>
    </row>
    <row r="4055" spans="1:20" ht="45" x14ac:dyDescent="0.25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6">
        <f>ROUND(E4055/D4055*100, 0)</f>
        <v>6</v>
      </c>
      <c r="P4055" s="8">
        <f>E4055/L4055</f>
        <v>182.6236559139785</v>
      </c>
      <c r="Q4055" t="str">
        <f>LEFT(N4055, SEARCH("/", N4055, 1) - 1)</f>
        <v>technology</v>
      </c>
      <c r="R4055" t="str">
        <f>RIGHT(N4055, LEN(N4055)-SEARCH("/", N4055, 1))</f>
        <v>wearables</v>
      </c>
      <c r="S4055" s="11">
        <f>(((J4055/60)/60)/24)+DATE(1970,1,1)</f>
        <v>42586.295138888891</v>
      </c>
      <c r="T4055" s="11">
        <f>(((I4055/60)/60)/24)+DATE(1970,1,1)</f>
        <v>42626.295138888891</v>
      </c>
    </row>
    <row r="4056" spans="1:20" ht="45" x14ac:dyDescent="0.25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  <c r="O4056" s="6">
        <f>ROUND(E4056/D4056*100, 0)</f>
        <v>157</v>
      </c>
      <c r="P4056" s="8">
        <f>E4056/L4056</f>
        <v>849.67027027027029</v>
      </c>
      <c r="Q4056" t="str">
        <f>LEFT(N4056, SEARCH("/", N4056, 1) - 1)</f>
        <v>photography</v>
      </c>
      <c r="R4056" t="str">
        <f>RIGHT(N4056, LEN(N4056)-SEARCH("/", N4056, 1))</f>
        <v>photobooks</v>
      </c>
      <c r="S4056" s="11">
        <f>(((J4056/60)/60)/24)+DATE(1970,1,1)</f>
        <v>42415.253437499996</v>
      </c>
      <c r="T4056" s="11">
        <f>(((I4056/60)/60)/24)+DATE(1970,1,1)</f>
        <v>42445.211770833332</v>
      </c>
    </row>
    <row r="4057" spans="1:20" ht="45" x14ac:dyDescent="0.25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 s="6">
        <f>ROUND(E4057/D4057*100, 0)</f>
        <v>0</v>
      </c>
      <c r="P4057" s="8" t="e">
        <f>E4057/L4057</f>
        <v>#DIV/0!</v>
      </c>
      <c r="Q4057" t="str">
        <f>LEFT(N4057, SEARCH("/", N4057, 1) - 1)</f>
        <v>music</v>
      </c>
      <c r="R4057" t="str">
        <f>RIGHT(N4057, LEN(N4057)-SEARCH("/", N4057, 1))</f>
        <v>faith</v>
      </c>
      <c r="S4057" s="11">
        <f>(((J4057/60)/60)/24)+DATE(1970,1,1)</f>
        <v>42796.069571759261</v>
      </c>
      <c r="T4057" s="11">
        <f>(((I4057/60)/60)/24)+DATE(1970,1,1)</f>
        <v>42826.027905092589</v>
      </c>
    </row>
    <row r="4058" spans="1:20" ht="45" x14ac:dyDescent="0.25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 s="6">
        <f>ROUND(E4058/D4058*100, 0)</f>
        <v>7</v>
      </c>
      <c r="P4058" s="8">
        <f>E4058/L4058</f>
        <v>63.569485530546629</v>
      </c>
      <c r="Q4058" t="str">
        <f>LEFT(N4058, SEARCH("/", N4058, 1) - 1)</f>
        <v>games</v>
      </c>
      <c r="R4058" t="str">
        <f>RIGHT(N4058, LEN(N4058)-SEARCH("/", N4058, 1))</f>
        <v>video games</v>
      </c>
      <c r="S4058" s="11">
        <f>(((J4058/60)/60)/24)+DATE(1970,1,1)</f>
        <v>41264.853865740741</v>
      </c>
      <c r="T4058" s="11">
        <f>(((I4058/60)/60)/24)+DATE(1970,1,1)</f>
        <v>41309.853865740741</v>
      </c>
    </row>
    <row r="4059" spans="1:20" ht="30" x14ac:dyDescent="0.25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6">
        <f>ROUND(E4059/D4059*100, 0)</f>
        <v>7</v>
      </c>
      <c r="P4059" s="8">
        <f>E4059/L4059</f>
        <v>177.39259259259259</v>
      </c>
      <c r="Q4059" t="str">
        <f>LEFT(N4059, SEARCH("/", N4059, 1) - 1)</f>
        <v>technology</v>
      </c>
      <c r="R4059" t="str">
        <f>RIGHT(N4059, LEN(N4059)-SEARCH("/", N4059, 1))</f>
        <v>wearables</v>
      </c>
      <c r="S4059" s="11">
        <f>(((J4059/60)/60)/24)+DATE(1970,1,1)</f>
        <v>41809.473275462966</v>
      </c>
      <c r="T4059" s="11">
        <f>(((I4059/60)/60)/24)+DATE(1970,1,1)</f>
        <v>41845.125</v>
      </c>
    </row>
    <row r="4060" spans="1:20" ht="45" x14ac:dyDescent="0.25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6">
        <f>ROUND(E4060/D4060*100, 0)</f>
        <v>0</v>
      </c>
      <c r="P4060" s="8" t="e">
        <f>E4060/L4060</f>
        <v>#DIV/0!</v>
      </c>
      <c r="Q4060" t="str">
        <f>LEFT(N4060, SEARCH("/", N4060, 1) - 1)</f>
        <v>film &amp; video</v>
      </c>
      <c r="R4060" t="str">
        <f>RIGHT(N4060, LEN(N4060)-SEARCH("/", N4060, 1))</f>
        <v>drama</v>
      </c>
      <c r="S4060" s="11">
        <f>(((J4060/60)/60)/24)+DATE(1970,1,1)</f>
        <v>42612.911712962959</v>
      </c>
      <c r="T4060" s="11">
        <f>(((I4060/60)/60)/24)+DATE(1970,1,1)</f>
        <v>42642.911712962959</v>
      </c>
    </row>
    <row r="4061" spans="1:20" ht="45" x14ac:dyDescent="0.25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6">
        <f>ROUND(E4061/D4061*100, 0)</f>
        <v>12</v>
      </c>
      <c r="P4061" s="8">
        <f>E4061/L4061</f>
        <v>2796.6666666666665</v>
      </c>
      <c r="Q4061" t="str">
        <f>LEFT(N4061, SEARCH("/", N4061, 1) - 1)</f>
        <v>theater</v>
      </c>
      <c r="R4061" t="str">
        <f>RIGHT(N4061, LEN(N4061)-SEARCH("/", N4061, 1))</f>
        <v>spaces</v>
      </c>
      <c r="S4061" s="11">
        <f>(((J4061/60)/60)/24)+DATE(1970,1,1)</f>
        <v>42531.228437500002</v>
      </c>
      <c r="T4061" s="11">
        <f>(((I4061/60)/60)/24)+DATE(1970,1,1)</f>
        <v>42561.228437500002</v>
      </c>
    </row>
    <row r="4062" spans="1:20" ht="45" x14ac:dyDescent="0.25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6">
        <f>ROUND(E4062/D4062*100, 0)</f>
        <v>0</v>
      </c>
      <c r="P4062" s="8">
        <f>E4062/L4062</f>
        <v>8.5</v>
      </c>
      <c r="Q4062" t="str">
        <f>LEFT(N4062, SEARCH("/", N4062, 1) - 1)</f>
        <v>games</v>
      </c>
      <c r="R4062" t="str">
        <f>RIGHT(N4062, LEN(N4062)-SEARCH("/", N4062, 1))</f>
        <v>video games</v>
      </c>
      <c r="S4062" s="11">
        <f>(((J4062/60)/60)/24)+DATE(1970,1,1)</f>
        <v>41974.911087962959</v>
      </c>
      <c r="T4062" s="11">
        <f>(((I4062/60)/60)/24)+DATE(1970,1,1)</f>
        <v>42014.332638888889</v>
      </c>
    </row>
    <row r="4063" spans="1:20" ht="45" x14ac:dyDescent="0.2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6">
        <f>ROUND(E4063/D4063*100, 0)</f>
        <v>0</v>
      </c>
      <c r="P4063" s="8" t="e">
        <f>E4063/L4063</f>
        <v>#DIV/0!</v>
      </c>
      <c r="Q4063" t="str">
        <f>LEFT(N4063, SEARCH("/", N4063, 1) - 1)</f>
        <v>theater</v>
      </c>
      <c r="R4063" t="str">
        <f>RIGHT(N4063, LEN(N4063)-SEARCH("/", N4063, 1))</f>
        <v>musical</v>
      </c>
      <c r="S4063" s="11">
        <f>(((J4063/60)/60)/24)+DATE(1970,1,1)</f>
        <v>42469.951284722221</v>
      </c>
      <c r="T4063" s="11">
        <f>(((I4063/60)/60)/24)+DATE(1970,1,1)</f>
        <v>42499.951284722221</v>
      </c>
    </row>
    <row r="4064" spans="1:20" ht="30" x14ac:dyDescent="0.25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6">
        <f>ROUND(E4064/D4064*100, 0)</f>
        <v>0</v>
      </c>
      <c r="P4064" s="8">
        <f>E4064/L4064</f>
        <v>15</v>
      </c>
      <c r="Q4064" t="str">
        <f>LEFT(N4064, SEARCH("/", N4064, 1) - 1)</f>
        <v>film &amp; video</v>
      </c>
      <c r="R4064" t="str">
        <f>RIGHT(N4064, LEN(N4064)-SEARCH("/", N4064, 1))</f>
        <v>science fiction</v>
      </c>
      <c r="S4064" s="11">
        <f>(((J4064/60)/60)/24)+DATE(1970,1,1)</f>
        <v>41875.077546296299</v>
      </c>
      <c r="T4064" s="11">
        <f>(((I4064/60)/60)/24)+DATE(1970,1,1)</f>
        <v>41905.077546296299</v>
      </c>
    </row>
    <row r="4065" spans="1:20" ht="30" x14ac:dyDescent="0.25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6">
        <f>ROUND(E4065/D4065*100, 0)</f>
        <v>53</v>
      </c>
      <c r="P4065" s="8">
        <f>E4065/L4065</f>
        <v>2928.9285714285716</v>
      </c>
      <c r="Q4065" t="str">
        <f>LEFT(N4065, SEARCH("/", N4065, 1) - 1)</f>
        <v>technology</v>
      </c>
      <c r="R4065" t="str">
        <f>RIGHT(N4065, LEN(N4065)-SEARCH("/", N4065, 1))</f>
        <v>gadgets</v>
      </c>
      <c r="S4065" s="11">
        <f>(((J4065/60)/60)/24)+DATE(1970,1,1)</f>
        <v>42746.270057870366</v>
      </c>
      <c r="T4065" s="11">
        <f>(((I4065/60)/60)/24)+DATE(1970,1,1)</f>
        <v>42776.270057870366</v>
      </c>
    </row>
    <row r="4066" spans="1:20" x14ac:dyDescent="0.25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6">
        <f>ROUND(E4066/D4066*100, 0)</f>
        <v>1</v>
      </c>
      <c r="P4066" s="8">
        <f>E4066/L4066</f>
        <v>49.381818181818183</v>
      </c>
      <c r="Q4066" t="str">
        <f>LEFT(N4066, SEARCH("/", N4066, 1) - 1)</f>
        <v>games</v>
      </c>
      <c r="R4066" t="str">
        <f>RIGHT(N4066, LEN(N4066)-SEARCH("/", N4066, 1))</f>
        <v>video games</v>
      </c>
      <c r="S4066" s="11">
        <f>(((J4066/60)/60)/24)+DATE(1970,1,1)</f>
        <v>41927.295694444445</v>
      </c>
      <c r="T4066" s="11">
        <f>(((I4066/60)/60)/24)+DATE(1970,1,1)</f>
        <v>41959.337361111116</v>
      </c>
    </row>
    <row r="4067" spans="1:20" ht="45" x14ac:dyDescent="0.25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6">
        <f>ROUND(E4067/D4067*100, 0)</f>
        <v>263</v>
      </c>
      <c r="P4067" s="8">
        <f>E4067/L4067</f>
        <v>272.35590732591254</v>
      </c>
      <c r="Q4067" t="str">
        <f>LEFT(N4067, SEARCH("/", N4067, 1) - 1)</f>
        <v>technology</v>
      </c>
      <c r="R4067" t="str">
        <f>RIGHT(N4067, LEN(N4067)-SEARCH("/", N4067, 1))</f>
        <v>hardware</v>
      </c>
      <c r="S4067" s="11">
        <f>(((J4067/60)/60)/24)+DATE(1970,1,1)</f>
        <v>41561.500706018516</v>
      </c>
      <c r="T4067" s="11">
        <f>(((I4067/60)/60)/24)+DATE(1970,1,1)</f>
        <v>41593.166666666664</v>
      </c>
    </row>
    <row r="4068" spans="1:20" ht="45" x14ac:dyDescent="0.25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6">
        <f>ROUND(E4068/D4068*100, 0)</f>
        <v>0</v>
      </c>
      <c r="P4068" s="8">
        <f>E4068/L4068</f>
        <v>201.66666666666666</v>
      </c>
      <c r="Q4068" t="str">
        <f>LEFT(N4068, SEARCH("/", N4068, 1) - 1)</f>
        <v>theater</v>
      </c>
      <c r="R4068" t="str">
        <f>RIGHT(N4068, LEN(N4068)-SEARCH("/", N4068, 1))</f>
        <v>spaces</v>
      </c>
      <c r="S4068" s="11">
        <f>(((J4068/60)/60)/24)+DATE(1970,1,1)</f>
        <v>42255.791909722218</v>
      </c>
      <c r="T4068" s="11">
        <f>(((I4068/60)/60)/24)+DATE(1970,1,1)</f>
        <v>42285.791909722218</v>
      </c>
    </row>
    <row r="4069" spans="1:20" ht="45" x14ac:dyDescent="0.25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6">
        <f>ROUND(E4069/D4069*100, 0)</f>
        <v>0</v>
      </c>
      <c r="P4069" s="8">
        <f>E4069/L4069</f>
        <v>90</v>
      </c>
      <c r="Q4069" t="str">
        <f>LEFT(N4069, SEARCH("/", N4069, 1) - 1)</f>
        <v>technology</v>
      </c>
      <c r="R4069" t="str">
        <f>RIGHT(N4069, LEN(N4069)-SEARCH("/", N4069, 1))</f>
        <v>web</v>
      </c>
      <c r="S4069" s="11">
        <f>(((J4069/60)/60)/24)+DATE(1970,1,1)</f>
        <v>42384.306840277779</v>
      </c>
      <c r="T4069" s="11">
        <f>(((I4069/60)/60)/24)+DATE(1970,1,1)</f>
        <v>42443.958333333328</v>
      </c>
    </row>
    <row r="4070" spans="1:20" ht="45" x14ac:dyDescent="0.25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6">
        <f>ROUND(E4070/D4070*100, 0)</f>
        <v>1</v>
      </c>
      <c r="P4070" s="8">
        <f>E4070/L4070</f>
        <v>859.85714285714289</v>
      </c>
      <c r="Q4070" t="str">
        <f>LEFT(N4070, SEARCH("/", N4070, 1) - 1)</f>
        <v>technology</v>
      </c>
      <c r="R4070" t="str">
        <f>RIGHT(N4070, LEN(N4070)-SEARCH("/", N4070, 1))</f>
        <v>wearables</v>
      </c>
      <c r="S4070" s="11">
        <f>(((J4070/60)/60)/24)+DATE(1970,1,1)</f>
        <v>42697.74927083333</v>
      </c>
      <c r="T4070" s="11">
        <f>(((I4070/60)/60)/24)+DATE(1970,1,1)</f>
        <v>42727.74927083333</v>
      </c>
    </row>
    <row r="4071" spans="1:20" ht="45" x14ac:dyDescent="0.25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6">
        <f>ROUND(E4071/D4071*100, 0)</f>
        <v>0</v>
      </c>
      <c r="P4071" s="8" t="e">
        <f>E4071/L4071</f>
        <v>#DIV/0!</v>
      </c>
      <c r="Q4071" t="str">
        <f>LEFT(N4071, SEARCH("/", N4071, 1) - 1)</f>
        <v>technology</v>
      </c>
      <c r="R4071" t="str">
        <f>RIGHT(N4071, LEN(N4071)-SEARCH("/", N4071, 1))</f>
        <v>web</v>
      </c>
      <c r="S4071" s="11">
        <f>(((J4071/60)/60)/24)+DATE(1970,1,1)</f>
        <v>42198.775787037041</v>
      </c>
      <c r="T4071" s="11">
        <f>(((I4071/60)/60)/24)+DATE(1970,1,1)</f>
        <v>42227.775787037041</v>
      </c>
    </row>
    <row r="4072" spans="1:20" ht="45" x14ac:dyDescent="0.25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8267</v>
      </c>
      <c r="O4072" s="6">
        <f>ROUND(E4072/D4072*100, 0)</f>
        <v>0</v>
      </c>
      <c r="P4072" s="8">
        <f>E4072/L4072</f>
        <v>10</v>
      </c>
      <c r="Q4072" t="str">
        <f>LEFT(N4072, SEARCH("/", N4072, 1) - 1)</f>
        <v>film &amp; video</v>
      </c>
      <c r="R4072" t="str">
        <f>RIGHT(N4072, LEN(N4072)-SEARCH("/", N4072, 1))</f>
        <v>science fiction</v>
      </c>
      <c r="S4072" s="11">
        <f>(((J4072/60)/60)/24)+DATE(1970,1,1)</f>
        <v>42514.434548611112</v>
      </c>
      <c r="T4072" s="11">
        <f>(((I4072/60)/60)/24)+DATE(1970,1,1)</f>
        <v>42554.434548611112</v>
      </c>
    </row>
    <row r="4073" spans="1:20" ht="30" x14ac:dyDescent="0.25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8268</v>
      </c>
      <c r="O4073" s="6">
        <f>ROUND(E4073/D4073*100, 0)</f>
        <v>0</v>
      </c>
      <c r="P4073" s="8" t="e">
        <f>E4073/L4073</f>
        <v>#DIV/0!</v>
      </c>
      <c r="Q4073" t="str">
        <f>LEFT(N4073, SEARCH("/", N4073, 1) - 1)</f>
        <v>film &amp; video</v>
      </c>
      <c r="R4073" t="str">
        <f>RIGHT(N4073, LEN(N4073)-SEARCH("/", N4073, 1))</f>
        <v>drama</v>
      </c>
      <c r="S4073" s="11">
        <f>(((J4073/60)/60)/24)+DATE(1970,1,1)</f>
        <v>42304.955381944441</v>
      </c>
      <c r="T4073" s="11">
        <f>(((I4073/60)/60)/24)+DATE(1970,1,1)</f>
        <v>42334.997048611112</v>
      </c>
    </row>
    <row r="4074" spans="1:20" ht="45" x14ac:dyDescent="0.25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8268</v>
      </c>
      <c r="O4074" s="6">
        <f>ROUND(E4074/D4074*100, 0)</f>
        <v>0</v>
      </c>
      <c r="P4074" s="8">
        <f>E4074/L4074</f>
        <v>69</v>
      </c>
      <c r="Q4074" t="str">
        <f>LEFT(N4074, SEARCH("/", N4074, 1) - 1)</f>
        <v>film &amp; video</v>
      </c>
      <c r="R4074" t="str">
        <f>RIGHT(N4074, LEN(N4074)-SEARCH("/", N4074, 1))</f>
        <v>drama</v>
      </c>
      <c r="S4074" s="11">
        <f>(((J4074/60)/60)/24)+DATE(1970,1,1)</f>
        <v>42556.690706018519</v>
      </c>
      <c r="T4074" s="11">
        <f>(((I4074/60)/60)/24)+DATE(1970,1,1)</f>
        <v>42616.690706018519</v>
      </c>
    </row>
    <row r="4075" spans="1:20" ht="60" x14ac:dyDescent="0.25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8273</v>
      </c>
      <c r="O4075" s="6">
        <f>ROUND(E4075/D4075*100, 0)</f>
        <v>0</v>
      </c>
      <c r="P4075" s="8" t="e">
        <f>E4075/L4075</f>
        <v>#DIV/0!</v>
      </c>
      <c r="Q4075" t="str">
        <f>LEFT(N4075, SEARCH("/", N4075, 1) - 1)</f>
        <v>technology</v>
      </c>
      <c r="R4075" t="str">
        <f>RIGHT(N4075, LEN(N4075)-SEARCH("/", N4075, 1))</f>
        <v>wearables</v>
      </c>
      <c r="S4075" s="11">
        <f>(((J4075/60)/60)/24)+DATE(1970,1,1)</f>
        <v>42189.673263888893</v>
      </c>
      <c r="T4075" s="11">
        <f>(((I4075/60)/60)/24)+DATE(1970,1,1)</f>
        <v>42219.673263888893</v>
      </c>
    </row>
    <row r="4076" spans="1:20" ht="45" x14ac:dyDescent="0.25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8282</v>
      </c>
      <c r="O4076" s="6">
        <f>ROUND(E4076/D4076*100, 0)</f>
        <v>5</v>
      </c>
      <c r="P4076" s="8">
        <f>E4076/L4076</f>
        <v>267.80851063829789</v>
      </c>
      <c r="Q4076" t="str">
        <f>LEFT(N4076, SEARCH("/", N4076, 1) - 1)</f>
        <v>games</v>
      </c>
      <c r="R4076" t="str">
        <f>RIGHT(N4076, LEN(N4076)-SEARCH("/", N4076, 1))</f>
        <v>video games</v>
      </c>
      <c r="S4076" s="11">
        <f>(((J4076/60)/60)/24)+DATE(1970,1,1)</f>
        <v>41486.537268518521</v>
      </c>
      <c r="T4076" s="11">
        <f>(((I4076/60)/60)/24)+DATE(1970,1,1)</f>
        <v>41516.537268518521</v>
      </c>
    </row>
    <row r="4077" spans="1:20" ht="30" x14ac:dyDescent="0.25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6">
        <f>ROUND(E4077/D4077*100, 0)</f>
        <v>0</v>
      </c>
      <c r="P4077" s="8">
        <f>E4077/L4077</f>
        <v>17.852</v>
      </c>
      <c r="Q4077" t="str">
        <f>LEFT(N4077, SEARCH("/", N4077, 1) - 1)</f>
        <v>games</v>
      </c>
      <c r="R4077" t="str">
        <f>RIGHT(N4077, LEN(N4077)-SEARCH("/", N4077, 1))</f>
        <v>video games</v>
      </c>
      <c r="S4077" s="11">
        <f>(((J4077/60)/60)/24)+DATE(1970,1,1)</f>
        <v>41009.847314814811</v>
      </c>
      <c r="T4077" s="11">
        <f>(((I4077/60)/60)/24)+DATE(1970,1,1)</f>
        <v>41069.847314814811</v>
      </c>
    </row>
    <row r="4078" spans="1:20" ht="45" x14ac:dyDescent="0.25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8286</v>
      </c>
      <c r="O4078" s="6">
        <f>ROUND(E4078/D4078*100, 0)</f>
        <v>0</v>
      </c>
      <c r="P4078" s="8" t="e">
        <f>E4078/L4078</f>
        <v>#DIV/0!</v>
      </c>
      <c r="Q4078" t="str">
        <f>LEFT(N4078, SEARCH("/", N4078, 1) - 1)</f>
        <v>music</v>
      </c>
      <c r="R4078" t="str">
        <f>RIGHT(N4078, LEN(N4078)-SEARCH("/", N4078, 1))</f>
        <v>world music</v>
      </c>
      <c r="S4078" s="11">
        <f>(((J4078/60)/60)/24)+DATE(1970,1,1)</f>
        <v>40568.972569444442</v>
      </c>
      <c r="T4078" s="11">
        <f>(((I4078/60)/60)/24)+DATE(1970,1,1)</f>
        <v>40598.972569444442</v>
      </c>
    </row>
    <row r="4079" spans="1:20" ht="30" x14ac:dyDescent="0.25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8287</v>
      </c>
      <c r="O4079" s="6">
        <f>ROUND(E4079/D4079*100, 0)</f>
        <v>0</v>
      </c>
      <c r="P4079" s="8">
        <f>E4079/L4079</f>
        <v>25</v>
      </c>
      <c r="Q4079" t="str">
        <f>LEFT(N4079, SEARCH("/", N4079, 1) - 1)</f>
        <v>publishing</v>
      </c>
      <c r="R4079" t="str">
        <f>RIGHT(N4079, LEN(N4079)-SEARCH("/", N4079, 1))</f>
        <v>translations</v>
      </c>
      <c r="S4079" s="11">
        <f>(((J4079/60)/60)/24)+DATE(1970,1,1)</f>
        <v>42529.730717592596</v>
      </c>
      <c r="T4079" s="11">
        <f>(((I4079/60)/60)/24)+DATE(1970,1,1)</f>
        <v>42559.730717592596</v>
      </c>
    </row>
    <row r="4080" spans="1:20" ht="45" x14ac:dyDescent="0.25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8282</v>
      </c>
      <c r="O4080" s="6">
        <f>ROUND(E4080/D4080*100, 0)</f>
        <v>0</v>
      </c>
      <c r="P4080" s="8">
        <f>E4080/L4080</f>
        <v>50.909090909090907</v>
      </c>
      <c r="Q4080" t="str">
        <f>LEFT(N4080, SEARCH("/", N4080, 1) - 1)</f>
        <v>games</v>
      </c>
      <c r="R4080" t="str">
        <f>RIGHT(N4080, LEN(N4080)-SEARCH("/", N4080, 1))</f>
        <v>video games</v>
      </c>
      <c r="S4080" s="11">
        <f>(((J4080/60)/60)/24)+DATE(1970,1,1)</f>
        <v>41255.833611111113</v>
      </c>
      <c r="T4080" s="11">
        <f>(((I4080/60)/60)/24)+DATE(1970,1,1)</f>
        <v>41285.833611111113</v>
      </c>
    </row>
    <row r="4081" spans="1:20" ht="60" x14ac:dyDescent="0.25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8301</v>
      </c>
      <c r="O4081" s="6">
        <f>ROUND(E4081/D4081*100, 0)</f>
        <v>0</v>
      </c>
      <c r="P4081" s="8" t="e">
        <f>E4081/L4081</f>
        <v>#DIV/0!</v>
      </c>
      <c r="Q4081" t="str">
        <f>LEFT(N4081, SEARCH("/", N4081, 1) - 1)</f>
        <v>technology</v>
      </c>
      <c r="R4081" t="str">
        <f>RIGHT(N4081, LEN(N4081)-SEARCH("/", N4081, 1))</f>
        <v>space exploration</v>
      </c>
      <c r="S4081" s="11">
        <f>(((J4081/60)/60)/24)+DATE(1970,1,1)</f>
        <v>42536.246620370366</v>
      </c>
      <c r="T4081" s="11">
        <f>(((I4081/60)/60)/24)+DATE(1970,1,1)</f>
        <v>42566.289583333331</v>
      </c>
    </row>
    <row r="4082" spans="1:20" ht="45" x14ac:dyDescent="0.25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 s="6">
        <f>ROUND(E4082/D4082*100, 0)</f>
        <v>8</v>
      </c>
      <c r="P4082" s="8">
        <f>E4082/L4082</f>
        <v>78.666205607476627</v>
      </c>
      <c r="Q4082" t="str">
        <f>LEFT(N4082, SEARCH("/", N4082, 1) - 1)</f>
        <v>technology</v>
      </c>
      <c r="R4082" t="str">
        <f>RIGHT(N4082, LEN(N4082)-SEARCH("/", N4082, 1))</f>
        <v>space exploration</v>
      </c>
      <c r="S4082" s="11">
        <f>(((J4082/60)/60)/24)+DATE(1970,1,1)</f>
        <v>42226.313298611116</v>
      </c>
      <c r="T4082" s="11">
        <f>(((I4082/60)/60)/24)+DATE(1970,1,1)</f>
        <v>42256.313298611116</v>
      </c>
    </row>
    <row r="4083" spans="1:20" ht="45" x14ac:dyDescent="0.25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8303</v>
      </c>
      <c r="O4083" s="6">
        <f>ROUND(E4083/D4083*100, 0)</f>
        <v>0</v>
      </c>
      <c r="P4083" s="8">
        <f>E4083/L4083</f>
        <v>2.6666666666666665</v>
      </c>
      <c r="Q4083" t="str">
        <f>LEFT(N4083, SEARCH("/", N4083, 1) - 1)</f>
        <v>theater</v>
      </c>
      <c r="R4083" t="str">
        <f>RIGHT(N4083, LEN(N4083)-SEARCH("/", N4083, 1))</f>
        <v>spaces</v>
      </c>
      <c r="S4083" s="11">
        <f>(((J4083/60)/60)/24)+DATE(1970,1,1)</f>
        <v>42097.649224537032</v>
      </c>
      <c r="T4083" s="11">
        <f>(((I4083/60)/60)/24)+DATE(1970,1,1)</f>
        <v>42157.649224537032</v>
      </c>
    </row>
    <row r="4084" spans="1:20" ht="30" x14ac:dyDescent="0.25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8303</v>
      </c>
      <c r="O4084" s="6">
        <f>ROUND(E4084/D4084*100, 0)</f>
        <v>0</v>
      </c>
      <c r="P4084" s="8">
        <f>E4084/L4084</f>
        <v>775</v>
      </c>
      <c r="Q4084" t="str">
        <f>LEFT(N4084, SEARCH("/", N4084, 1) - 1)</f>
        <v>theater</v>
      </c>
      <c r="R4084" t="str">
        <f>RIGHT(N4084, LEN(N4084)-SEARCH("/", N4084, 1))</f>
        <v>spaces</v>
      </c>
      <c r="S4084" s="11">
        <f>(((J4084/60)/60)/24)+DATE(1970,1,1)</f>
        <v>42534.649571759262</v>
      </c>
      <c r="T4084" s="11">
        <f>(((I4084/60)/60)/24)+DATE(1970,1,1)</f>
        <v>42553.649571759262</v>
      </c>
    </row>
    <row r="4085" spans="1:20" ht="45" x14ac:dyDescent="0.25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6">
        <f>ROUND(E4085/D4085*100, 0)</f>
        <v>0</v>
      </c>
      <c r="P4085" s="8" t="e">
        <f>E4085/L4085</f>
        <v>#DIV/0!</v>
      </c>
      <c r="Q4085" t="str">
        <f>LEFT(N4085, SEARCH("/", N4085, 1) - 1)</f>
        <v>technology</v>
      </c>
      <c r="R4085" t="str">
        <f>RIGHT(N4085, LEN(N4085)-SEARCH("/", N4085, 1))</f>
        <v>web</v>
      </c>
      <c r="S4085" s="11">
        <f>(((J4085/60)/60)/24)+DATE(1970,1,1)</f>
        <v>41968.262314814812</v>
      </c>
      <c r="T4085" s="11">
        <f>(((I4085/60)/60)/24)+DATE(1970,1,1)</f>
        <v>42008.262314814812</v>
      </c>
    </row>
    <row r="4086" spans="1:20" ht="45" x14ac:dyDescent="0.25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6">
        <f>ROUND(E4086/D4086*100, 0)</f>
        <v>0</v>
      </c>
      <c r="P4086" s="8">
        <f>E4086/L4086</f>
        <v>50</v>
      </c>
      <c r="Q4086" t="str">
        <f>LEFT(N4086, SEARCH("/", N4086, 1) - 1)</f>
        <v>film &amp; video</v>
      </c>
      <c r="R4086" t="str">
        <f>RIGHT(N4086, LEN(N4086)-SEARCH("/", N4086, 1))</f>
        <v>animation</v>
      </c>
      <c r="S4086" s="11">
        <f>(((J4086/60)/60)/24)+DATE(1970,1,1)</f>
        <v>41761.94258101852</v>
      </c>
      <c r="T4086" s="11">
        <f>(((I4086/60)/60)/24)+DATE(1970,1,1)</f>
        <v>41791.94258101852</v>
      </c>
    </row>
    <row r="4087" spans="1:20" ht="45" x14ac:dyDescent="0.25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6">
        <f>ROUND(E4087/D4087*100, 0)</f>
        <v>0</v>
      </c>
      <c r="P4087" s="8">
        <f>E4087/L4087</f>
        <v>6.5</v>
      </c>
      <c r="Q4087" t="str">
        <f>LEFT(N4087, SEARCH("/", N4087, 1) - 1)</f>
        <v>theater</v>
      </c>
      <c r="R4087" t="str">
        <f>RIGHT(N4087, LEN(N4087)-SEARCH("/", N4087, 1))</f>
        <v>spaces</v>
      </c>
      <c r="S4087" s="11">
        <f>(((J4087/60)/60)/24)+DATE(1970,1,1)</f>
        <v>41977.780104166668</v>
      </c>
      <c r="T4087" s="11">
        <f>(((I4087/60)/60)/24)+DATE(1970,1,1)</f>
        <v>42037.780104166668</v>
      </c>
    </row>
    <row r="4088" spans="1:20" ht="30" x14ac:dyDescent="0.25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6">
        <f>ROUND(E4088/D4088*100, 0)</f>
        <v>0</v>
      </c>
      <c r="P4088" s="8">
        <f>E4088/L4088</f>
        <v>50</v>
      </c>
      <c r="Q4088" t="str">
        <f>LEFT(N4088, SEARCH("/", N4088, 1) - 1)</f>
        <v>technology</v>
      </c>
      <c r="R4088" t="str">
        <f>RIGHT(N4088, LEN(N4088)-SEARCH("/", N4088, 1))</f>
        <v>web</v>
      </c>
      <c r="S4088" s="11">
        <f>(((J4088/60)/60)/24)+DATE(1970,1,1)</f>
        <v>42215.662314814821</v>
      </c>
      <c r="T4088" s="11">
        <f>(((I4088/60)/60)/24)+DATE(1970,1,1)</f>
        <v>42245.662314814821</v>
      </c>
    </row>
    <row r="4089" spans="1:20" ht="45" x14ac:dyDescent="0.25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6">
        <f>ROUND(E4089/D4089*100, 0)</f>
        <v>2</v>
      </c>
      <c r="P4089" s="8">
        <f>E4089/L4089</f>
        <v>3304</v>
      </c>
      <c r="Q4089" t="str">
        <f>LEFT(N4089, SEARCH("/", N4089, 1) - 1)</f>
        <v>technology</v>
      </c>
      <c r="R4089" t="str">
        <f>RIGHT(N4089, LEN(N4089)-SEARCH("/", N4089, 1))</f>
        <v>wearables</v>
      </c>
      <c r="S4089" s="11">
        <f>(((J4089/60)/60)/24)+DATE(1970,1,1)</f>
        <v>42749.059722222228</v>
      </c>
      <c r="T4089" s="11">
        <f>(((I4089/60)/60)/24)+DATE(1970,1,1)</f>
        <v>42809.018055555556</v>
      </c>
    </row>
    <row r="4090" spans="1:20" ht="45" x14ac:dyDescent="0.25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6">
        <f>ROUND(E4090/D4090*100, 0)</f>
        <v>0</v>
      </c>
      <c r="P4090" s="8">
        <f>E4090/L4090</f>
        <v>71.55</v>
      </c>
      <c r="Q4090" t="str">
        <f>LEFT(N4090, SEARCH("/", N4090, 1) - 1)</f>
        <v>games</v>
      </c>
      <c r="R4090" t="str">
        <f>RIGHT(N4090, LEN(N4090)-SEARCH("/", N4090, 1))</f>
        <v>video games</v>
      </c>
      <c r="S4090" s="11">
        <f>(((J4090/60)/60)/24)+DATE(1970,1,1)</f>
        <v>41692.135729166665</v>
      </c>
      <c r="T4090" s="11">
        <f>(((I4090/60)/60)/24)+DATE(1970,1,1)</f>
        <v>41722.0940625</v>
      </c>
    </row>
    <row r="4091" spans="1:20" ht="60" x14ac:dyDescent="0.25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 s="6">
        <f>ROUND(E4091/D4091*100, 0)</f>
        <v>0</v>
      </c>
      <c r="P4091" s="8">
        <f>E4091/L4091</f>
        <v>5.666666666666667</v>
      </c>
      <c r="Q4091" t="str">
        <f>LEFT(N4091, SEARCH("/", N4091, 1) - 1)</f>
        <v>film &amp; video</v>
      </c>
      <c r="R4091" t="str">
        <f>RIGHT(N4091, LEN(N4091)-SEARCH("/", N4091, 1))</f>
        <v>drama</v>
      </c>
      <c r="S4091" s="11">
        <f>(((J4091/60)/60)/24)+DATE(1970,1,1)</f>
        <v>41899.792037037041</v>
      </c>
      <c r="T4091" s="11">
        <f>(((I4091/60)/60)/24)+DATE(1970,1,1)</f>
        <v>41929.792037037041</v>
      </c>
    </row>
    <row r="4092" spans="1:20" ht="30" x14ac:dyDescent="0.25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6">
        <f>ROUND(E4092/D4092*100, 0)</f>
        <v>0</v>
      </c>
      <c r="P4092" s="8">
        <f>E4092/L4092</f>
        <v>1</v>
      </c>
      <c r="Q4092" t="str">
        <f>LEFT(N4092, SEARCH("/", N4092, 1) - 1)</f>
        <v>technology</v>
      </c>
      <c r="R4092" t="str">
        <f>RIGHT(N4092, LEN(N4092)-SEARCH("/", N4092, 1))</f>
        <v>web</v>
      </c>
      <c r="S4092" s="11">
        <f>(((J4092/60)/60)/24)+DATE(1970,1,1)</f>
        <v>41865.583275462966</v>
      </c>
      <c r="T4092" s="11">
        <f>(((I4092/60)/60)/24)+DATE(1970,1,1)</f>
        <v>41925.583275462966</v>
      </c>
    </row>
    <row r="4093" spans="1:20" ht="45" x14ac:dyDescent="0.25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8301</v>
      </c>
      <c r="O4093" s="6">
        <f>ROUND(E4093/D4093*100, 0)</f>
        <v>34</v>
      </c>
      <c r="P4093" s="8">
        <f>E4093/L4093</f>
        <v>223.58248500999335</v>
      </c>
      <c r="Q4093" t="str">
        <f>LEFT(N4093, SEARCH("/", N4093, 1) - 1)</f>
        <v>technology</v>
      </c>
      <c r="R4093" t="str">
        <f>RIGHT(N4093, LEN(N4093)-SEARCH("/", N4093, 1))</f>
        <v>space exploration</v>
      </c>
      <c r="S4093" s="11">
        <f>(((J4093/60)/60)/24)+DATE(1970,1,1)</f>
        <v>42689.582349537035</v>
      </c>
      <c r="T4093" s="11">
        <f>(((I4093/60)/60)/24)+DATE(1970,1,1)</f>
        <v>42725.332638888889</v>
      </c>
    </row>
    <row r="4094" spans="1:20" x14ac:dyDescent="0.25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 s="6">
        <f>ROUND(E4094/D4094*100, 0)</f>
        <v>0</v>
      </c>
      <c r="P4094" s="8" t="e">
        <f>E4094/L4094</f>
        <v>#DIV/0!</v>
      </c>
      <c r="Q4094" t="str">
        <f>LEFT(N4094, SEARCH("/", N4094, 1) - 1)</f>
        <v>theater</v>
      </c>
      <c r="R4094" t="str">
        <f>RIGHT(N4094, LEN(N4094)-SEARCH("/", N4094, 1))</f>
        <v>spaces</v>
      </c>
      <c r="S4094" s="11">
        <f>(((J4094/60)/60)/24)+DATE(1970,1,1)</f>
        <v>41834.784120370372</v>
      </c>
      <c r="T4094" s="11">
        <f>(((I4094/60)/60)/24)+DATE(1970,1,1)</f>
        <v>41864.784120370372</v>
      </c>
    </row>
    <row r="4095" spans="1:20" ht="45" x14ac:dyDescent="0.25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 s="6">
        <f>ROUND(E4095/D4095*100, 0)</f>
        <v>0</v>
      </c>
      <c r="P4095" s="8">
        <f>E4095/L4095</f>
        <v>420.6</v>
      </c>
      <c r="Q4095" t="str">
        <f>LEFT(N4095, SEARCH("/", N4095, 1) - 1)</f>
        <v>theater</v>
      </c>
      <c r="R4095" t="str">
        <f>RIGHT(N4095, LEN(N4095)-SEARCH("/", N4095, 1))</f>
        <v>spaces</v>
      </c>
      <c r="S4095" s="11">
        <f>(((J4095/60)/60)/24)+DATE(1970,1,1)</f>
        <v>42237.181608796294</v>
      </c>
      <c r="T4095" s="11">
        <f>(((I4095/60)/60)/24)+DATE(1970,1,1)</f>
        <v>42267.181608796294</v>
      </c>
    </row>
    <row r="4096" spans="1:20" ht="45" x14ac:dyDescent="0.25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8305</v>
      </c>
      <c r="O4096" s="6">
        <f>ROUND(E4096/D4096*100, 0)</f>
        <v>0</v>
      </c>
      <c r="P4096" s="8">
        <f>E4096/L4096</f>
        <v>1</v>
      </c>
      <c r="Q4096" t="str">
        <f>LEFT(N4096, SEARCH("/", N4096, 1) - 1)</f>
        <v>theater</v>
      </c>
      <c r="R4096" t="str">
        <f>RIGHT(N4096, LEN(N4096)-SEARCH("/", N4096, 1))</f>
        <v>musical</v>
      </c>
      <c r="S4096" s="11">
        <f>(((J4096/60)/60)/24)+DATE(1970,1,1)</f>
        <v>42437.094490740739</v>
      </c>
      <c r="T4096" s="11">
        <f>(((I4096/60)/60)/24)+DATE(1970,1,1)</f>
        <v>42495.708333333328</v>
      </c>
    </row>
    <row r="4097" spans="1:20" ht="45" x14ac:dyDescent="0.25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6">
        <f>ROUND(E4097/D4097*100, 0)</f>
        <v>0</v>
      </c>
      <c r="P4097" s="8">
        <f>E4097/L4097</f>
        <v>12.8</v>
      </c>
      <c r="Q4097" t="str">
        <f>LEFT(N4097, SEARCH("/", N4097, 1) - 1)</f>
        <v>theater</v>
      </c>
      <c r="R4097" t="str">
        <f>RIGHT(N4097, LEN(N4097)-SEARCH("/", N4097, 1))</f>
        <v>spaces</v>
      </c>
      <c r="S4097" s="11">
        <f>(((J4097/60)/60)/24)+DATE(1970,1,1)</f>
        <v>42435.942083333335</v>
      </c>
      <c r="T4097" s="11">
        <f>(((I4097/60)/60)/24)+DATE(1970,1,1)</f>
        <v>42495.900416666671</v>
      </c>
    </row>
    <row r="4098" spans="1:20" ht="45" x14ac:dyDescent="0.25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6">
        <f>ROUND(E4098/D4098*100, 0)</f>
        <v>1</v>
      </c>
      <c r="P4098" s="8">
        <f>E4098/L4098</f>
        <v>415.77777777777777</v>
      </c>
      <c r="Q4098" t="str">
        <f>LEFT(N4098, SEARCH("/", N4098, 1) - 1)</f>
        <v>theater</v>
      </c>
      <c r="R4098" t="str">
        <f>RIGHT(N4098, LEN(N4098)-SEARCH("/", N4098, 1))</f>
        <v>spaces</v>
      </c>
      <c r="S4098" s="11">
        <f>(((J4098/60)/60)/24)+DATE(1970,1,1)</f>
        <v>42055.713368055556</v>
      </c>
      <c r="T4098" s="11">
        <f>(((I4098/60)/60)/24)+DATE(1970,1,1)</f>
        <v>42085.671701388885</v>
      </c>
    </row>
    <row r="4099" spans="1:20" ht="60" x14ac:dyDescent="0.25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6">
        <f>ROUND(E4099/D4099*100, 0)</f>
        <v>0</v>
      </c>
      <c r="P4099" s="8">
        <f>E4099/L4099</f>
        <v>20.25</v>
      </c>
      <c r="Q4099" t="str">
        <f>LEFT(N4099, SEARCH("/", N4099, 1) - 1)</f>
        <v>film &amp; video</v>
      </c>
      <c r="R4099" t="str">
        <f>RIGHT(N4099, LEN(N4099)-SEARCH("/", N4099, 1))</f>
        <v>science fiction</v>
      </c>
      <c r="S4099" s="11">
        <f>(((J4099/60)/60)/24)+DATE(1970,1,1)</f>
        <v>42168.559432870374</v>
      </c>
      <c r="T4099" s="11">
        <f>(((I4099/60)/60)/24)+DATE(1970,1,1)</f>
        <v>42208.559432870374</v>
      </c>
    </row>
    <row r="4100" spans="1:20" ht="45" x14ac:dyDescent="0.25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6">
        <f>ROUND(E4100/D4100*100, 0)</f>
        <v>0</v>
      </c>
      <c r="P4100" s="8" t="e">
        <f>E4100/L4100</f>
        <v>#DIV/0!</v>
      </c>
      <c r="Q4100" t="str">
        <f>LEFT(N4100, SEARCH("/", N4100, 1) - 1)</f>
        <v>film &amp; video</v>
      </c>
      <c r="R4100" t="str">
        <f>RIGHT(N4100, LEN(N4100)-SEARCH("/", N4100, 1))</f>
        <v>drama</v>
      </c>
      <c r="S4100" s="11">
        <f>(((J4100/60)/60)/24)+DATE(1970,1,1)</f>
        <v>42482.048032407409</v>
      </c>
      <c r="T4100" s="11">
        <f>(((I4100/60)/60)/24)+DATE(1970,1,1)</f>
        <v>42512.045138888891</v>
      </c>
    </row>
    <row r="4101" spans="1:20" ht="45" x14ac:dyDescent="0.25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6">
        <f>ROUND(E4101/D4101*100, 0)</f>
        <v>0</v>
      </c>
      <c r="P4101" s="8" t="e">
        <f>E4101/L4101</f>
        <v>#DIV/0!</v>
      </c>
      <c r="Q4101" t="str">
        <f>LEFT(N4101, SEARCH("/", N4101, 1) - 1)</f>
        <v>film &amp; video</v>
      </c>
      <c r="R4101" t="str">
        <f>RIGHT(N4101, LEN(N4101)-SEARCH("/", N4101, 1))</f>
        <v>drama</v>
      </c>
      <c r="S4101" s="11">
        <f>(((J4101/60)/60)/24)+DATE(1970,1,1)</f>
        <v>42341.958923611113</v>
      </c>
      <c r="T4101" s="11">
        <f>(((I4101/60)/60)/24)+DATE(1970,1,1)</f>
        <v>42371.958923611113</v>
      </c>
    </row>
    <row r="4102" spans="1:20" x14ac:dyDescent="0.25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6">
        <f>ROUND(E4102/D4102*100, 0)</f>
        <v>0</v>
      </c>
      <c r="P4102" s="8" t="e">
        <f>E4102/L4102</f>
        <v>#DIV/0!</v>
      </c>
      <c r="Q4102" t="str">
        <f>LEFT(N4102, SEARCH("/", N4102, 1) - 1)</f>
        <v>theater</v>
      </c>
      <c r="R4102" t="str">
        <f>RIGHT(N4102, LEN(N4102)-SEARCH("/", N4102, 1))</f>
        <v>spaces</v>
      </c>
      <c r="S4102" s="11">
        <f>(((J4102/60)/60)/24)+DATE(1970,1,1)</f>
        <v>42346.20685185185</v>
      </c>
      <c r="T4102" s="11">
        <f>(((I4102/60)/60)/24)+DATE(1970,1,1)</f>
        <v>42376.20685185185</v>
      </c>
    </row>
    <row r="4103" spans="1:20" ht="60" x14ac:dyDescent="0.25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6">
        <f>ROUND(E4103/D4103*100, 0)</f>
        <v>0</v>
      </c>
      <c r="P4103" s="8" t="e">
        <f>E4103/L4103</f>
        <v>#DIV/0!</v>
      </c>
      <c r="Q4103" t="str">
        <f>LEFT(N4103, SEARCH("/", N4103, 1) - 1)</f>
        <v>film &amp; video</v>
      </c>
      <c r="R4103" t="str">
        <f>RIGHT(N4103, LEN(N4103)-SEARCH("/", N4103, 1))</f>
        <v>drama</v>
      </c>
      <c r="S4103" s="11">
        <f>(((J4103/60)/60)/24)+DATE(1970,1,1)</f>
        <v>42243.961273148147</v>
      </c>
      <c r="T4103" s="11">
        <f>(((I4103/60)/60)/24)+DATE(1970,1,1)</f>
        <v>42278</v>
      </c>
    </row>
    <row r="4104" spans="1:20" ht="45" x14ac:dyDescent="0.25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6">
        <f>ROUND(E4104/D4104*100, 0)</f>
        <v>0</v>
      </c>
      <c r="P4104" s="8" t="e">
        <f>E4104/L4104</f>
        <v>#DIV/0!</v>
      </c>
      <c r="Q4104" t="str">
        <f>LEFT(N4104, SEARCH("/", N4104, 1) - 1)</f>
        <v>film &amp; video</v>
      </c>
      <c r="R4104" t="str">
        <f>RIGHT(N4104, LEN(N4104)-SEARCH("/", N4104, 1))</f>
        <v>drama</v>
      </c>
      <c r="S4104" s="11">
        <f>(((J4104/60)/60)/24)+DATE(1970,1,1)</f>
        <v>42135.67050925926</v>
      </c>
      <c r="T4104" s="11">
        <f>(((I4104/60)/60)/24)+DATE(1970,1,1)</f>
        <v>42195.67050925926</v>
      </c>
    </row>
    <row r="4105" spans="1:20" ht="45" x14ac:dyDescent="0.25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6">
        <f>ROUND(E4105/D4105*100, 0)</f>
        <v>0</v>
      </c>
      <c r="P4105" s="8">
        <f>E4105/L4105</f>
        <v>53.714285714285715</v>
      </c>
      <c r="Q4105" t="str">
        <f>LEFT(N4105, SEARCH("/", N4105, 1) - 1)</f>
        <v>theater</v>
      </c>
      <c r="R4105" t="str">
        <f>RIGHT(N4105, LEN(N4105)-SEARCH("/", N4105, 1))</f>
        <v>spaces</v>
      </c>
      <c r="S4105" s="11">
        <f>(((J4105/60)/60)/24)+DATE(1970,1,1)</f>
        <v>41940.028287037036</v>
      </c>
      <c r="T4105" s="11">
        <f>(((I4105/60)/60)/24)+DATE(1970,1,1)</f>
        <v>42000.0699537037</v>
      </c>
    </row>
    <row r="4106" spans="1:20" ht="30" x14ac:dyDescent="0.25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6">
        <f>ROUND(E4106/D4106*100, 0)</f>
        <v>0</v>
      </c>
      <c r="P4106" s="8">
        <f>E4106/L4106</f>
        <v>1</v>
      </c>
      <c r="Q4106" t="str">
        <f>LEFT(N4106, SEARCH("/", N4106, 1) - 1)</f>
        <v>technology</v>
      </c>
      <c r="R4106" t="str">
        <f>RIGHT(N4106, LEN(N4106)-SEARCH("/", N4106, 1))</f>
        <v>web</v>
      </c>
      <c r="S4106" s="11">
        <f>(((J4106/60)/60)/24)+DATE(1970,1,1)</f>
        <v>41908.650347222225</v>
      </c>
      <c r="T4106" s="11">
        <f>(((I4106/60)/60)/24)+DATE(1970,1,1)</f>
        <v>41968.692013888889</v>
      </c>
    </row>
    <row r="4107" spans="1:20" ht="45" x14ac:dyDescent="0.25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6">
        <f>ROUND(E4107/D4107*100, 0)</f>
        <v>0</v>
      </c>
      <c r="P4107" s="8">
        <f>E4107/L4107</f>
        <v>92.142857142857139</v>
      </c>
      <c r="Q4107" t="str">
        <f>LEFT(N4107, SEARCH("/", N4107, 1) - 1)</f>
        <v>theater</v>
      </c>
      <c r="R4107" t="str">
        <f>RIGHT(N4107, LEN(N4107)-SEARCH("/", N4107, 1))</f>
        <v>spaces</v>
      </c>
      <c r="S4107" s="11">
        <f>(((J4107/60)/60)/24)+DATE(1970,1,1)</f>
        <v>42111.684027777781</v>
      </c>
      <c r="T4107" s="11">
        <f>(((I4107/60)/60)/24)+DATE(1970,1,1)</f>
        <v>42169.804861111115</v>
      </c>
    </row>
    <row r="4108" spans="1:20" ht="45" x14ac:dyDescent="0.25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6">
        <f>ROUND(E4108/D4108*100, 0)</f>
        <v>0</v>
      </c>
      <c r="P4108" s="8">
        <f>E4108/L4108</f>
        <v>300</v>
      </c>
      <c r="Q4108" t="str">
        <f>LEFT(N4108, SEARCH("/", N4108, 1) - 1)</f>
        <v>theater</v>
      </c>
      <c r="R4108" t="str">
        <f>RIGHT(N4108, LEN(N4108)-SEARCH("/", N4108, 1))</f>
        <v>musical</v>
      </c>
      <c r="S4108" s="11">
        <f>(((J4108/60)/60)/24)+DATE(1970,1,1)</f>
        <v>42157.598090277781</v>
      </c>
      <c r="T4108" s="11">
        <f>(((I4108/60)/60)/24)+DATE(1970,1,1)</f>
        <v>42217.583333333328</v>
      </c>
    </row>
    <row r="4109" spans="1:20" ht="45" x14ac:dyDescent="0.25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6">
        <f>ROUND(E4109/D4109*100, 0)</f>
        <v>0</v>
      </c>
      <c r="P4109" s="8" t="e">
        <f>E4109/L4109</f>
        <v>#DIV/0!</v>
      </c>
      <c r="Q4109" t="str">
        <f>LEFT(N4109, SEARCH("/", N4109, 1) - 1)</f>
        <v>theater</v>
      </c>
      <c r="R4109" t="str">
        <f>RIGHT(N4109, LEN(N4109)-SEARCH("/", N4109, 1))</f>
        <v>spaces</v>
      </c>
      <c r="S4109" s="11">
        <f>(((J4109/60)/60)/24)+DATE(1970,1,1)</f>
        <v>42362.36518518519</v>
      </c>
      <c r="T4109" s="11">
        <f>(((I4109/60)/60)/24)+DATE(1970,1,1)</f>
        <v>42392.36518518519</v>
      </c>
    </row>
    <row r="4110" spans="1:20" ht="45" x14ac:dyDescent="0.25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6">
        <f>ROUND(E4110/D4110*100, 0)</f>
        <v>0</v>
      </c>
      <c r="P4110" s="8" t="e">
        <f>E4110/L4110</f>
        <v>#DIV/0!</v>
      </c>
      <c r="Q4110" t="str">
        <f>LEFT(N4110, SEARCH("/", N4110, 1) - 1)</f>
        <v>film &amp; video</v>
      </c>
      <c r="R4110" t="str">
        <f>RIGHT(N4110, LEN(N4110)-SEARCH("/", N4110, 1))</f>
        <v>drama</v>
      </c>
      <c r="S4110" s="11">
        <f>(((J4110/60)/60)/24)+DATE(1970,1,1)</f>
        <v>42135.235254629632</v>
      </c>
      <c r="T4110" s="11">
        <f>(((I4110/60)/60)/24)+DATE(1970,1,1)</f>
        <v>42195.235254629632</v>
      </c>
    </row>
    <row r="4111" spans="1:20" ht="45" x14ac:dyDescent="0.25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6">
        <f>ROUND(E4111/D4111*100, 0)</f>
        <v>0</v>
      </c>
      <c r="P4111" s="8">
        <f>E4111/L4111</f>
        <v>550</v>
      </c>
      <c r="Q4111" t="str">
        <f>LEFT(N4111, SEARCH("/", N4111, 1) - 1)</f>
        <v>technology</v>
      </c>
      <c r="R4111" t="str">
        <f>RIGHT(N4111, LEN(N4111)-SEARCH("/", N4111, 1))</f>
        <v>makerspaces</v>
      </c>
      <c r="S4111" s="11">
        <f>(((J4111/60)/60)/24)+DATE(1970,1,1)</f>
        <v>42241.798206018517</v>
      </c>
      <c r="T4111" s="11">
        <f>(((I4111/60)/60)/24)+DATE(1970,1,1)</f>
        <v>42271.798206018517</v>
      </c>
    </row>
    <row r="4112" spans="1:20" ht="45" x14ac:dyDescent="0.25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6">
        <f>ROUND(E4112/D4112*100, 0)</f>
        <v>0</v>
      </c>
      <c r="P4112" s="8" t="e">
        <f>E4112/L4112</f>
        <v>#DIV/0!</v>
      </c>
      <c r="Q4112" t="str">
        <f>LEFT(N4112, SEARCH("/", N4112, 1) - 1)</f>
        <v>film &amp; video</v>
      </c>
      <c r="R4112" t="str">
        <f>RIGHT(N4112, LEN(N4112)-SEARCH("/", N4112, 1))</f>
        <v>animation</v>
      </c>
      <c r="S4112" s="11">
        <f>(((J4112/60)/60)/24)+DATE(1970,1,1)</f>
        <v>42596.03506944445</v>
      </c>
      <c r="T4112" s="11">
        <f>(((I4112/60)/60)/24)+DATE(1970,1,1)</f>
        <v>42656.03506944445</v>
      </c>
    </row>
    <row r="4113" spans="1:20" ht="45" x14ac:dyDescent="0.2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6">
        <f>ROUND(E4113/D4113*100, 0)</f>
        <v>0</v>
      </c>
      <c r="P4113" s="8" t="e">
        <f>E4113/L4113</f>
        <v>#DIV/0!</v>
      </c>
      <c r="Q4113" t="str">
        <f>LEFT(N4113, SEARCH("/", N4113, 1) - 1)</f>
        <v>publishing</v>
      </c>
      <c r="R4113" t="str">
        <f>RIGHT(N4113, LEN(N4113)-SEARCH("/", N4113, 1))</f>
        <v>translations</v>
      </c>
      <c r="S4113" s="11">
        <f>(((J4113/60)/60)/24)+DATE(1970,1,1)</f>
        <v>41915.896967592591</v>
      </c>
      <c r="T4113" s="11">
        <f>(((I4113/60)/60)/24)+DATE(1970,1,1)</f>
        <v>41973.989583333328</v>
      </c>
    </row>
    <row r="4114" spans="1:20" ht="45" x14ac:dyDescent="0.2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6">
        <f>ROUND(E4114/D4114*100, 0)</f>
        <v>0</v>
      </c>
      <c r="P4114" s="8" t="e">
        <f>E4114/L4114</f>
        <v>#DIV/0!</v>
      </c>
      <c r="Q4114" t="str">
        <f>LEFT(N4114, SEARCH("/", N4114, 1) - 1)</f>
        <v>theater</v>
      </c>
      <c r="R4114" t="str">
        <f>RIGHT(N4114, LEN(N4114)-SEARCH("/", N4114, 1))</f>
        <v>spaces</v>
      </c>
      <c r="S4114" s="11">
        <f>(((J4114/60)/60)/24)+DATE(1970,1,1)</f>
        <v>41863.757210648146</v>
      </c>
      <c r="T4114" s="11">
        <f>(((I4114/60)/60)/24)+DATE(1970,1,1)</f>
        <v>41893.757210648146</v>
      </c>
    </row>
    <row r="4115" spans="1:20" ht="30" x14ac:dyDescent="0.2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6">
        <f>ROUND(E4115/D4115*100, 0)</f>
        <v>0</v>
      </c>
      <c r="P4115" s="8" t="e">
        <f>E4115/L4115</f>
        <v>#DIV/0!</v>
      </c>
      <c r="Q4115" t="str">
        <f>LEFT(N4115, SEARCH("/", N4115, 1) - 1)</f>
        <v>film &amp; video</v>
      </c>
      <c r="R4115" t="str">
        <f>RIGHT(N4115, LEN(N4115)-SEARCH("/", N4115, 1))</f>
        <v>science fiction</v>
      </c>
      <c r="S4115" s="11">
        <f>(((J4115/60)/60)/24)+DATE(1970,1,1)</f>
        <v>42593.431793981479</v>
      </c>
      <c r="T4115" s="11">
        <f>(((I4115/60)/60)/24)+DATE(1970,1,1)</f>
        <v>42653.431793981479</v>
      </c>
    </row>
  </sheetData>
  <autoFilter ref="A1:T4115" xr:uid="{BBC2B71C-E353-4B82-9AFC-6E44EACE67ED}">
    <sortState xmlns:xlrd2="http://schemas.microsoft.com/office/spreadsheetml/2017/richdata2" ref="A2:T4115">
      <sortCondition ref="D1:D4115"/>
    </sortState>
  </autoFilter>
  <conditionalFormatting sqref="F1:F1048576">
    <cfRule type="cellIs" dxfId="7" priority="6" operator="equal">
      <formula>"live"</formula>
    </cfRule>
    <cfRule type="cellIs" dxfId="6" priority="7" operator="equal">
      <formula>"canceled"</formula>
    </cfRule>
    <cfRule type="cellIs" dxfId="5" priority="8" operator="equal">
      <formula>"failed"</formula>
    </cfRule>
    <cfRule type="cellIs" dxfId="4" priority="9" operator="equal">
      <formula>"successful"</formula>
    </cfRule>
  </conditionalFormatting>
  <conditionalFormatting sqref="O1:O1048576">
    <cfRule type="colorScale" priority="4">
      <colorScale>
        <cfvo type="num" val="0"/>
        <cfvo type="num" val="100"/>
        <cfvo type="num" val="200"/>
        <color rgb="FFC00000"/>
        <color theme="9" tint="0.39997558519241921"/>
        <color theme="4"/>
      </colorScale>
    </cfRule>
  </conditionalFormatting>
  <conditionalFormatting sqref="P1">
    <cfRule type="colorScale" priority="3">
      <colorScale>
        <cfvo type="num" val="0"/>
        <cfvo type="num" val="100"/>
        <cfvo type="num" val="200"/>
        <color rgb="FFC00000"/>
        <color theme="9" tint="0.39997558519241921"/>
        <color theme="4"/>
      </colorScale>
    </cfRule>
  </conditionalFormatting>
  <conditionalFormatting sqref="Q1">
    <cfRule type="colorScale" priority="2">
      <colorScale>
        <cfvo type="num" val="0"/>
        <cfvo type="num" val="100"/>
        <cfvo type="num" val="200"/>
        <color rgb="FFC00000"/>
        <color theme="9" tint="0.39997558519241921"/>
        <color theme="4"/>
      </colorScale>
    </cfRule>
  </conditionalFormatting>
  <conditionalFormatting sqref="R1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18F0B-C9B5-441A-B224-A566C2D409C1}">
  <dimension ref="A1:H1048576"/>
  <sheetViews>
    <sheetView workbookViewId="0">
      <selection activeCell="H55" sqref="H55"/>
    </sheetView>
  </sheetViews>
  <sheetFormatPr defaultColWidth="9.28515625"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6" bestFit="1" customWidth="1"/>
    <col min="7" max="7" width="17" style="16" bestFit="1" customWidth="1"/>
    <col min="8" max="8" width="19.85546875" style="16" bestFit="1" customWidth="1"/>
  </cols>
  <sheetData>
    <row r="1" spans="1:8" s="14" customFormat="1" x14ac:dyDescent="0.25">
      <c r="A1" s="14" t="s">
        <v>8382</v>
      </c>
      <c r="B1" s="14" t="s">
        <v>8383</v>
      </c>
      <c r="C1" s="14" t="s">
        <v>8384</v>
      </c>
      <c r="D1" s="14" t="s">
        <v>8385</v>
      </c>
      <c r="E1" s="14" t="s">
        <v>8386</v>
      </c>
      <c r="F1" s="15" t="s">
        <v>8387</v>
      </c>
      <c r="G1" s="15" t="s">
        <v>8388</v>
      </c>
      <c r="H1" s="15" t="s">
        <v>8389</v>
      </c>
    </row>
    <row r="2" spans="1:8" x14ac:dyDescent="0.25">
      <c r="A2" t="s">
        <v>8390</v>
      </c>
      <c r="B2">
        <f>COUNTIFS(Data!$D:$D, "&lt;1000", Data!$F:$F, "successful")</f>
        <v>322</v>
      </c>
      <c r="C2">
        <f>COUNTIFS(Data!$D:$D, "&lt;1000", Data!$F:$F, "failed")</f>
        <v>113</v>
      </c>
      <c r="D2">
        <f>COUNTIFS(Data!$D:$D, "&lt;1000", Data!$F:$F, "canceled")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8391</v>
      </c>
      <c r="B3">
        <f>COUNTIFS(Data!$D:$D,"&gt;=1000",Data!$D:$D, "&lt;5000", Data!$F:$F, "successful")</f>
        <v>932</v>
      </c>
      <c r="C3">
        <f>COUNTIFS(Data!$D:$D,"&gt;=1000",Data!$D:$D, "&lt;5000", Data!$F:$F, "failed")</f>
        <v>420</v>
      </c>
      <c r="D3">
        <f>COUNTIFS(Data!$D:$D,"&gt;=1000",Data!$D:$D, "&lt;5000", Data!$F:$F, "canceled")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t="s">
        <v>8392</v>
      </c>
      <c r="B4">
        <f>COUNTIFS(Data!$D:$D,"&gt;=5000",Data!$D:$D, "&lt;10000", Data!$F:$F, "successful")</f>
        <v>381</v>
      </c>
      <c r="C4">
        <f>COUNTIFS(Data!$D:$D,"&gt;=5000",Data!$D:$D, "&lt;10000", Data!$F:$F, "failed")</f>
        <v>283</v>
      </c>
      <c r="D4">
        <f>COUNTIFS(Data!$D:$D,"&gt;=5000",Data!$D:$D, "&lt;10000", Data!$F:$F, 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8393</v>
      </c>
      <c r="B5">
        <f>COUNTIFS(Data!$D:$D,"&gt;=10000",Data!$D:$D, "&lt;15000", Data!$F:$F, "successful")</f>
        <v>168</v>
      </c>
      <c r="C5">
        <f>COUNTIFS(Data!$D:$D,"&gt;=10000",Data!$D:$D, "&lt;15000", Data!$F:$F, "failed")</f>
        <v>144</v>
      </c>
      <c r="D5">
        <f>COUNTIFS(Data!$D:$D,"&gt;=10000",Data!$D:$D, "&lt;15000", Data!$F:$F, 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8394</v>
      </c>
      <c r="B6">
        <f>COUNTIFS(Data!$D:$D,"&gt;=15000",Data!$D:$D, "&lt;20000", Data!$F:$F, "successful")</f>
        <v>94</v>
      </c>
      <c r="C6">
        <f>COUNTIFS(Data!$D:$D,"&gt;=15000",Data!$D:$D, "&lt;20000", Data!$F:$F, "failed")</f>
        <v>90</v>
      </c>
      <c r="D6">
        <f>COUNTIFS(Data!$D:$D,"&gt;=15000",Data!$D:$D, "&lt;20000", Data!$F:$F, 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8395</v>
      </c>
      <c r="B7">
        <f>COUNTIFS(Data!$D:$D,"&gt;=20000",Data!$D:$D, "&lt;25000", Data!$F:$F, "successful")</f>
        <v>62</v>
      </c>
      <c r="C7">
        <f>COUNTIFS(Data!$D:$D,"&gt;=20000",Data!$D:$D, "&lt;25000", Data!$F:$F, "failed")</f>
        <v>72</v>
      </c>
      <c r="D7">
        <f>COUNTIFS(Data!$D:$D,"&gt;=20000",Data!$D:$D, "&lt;25000", Data!$F:$F, 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8396</v>
      </c>
      <c r="B8">
        <f>COUNTIFS(Data!$D:$D,"&gt;=25000",Data!$D:$D, "&lt;30000", Data!$F:$F, "successful")</f>
        <v>55</v>
      </c>
      <c r="C8">
        <f>COUNTIFS(Data!$D:$D,"&gt;=25000",Data!$D:$D, "&lt;30000", Data!$F:$F, "failed")</f>
        <v>64</v>
      </c>
      <c r="D8">
        <f>COUNTIFS(Data!$D:$D,"&gt;=25000",Data!$D:$D, "&lt;30000", Data!$F:$F, 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8397</v>
      </c>
      <c r="B9">
        <f>COUNTIFS(Data!$D:$D,"&gt;=30000",Data!$D:$D, "&lt;35000", Data!$F:$F, "successful")</f>
        <v>32</v>
      </c>
      <c r="C9">
        <f>COUNTIFS(Data!$D:$D,"&gt;=30000",Data!$D:$D, "&lt;35000", Data!$F:$F, "failed")</f>
        <v>37</v>
      </c>
      <c r="D9">
        <f>COUNTIFS(Data!$D:$D,"&gt;=30000",Data!$D:$D, "&lt;35000", Data!$F:$F, 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8398</v>
      </c>
      <c r="B10">
        <f>COUNTIFS(Data!$D:$D,"&gt;=35000",Data!$D:$D, "&lt;40000", Data!$F:$F, "successful")</f>
        <v>26</v>
      </c>
      <c r="C10">
        <f>COUNTIFS(Data!$D:$D,"&gt;=35000",Data!$D:$D, "&lt;40000", Data!$F:$F, "failed")</f>
        <v>22</v>
      </c>
      <c r="D10">
        <f>COUNTIFS(Data!$D:$D,"&gt;=35000",Data!$D:$D, "&lt;40000", Data!$F:$F, 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8399</v>
      </c>
      <c r="B11">
        <f>COUNTIFS(Data!$D:$D,"&gt;=40000",Data!$D:$D, "&lt;45000", Data!$F:$F, "successful")</f>
        <v>21</v>
      </c>
      <c r="C11">
        <f>COUNTIFS(Data!$D:$D,"&gt;=40000",Data!$D:$D, "&lt;45000", Data!$F:$F, "failed")</f>
        <v>16</v>
      </c>
      <c r="D11">
        <f>COUNTIFS(Data!$D:$D,"&gt;=40000",Data!$D:$D, "&lt;45000", Data!$F:$F, 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8400</v>
      </c>
      <c r="B12">
        <f>COUNTIFS(Data!$D:$D,"&gt;=45000",Data!$D:$D, "&lt;50000", Data!$F:$F, "successful")</f>
        <v>6</v>
      </c>
      <c r="C12">
        <f>COUNTIFS(Data!$D:$D,"&gt;=45000",Data!$D:$D, "&lt;50000", Data!$F:$F, "failed")</f>
        <v>11</v>
      </c>
      <c r="D12">
        <f>COUNTIFS(Data!$D:$D,"&gt;=45000",Data!$D:$D, "&lt;50000", Data!$F:$F, 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8401</v>
      </c>
      <c r="B13">
        <f>COUNTIFS(Data!$D:$D,"&gt;=50000", Data!$F:$F, "successful")</f>
        <v>86</v>
      </c>
      <c r="C13">
        <f>COUNTIFS(Data!$D:$D,"&gt;=50000", Data!$F:$F, "failed")</f>
        <v>258</v>
      </c>
      <c r="D13">
        <f>COUNTIFS(Data!$D:$D,"&gt;=50000", Data!$F:$F, 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  <row r="1048576" spans="5:5" x14ac:dyDescent="0.25">
      <c r="E1048576">
        <f>SUM(E2:E1048575)</f>
        <v>4064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FA2CA-7C6A-40B2-8304-E7A58781E9CB}">
  <dimension ref="A1:K2186"/>
  <sheetViews>
    <sheetView tabSelected="1" workbookViewId="0">
      <selection activeCell="B1" sqref="B1"/>
    </sheetView>
  </sheetViews>
  <sheetFormatPr defaultRowHeight="15" x14ac:dyDescent="0.25"/>
  <cols>
    <col min="2" max="2" width="13.85546875" bestFit="1" customWidth="1"/>
    <col min="4" max="4" width="9.28515625" bestFit="1" customWidth="1"/>
    <col min="9" max="9" width="12.42578125" bestFit="1" customWidth="1"/>
    <col min="10" max="11" width="12" bestFit="1" customWidth="1"/>
  </cols>
  <sheetData>
    <row r="1" spans="1:11" x14ac:dyDescent="0.25">
      <c r="A1" t="s">
        <v>8402</v>
      </c>
      <c r="B1" t="s">
        <v>8262</v>
      </c>
      <c r="D1" t="s">
        <v>8403</v>
      </c>
      <c r="E1" t="s">
        <v>8262</v>
      </c>
    </row>
    <row r="2" spans="1:11" x14ac:dyDescent="0.25">
      <c r="A2" t="s">
        <v>8219</v>
      </c>
      <c r="B2">
        <v>2035</v>
      </c>
      <c r="D2" t="s">
        <v>8221</v>
      </c>
      <c r="E2">
        <v>0</v>
      </c>
      <c r="J2" s="17" t="s">
        <v>8410</v>
      </c>
      <c r="K2" s="17" t="s">
        <v>8221</v>
      </c>
    </row>
    <row r="3" spans="1:11" x14ac:dyDescent="0.25">
      <c r="A3" t="s">
        <v>8219</v>
      </c>
      <c r="B3">
        <v>163</v>
      </c>
      <c r="D3" t="s">
        <v>8221</v>
      </c>
      <c r="E3">
        <v>0</v>
      </c>
      <c r="I3" t="s">
        <v>8404</v>
      </c>
      <c r="J3" s="17">
        <f>AVERAGE(B:B)</f>
        <v>194.42517162471395</v>
      </c>
      <c r="K3" s="17">
        <f>AVERAGE(E:E)</f>
        <v>17.709803921568628</v>
      </c>
    </row>
    <row r="4" spans="1:11" x14ac:dyDescent="0.25">
      <c r="A4" t="s">
        <v>8219</v>
      </c>
      <c r="B4">
        <v>3</v>
      </c>
      <c r="D4" t="s">
        <v>8221</v>
      </c>
      <c r="E4">
        <v>0</v>
      </c>
      <c r="I4" t="s">
        <v>8405</v>
      </c>
      <c r="J4" s="17">
        <f>MEDIAN(B:B)</f>
        <v>62</v>
      </c>
      <c r="K4" s="17">
        <f>MEDIAN(E:E)</f>
        <v>4</v>
      </c>
    </row>
    <row r="5" spans="1:11" x14ac:dyDescent="0.25">
      <c r="A5" t="s">
        <v>8219</v>
      </c>
      <c r="B5">
        <v>1</v>
      </c>
      <c r="D5" t="s">
        <v>8221</v>
      </c>
      <c r="E5">
        <v>0</v>
      </c>
      <c r="I5" t="s">
        <v>8406</v>
      </c>
      <c r="J5" s="17">
        <f>MIN(B:B)</f>
        <v>1</v>
      </c>
      <c r="K5" s="17">
        <f>MIN(E:E)</f>
        <v>0</v>
      </c>
    </row>
    <row r="6" spans="1:11" x14ac:dyDescent="0.25">
      <c r="A6" t="s">
        <v>8219</v>
      </c>
      <c r="B6">
        <v>1</v>
      </c>
      <c r="D6" t="s">
        <v>8221</v>
      </c>
      <c r="E6">
        <v>0</v>
      </c>
      <c r="I6" t="s">
        <v>8407</v>
      </c>
      <c r="J6" s="17">
        <f>MAX(B:B)</f>
        <v>26457</v>
      </c>
      <c r="K6" s="17">
        <f>MAX(E:E)</f>
        <v>1293</v>
      </c>
    </row>
    <row r="7" spans="1:11" x14ac:dyDescent="0.25">
      <c r="A7" t="s">
        <v>8219</v>
      </c>
      <c r="B7">
        <v>711</v>
      </c>
      <c r="D7" t="s">
        <v>8221</v>
      </c>
      <c r="E7">
        <v>2</v>
      </c>
      <c r="I7" t="s">
        <v>8408</v>
      </c>
      <c r="J7" s="17">
        <f>_xlfn.VAR.S(B:B)</f>
        <v>713167.37912800396</v>
      </c>
      <c r="K7" s="17">
        <f>_xlfn.VAR.S(E:E)</f>
        <v>3775.6894394644714</v>
      </c>
    </row>
    <row r="8" spans="1:11" x14ac:dyDescent="0.25">
      <c r="A8" t="s">
        <v>8219</v>
      </c>
      <c r="B8">
        <v>4</v>
      </c>
      <c r="D8" t="s">
        <v>8221</v>
      </c>
      <c r="E8">
        <v>1</v>
      </c>
      <c r="I8" t="s">
        <v>8409</v>
      </c>
      <c r="J8" s="17">
        <f>_xlfn.STDEV.S(B:B)</f>
        <v>844.49237955591047</v>
      </c>
      <c r="K8" s="17">
        <f>_xlfn.STDEV.S(E:E)</f>
        <v>61.446638959868842</v>
      </c>
    </row>
    <row r="9" spans="1:11" x14ac:dyDescent="0.25">
      <c r="A9" t="s">
        <v>8219</v>
      </c>
      <c r="B9">
        <v>1</v>
      </c>
      <c r="D9" t="s">
        <v>8221</v>
      </c>
      <c r="E9">
        <v>3</v>
      </c>
    </row>
    <row r="10" spans="1:11" x14ac:dyDescent="0.25">
      <c r="A10" t="s">
        <v>8219</v>
      </c>
      <c r="B10">
        <v>5</v>
      </c>
      <c r="D10" t="s">
        <v>8221</v>
      </c>
      <c r="E10">
        <v>2</v>
      </c>
    </row>
    <row r="11" spans="1:11" x14ac:dyDescent="0.25">
      <c r="A11" t="s">
        <v>8219</v>
      </c>
      <c r="B11">
        <v>4</v>
      </c>
      <c r="D11" t="s">
        <v>8221</v>
      </c>
      <c r="E11">
        <v>3</v>
      </c>
    </row>
    <row r="12" spans="1:11" x14ac:dyDescent="0.25">
      <c r="A12" t="s">
        <v>8219</v>
      </c>
      <c r="B12">
        <v>4</v>
      </c>
      <c r="D12" t="s">
        <v>8221</v>
      </c>
      <c r="E12">
        <v>2</v>
      </c>
    </row>
    <row r="13" spans="1:11" x14ac:dyDescent="0.25">
      <c r="A13" t="s">
        <v>8219</v>
      </c>
      <c r="B13">
        <v>13</v>
      </c>
      <c r="D13" t="s">
        <v>8221</v>
      </c>
      <c r="E13">
        <v>0</v>
      </c>
    </row>
    <row r="14" spans="1:11" x14ac:dyDescent="0.25">
      <c r="A14" t="s">
        <v>8219</v>
      </c>
      <c r="B14">
        <v>35</v>
      </c>
      <c r="D14" t="s">
        <v>8221</v>
      </c>
      <c r="E14">
        <v>2</v>
      </c>
    </row>
    <row r="15" spans="1:11" x14ac:dyDescent="0.25">
      <c r="A15" t="s">
        <v>8219</v>
      </c>
      <c r="B15">
        <v>3</v>
      </c>
      <c r="D15" t="s">
        <v>8221</v>
      </c>
      <c r="E15">
        <v>1</v>
      </c>
    </row>
    <row r="16" spans="1:11" x14ac:dyDescent="0.25">
      <c r="A16" t="s">
        <v>8219</v>
      </c>
      <c r="B16">
        <v>3</v>
      </c>
      <c r="D16" t="s">
        <v>8221</v>
      </c>
      <c r="E16">
        <v>9</v>
      </c>
    </row>
    <row r="17" spans="1:5" x14ac:dyDescent="0.25">
      <c r="A17" t="s">
        <v>8219</v>
      </c>
      <c r="B17">
        <v>2</v>
      </c>
      <c r="D17" t="s">
        <v>8221</v>
      </c>
      <c r="E17">
        <v>4</v>
      </c>
    </row>
    <row r="18" spans="1:5" x14ac:dyDescent="0.25">
      <c r="A18" t="s">
        <v>8219</v>
      </c>
      <c r="B18">
        <v>14</v>
      </c>
      <c r="D18" t="s">
        <v>8221</v>
      </c>
      <c r="E18">
        <v>2</v>
      </c>
    </row>
    <row r="19" spans="1:5" x14ac:dyDescent="0.25">
      <c r="A19" t="s">
        <v>8219</v>
      </c>
      <c r="B19">
        <v>36</v>
      </c>
      <c r="D19" t="s">
        <v>8221</v>
      </c>
      <c r="E19">
        <v>3</v>
      </c>
    </row>
    <row r="20" spans="1:5" x14ac:dyDescent="0.25">
      <c r="A20" t="s">
        <v>8219</v>
      </c>
      <c r="B20">
        <v>15</v>
      </c>
      <c r="D20" t="s">
        <v>8221</v>
      </c>
      <c r="E20">
        <v>4</v>
      </c>
    </row>
    <row r="21" spans="1:5" x14ac:dyDescent="0.25">
      <c r="A21" t="s">
        <v>8219</v>
      </c>
      <c r="B21">
        <v>3</v>
      </c>
      <c r="D21" t="s">
        <v>8221</v>
      </c>
      <c r="E21">
        <v>0</v>
      </c>
    </row>
    <row r="22" spans="1:5" x14ac:dyDescent="0.25">
      <c r="A22" t="s">
        <v>8219</v>
      </c>
      <c r="B22">
        <v>25</v>
      </c>
      <c r="D22" t="s">
        <v>8221</v>
      </c>
      <c r="E22">
        <v>0</v>
      </c>
    </row>
    <row r="23" spans="1:5" x14ac:dyDescent="0.25">
      <c r="A23" t="s">
        <v>8219</v>
      </c>
      <c r="B23">
        <v>28</v>
      </c>
      <c r="D23" t="s">
        <v>8221</v>
      </c>
      <c r="E23">
        <v>0</v>
      </c>
    </row>
    <row r="24" spans="1:5" x14ac:dyDescent="0.25">
      <c r="A24" t="s">
        <v>8219</v>
      </c>
      <c r="B24">
        <v>14</v>
      </c>
      <c r="D24" t="s">
        <v>8221</v>
      </c>
      <c r="E24">
        <v>4</v>
      </c>
    </row>
    <row r="25" spans="1:5" x14ac:dyDescent="0.25">
      <c r="A25" t="s">
        <v>8219</v>
      </c>
      <c r="B25">
        <v>3</v>
      </c>
      <c r="D25" t="s">
        <v>8221</v>
      </c>
      <c r="E25">
        <v>0</v>
      </c>
    </row>
    <row r="26" spans="1:5" x14ac:dyDescent="0.25">
      <c r="A26" t="s">
        <v>8219</v>
      </c>
      <c r="B26">
        <v>15</v>
      </c>
      <c r="D26" t="s">
        <v>8221</v>
      </c>
      <c r="E26">
        <v>0</v>
      </c>
    </row>
    <row r="27" spans="1:5" x14ac:dyDescent="0.25">
      <c r="A27" t="s">
        <v>8219</v>
      </c>
      <c r="B27">
        <v>5</v>
      </c>
      <c r="D27" t="s">
        <v>8221</v>
      </c>
      <c r="E27">
        <v>6</v>
      </c>
    </row>
    <row r="28" spans="1:5" x14ac:dyDescent="0.25">
      <c r="A28" t="s">
        <v>8219</v>
      </c>
      <c r="B28">
        <v>3</v>
      </c>
      <c r="D28" t="s">
        <v>8221</v>
      </c>
      <c r="E28">
        <v>0</v>
      </c>
    </row>
    <row r="29" spans="1:5" x14ac:dyDescent="0.25">
      <c r="A29" t="s">
        <v>8219</v>
      </c>
      <c r="B29">
        <v>15</v>
      </c>
      <c r="D29" t="s">
        <v>8221</v>
      </c>
      <c r="E29">
        <v>0</v>
      </c>
    </row>
    <row r="30" spans="1:5" x14ac:dyDescent="0.25">
      <c r="A30" t="s">
        <v>8219</v>
      </c>
      <c r="B30">
        <v>28</v>
      </c>
      <c r="D30" t="s">
        <v>8221</v>
      </c>
      <c r="E30">
        <v>7</v>
      </c>
    </row>
    <row r="31" spans="1:5" x14ac:dyDescent="0.25">
      <c r="A31" t="s">
        <v>8219</v>
      </c>
      <c r="B31">
        <v>13</v>
      </c>
      <c r="D31" t="s">
        <v>8221</v>
      </c>
      <c r="E31">
        <v>5</v>
      </c>
    </row>
    <row r="32" spans="1:5" x14ac:dyDescent="0.25">
      <c r="A32" t="s">
        <v>8219</v>
      </c>
      <c r="B32">
        <v>8</v>
      </c>
      <c r="D32" t="s">
        <v>8221</v>
      </c>
      <c r="E32">
        <v>13</v>
      </c>
    </row>
    <row r="33" spans="1:5" x14ac:dyDescent="0.25">
      <c r="A33" t="s">
        <v>8219</v>
      </c>
      <c r="B33">
        <v>52</v>
      </c>
      <c r="D33" t="s">
        <v>8221</v>
      </c>
      <c r="E33">
        <v>7</v>
      </c>
    </row>
    <row r="34" spans="1:5" x14ac:dyDescent="0.25">
      <c r="A34" t="s">
        <v>8219</v>
      </c>
      <c r="B34">
        <v>45</v>
      </c>
      <c r="D34" t="s">
        <v>8221</v>
      </c>
      <c r="E34">
        <v>0</v>
      </c>
    </row>
    <row r="35" spans="1:5" x14ac:dyDescent="0.25">
      <c r="A35" t="s">
        <v>8219</v>
      </c>
      <c r="B35">
        <v>12</v>
      </c>
      <c r="D35" t="s">
        <v>8221</v>
      </c>
      <c r="E35">
        <v>2</v>
      </c>
    </row>
    <row r="36" spans="1:5" x14ac:dyDescent="0.25">
      <c r="A36" t="s">
        <v>8219</v>
      </c>
      <c r="B36">
        <v>17</v>
      </c>
      <c r="D36" t="s">
        <v>8221</v>
      </c>
      <c r="E36">
        <v>2</v>
      </c>
    </row>
    <row r="37" spans="1:5" x14ac:dyDescent="0.25">
      <c r="A37" t="s">
        <v>8219</v>
      </c>
      <c r="B37">
        <v>7</v>
      </c>
      <c r="D37" t="s">
        <v>8221</v>
      </c>
      <c r="E37">
        <v>7</v>
      </c>
    </row>
    <row r="38" spans="1:5" x14ac:dyDescent="0.25">
      <c r="A38" t="s">
        <v>8219</v>
      </c>
      <c r="B38">
        <v>13</v>
      </c>
      <c r="D38" t="s">
        <v>8221</v>
      </c>
      <c r="E38">
        <v>9</v>
      </c>
    </row>
    <row r="39" spans="1:5" x14ac:dyDescent="0.25">
      <c r="A39" t="s">
        <v>8219</v>
      </c>
      <c r="B39">
        <v>5</v>
      </c>
      <c r="D39" t="s">
        <v>8221</v>
      </c>
      <c r="E39">
        <v>1</v>
      </c>
    </row>
    <row r="40" spans="1:5" x14ac:dyDescent="0.25">
      <c r="A40" t="s">
        <v>8219</v>
      </c>
      <c r="B40">
        <v>17</v>
      </c>
      <c r="D40" t="s">
        <v>8221</v>
      </c>
      <c r="E40">
        <v>7</v>
      </c>
    </row>
    <row r="41" spans="1:5" x14ac:dyDescent="0.25">
      <c r="A41" t="s">
        <v>8219</v>
      </c>
      <c r="B41">
        <v>20</v>
      </c>
      <c r="D41" t="s">
        <v>8221</v>
      </c>
      <c r="E41">
        <v>0</v>
      </c>
    </row>
    <row r="42" spans="1:5" x14ac:dyDescent="0.25">
      <c r="A42" t="s">
        <v>8219</v>
      </c>
      <c r="B42">
        <v>9</v>
      </c>
      <c r="D42" t="s">
        <v>8221</v>
      </c>
      <c r="E42">
        <v>10</v>
      </c>
    </row>
    <row r="43" spans="1:5" x14ac:dyDescent="0.25">
      <c r="A43" t="s">
        <v>8219</v>
      </c>
      <c r="B43">
        <v>9</v>
      </c>
      <c r="D43" t="s">
        <v>8221</v>
      </c>
      <c r="E43">
        <v>0</v>
      </c>
    </row>
    <row r="44" spans="1:5" x14ac:dyDescent="0.25">
      <c r="A44" t="s">
        <v>8219</v>
      </c>
      <c r="B44">
        <v>11</v>
      </c>
      <c r="D44" t="s">
        <v>8221</v>
      </c>
      <c r="E44">
        <v>1</v>
      </c>
    </row>
    <row r="45" spans="1:5" x14ac:dyDescent="0.25">
      <c r="A45" t="s">
        <v>8219</v>
      </c>
      <c r="B45">
        <v>4</v>
      </c>
      <c r="D45" t="s">
        <v>8221</v>
      </c>
      <c r="E45">
        <v>1</v>
      </c>
    </row>
    <row r="46" spans="1:5" x14ac:dyDescent="0.25">
      <c r="A46" t="s">
        <v>8219</v>
      </c>
      <c r="B46">
        <v>8</v>
      </c>
      <c r="D46" t="s">
        <v>8221</v>
      </c>
      <c r="E46">
        <v>6</v>
      </c>
    </row>
    <row r="47" spans="1:5" x14ac:dyDescent="0.25">
      <c r="A47" t="s">
        <v>8219</v>
      </c>
      <c r="B47">
        <v>12</v>
      </c>
      <c r="D47" t="s">
        <v>8221</v>
      </c>
      <c r="E47">
        <v>0</v>
      </c>
    </row>
    <row r="48" spans="1:5" x14ac:dyDescent="0.25">
      <c r="A48" t="s">
        <v>8219</v>
      </c>
      <c r="B48">
        <v>9</v>
      </c>
      <c r="D48" t="s">
        <v>8221</v>
      </c>
      <c r="E48">
        <v>4</v>
      </c>
    </row>
    <row r="49" spans="1:5" x14ac:dyDescent="0.25">
      <c r="A49" t="s">
        <v>8219</v>
      </c>
      <c r="B49">
        <v>12</v>
      </c>
      <c r="D49" t="s">
        <v>8221</v>
      </c>
      <c r="E49">
        <v>8</v>
      </c>
    </row>
    <row r="50" spans="1:5" x14ac:dyDescent="0.25">
      <c r="A50" t="s">
        <v>8219</v>
      </c>
      <c r="B50">
        <v>18</v>
      </c>
      <c r="D50" t="s">
        <v>8221</v>
      </c>
      <c r="E50">
        <v>5</v>
      </c>
    </row>
    <row r="51" spans="1:5" x14ac:dyDescent="0.25">
      <c r="A51" t="s">
        <v>8219</v>
      </c>
      <c r="B51">
        <v>28</v>
      </c>
      <c r="D51" t="s">
        <v>8221</v>
      </c>
      <c r="E51">
        <v>3</v>
      </c>
    </row>
    <row r="52" spans="1:5" x14ac:dyDescent="0.25">
      <c r="A52" t="s">
        <v>8219</v>
      </c>
      <c r="B52">
        <v>25</v>
      </c>
      <c r="D52" t="s">
        <v>8221</v>
      </c>
      <c r="E52">
        <v>1</v>
      </c>
    </row>
    <row r="53" spans="1:5" x14ac:dyDescent="0.25">
      <c r="A53" t="s">
        <v>8219</v>
      </c>
      <c r="B53">
        <v>13</v>
      </c>
      <c r="D53" t="s">
        <v>8221</v>
      </c>
      <c r="E53">
        <v>4</v>
      </c>
    </row>
    <row r="54" spans="1:5" x14ac:dyDescent="0.25">
      <c r="A54" t="s">
        <v>8219</v>
      </c>
      <c r="B54">
        <v>14</v>
      </c>
      <c r="D54" t="s">
        <v>8221</v>
      </c>
      <c r="E54">
        <v>15</v>
      </c>
    </row>
    <row r="55" spans="1:5" x14ac:dyDescent="0.25">
      <c r="A55" t="s">
        <v>8219</v>
      </c>
      <c r="B55">
        <v>9</v>
      </c>
      <c r="D55" t="s">
        <v>8221</v>
      </c>
      <c r="E55">
        <v>1</v>
      </c>
    </row>
    <row r="56" spans="1:5" x14ac:dyDescent="0.25">
      <c r="A56" t="s">
        <v>8219</v>
      </c>
      <c r="B56">
        <v>24</v>
      </c>
      <c r="D56" t="s">
        <v>8221</v>
      </c>
      <c r="E56">
        <v>4</v>
      </c>
    </row>
    <row r="57" spans="1:5" x14ac:dyDescent="0.25">
      <c r="A57" t="s">
        <v>8219</v>
      </c>
      <c r="B57">
        <v>10</v>
      </c>
      <c r="D57" t="s">
        <v>8221</v>
      </c>
      <c r="E57">
        <v>0</v>
      </c>
    </row>
    <row r="58" spans="1:5" x14ac:dyDescent="0.25">
      <c r="A58" t="s">
        <v>8219</v>
      </c>
      <c r="B58">
        <v>8</v>
      </c>
      <c r="D58" t="s">
        <v>8221</v>
      </c>
      <c r="E58">
        <v>1</v>
      </c>
    </row>
    <row r="59" spans="1:5" x14ac:dyDescent="0.25">
      <c r="A59" t="s">
        <v>8219</v>
      </c>
      <c r="B59">
        <v>17</v>
      </c>
      <c r="D59" t="s">
        <v>8221</v>
      </c>
      <c r="E59">
        <v>2</v>
      </c>
    </row>
    <row r="60" spans="1:5" x14ac:dyDescent="0.25">
      <c r="A60" t="s">
        <v>8219</v>
      </c>
      <c r="B60">
        <v>9</v>
      </c>
      <c r="D60" t="s">
        <v>8221</v>
      </c>
      <c r="E60">
        <v>1</v>
      </c>
    </row>
    <row r="61" spans="1:5" x14ac:dyDescent="0.25">
      <c r="A61" t="s">
        <v>8219</v>
      </c>
      <c r="B61">
        <v>8</v>
      </c>
      <c r="D61" t="s">
        <v>8221</v>
      </c>
      <c r="E61">
        <v>1</v>
      </c>
    </row>
    <row r="62" spans="1:5" x14ac:dyDescent="0.25">
      <c r="A62" t="s">
        <v>8219</v>
      </c>
      <c r="B62">
        <v>15</v>
      </c>
      <c r="D62" t="s">
        <v>8221</v>
      </c>
      <c r="E62">
        <v>1</v>
      </c>
    </row>
    <row r="63" spans="1:5" x14ac:dyDescent="0.25">
      <c r="A63" t="s">
        <v>8219</v>
      </c>
      <c r="B63">
        <v>22</v>
      </c>
      <c r="D63" t="s">
        <v>8221</v>
      </c>
      <c r="E63">
        <v>7</v>
      </c>
    </row>
    <row r="64" spans="1:5" x14ac:dyDescent="0.25">
      <c r="A64" t="s">
        <v>8219</v>
      </c>
      <c r="B64">
        <v>19</v>
      </c>
      <c r="D64" t="s">
        <v>8221</v>
      </c>
      <c r="E64">
        <v>5</v>
      </c>
    </row>
    <row r="65" spans="1:5" x14ac:dyDescent="0.25">
      <c r="A65" t="s">
        <v>8219</v>
      </c>
      <c r="B65">
        <v>10</v>
      </c>
      <c r="D65" t="s">
        <v>8221</v>
      </c>
      <c r="E65">
        <v>0</v>
      </c>
    </row>
    <row r="66" spans="1:5" x14ac:dyDescent="0.25">
      <c r="A66" t="s">
        <v>8219</v>
      </c>
      <c r="B66">
        <v>7</v>
      </c>
      <c r="D66" t="s">
        <v>8221</v>
      </c>
      <c r="E66">
        <v>2</v>
      </c>
    </row>
    <row r="67" spans="1:5" x14ac:dyDescent="0.25">
      <c r="A67" t="s">
        <v>8219</v>
      </c>
      <c r="B67">
        <v>15</v>
      </c>
      <c r="D67" t="s">
        <v>8221</v>
      </c>
      <c r="E67">
        <v>6</v>
      </c>
    </row>
    <row r="68" spans="1:5" x14ac:dyDescent="0.25">
      <c r="A68" t="s">
        <v>8219</v>
      </c>
      <c r="B68">
        <v>9</v>
      </c>
      <c r="D68" t="s">
        <v>8221</v>
      </c>
      <c r="E68">
        <v>0</v>
      </c>
    </row>
    <row r="69" spans="1:5" x14ac:dyDescent="0.25">
      <c r="A69" t="s">
        <v>8219</v>
      </c>
      <c r="B69">
        <v>11</v>
      </c>
      <c r="D69" t="s">
        <v>8221</v>
      </c>
      <c r="E69">
        <v>8</v>
      </c>
    </row>
    <row r="70" spans="1:5" x14ac:dyDescent="0.25">
      <c r="A70" t="s">
        <v>8219</v>
      </c>
      <c r="B70">
        <v>16</v>
      </c>
      <c r="D70" t="s">
        <v>8221</v>
      </c>
      <c r="E70">
        <v>0</v>
      </c>
    </row>
    <row r="71" spans="1:5" x14ac:dyDescent="0.25">
      <c r="A71" t="s">
        <v>8219</v>
      </c>
      <c r="B71">
        <v>10</v>
      </c>
      <c r="D71" t="s">
        <v>8221</v>
      </c>
      <c r="E71">
        <v>0</v>
      </c>
    </row>
    <row r="72" spans="1:5" x14ac:dyDescent="0.25">
      <c r="A72" t="s">
        <v>8219</v>
      </c>
      <c r="B72">
        <v>7</v>
      </c>
      <c r="D72" t="s">
        <v>8221</v>
      </c>
      <c r="E72">
        <v>1</v>
      </c>
    </row>
    <row r="73" spans="1:5" x14ac:dyDescent="0.25">
      <c r="A73" t="s">
        <v>8219</v>
      </c>
      <c r="B73">
        <v>11</v>
      </c>
      <c r="D73" t="s">
        <v>8221</v>
      </c>
      <c r="E73">
        <v>0</v>
      </c>
    </row>
    <row r="74" spans="1:5" x14ac:dyDescent="0.25">
      <c r="A74" t="s">
        <v>8219</v>
      </c>
      <c r="B74">
        <v>8</v>
      </c>
      <c r="D74" t="s">
        <v>8221</v>
      </c>
      <c r="E74">
        <v>5</v>
      </c>
    </row>
    <row r="75" spans="1:5" x14ac:dyDescent="0.25">
      <c r="A75" t="s">
        <v>8219</v>
      </c>
      <c r="B75">
        <v>11</v>
      </c>
      <c r="D75" t="s">
        <v>8221</v>
      </c>
      <c r="E75">
        <v>0</v>
      </c>
    </row>
    <row r="76" spans="1:5" x14ac:dyDescent="0.25">
      <c r="A76" t="s">
        <v>8219</v>
      </c>
      <c r="B76">
        <v>14</v>
      </c>
      <c r="D76" t="s">
        <v>8221</v>
      </c>
      <c r="E76">
        <v>1</v>
      </c>
    </row>
    <row r="77" spans="1:5" x14ac:dyDescent="0.25">
      <c r="A77" t="s">
        <v>8219</v>
      </c>
      <c r="B77">
        <v>11</v>
      </c>
      <c r="D77" t="s">
        <v>8221</v>
      </c>
      <c r="E77">
        <v>0</v>
      </c>
    </row>
    <row r="78" spans="1:5" x14ac:dyDescent="0.25">
      <c r="A78" t="s">
        <v>8219</v>
      </c>
      <c r="B78">
        <v>14</v>
      </c>
      <c r="D78" t="s">
        <v>8221</v>
      </c>
      <c r="E78">
        <v>5</v>
      </c>
    </row>
    <row r="79" spans="1:5" x14ac:dyDescent="0.25">
      <c r="A79" t="s">
        <v>8219</v>
      </c>
      <c r="B79">
        <v>16</v>
      </c>
      <c r="D79" t="s">
        <v>8221</v>
      </c>
      <c r="E79">
        <v>5</v>
      </c>
    </row>
    <row r="80" spans="1:5" x14ac:dyDescent="0.25">
      <c r="A80" t="s">
        <v>8219</v>
      </c>
      <c r="B80">
        <v>16</v>
      </c>
      <c r="D80" t="s">
        <v>8221</v>
      </c>
      <c r="E80">
        <v>6</v>
      </c>
    </row>
    <row r="81" spans="1:5" x14ac:dyDescent="0.25">
      <c r="A81" t="s">
        <v>8219</v>
      </c>
      <c r="B81">
        <v>30</v>
      </c>
      <c r="D81" t="s">
        <v>8221</v>
      </c>
      <c r="E81">
        <v>2</v>
      </c>
    </row>
    <row r="82" spans="1:5" x14ac:dyDescent="0.25">
      <c r="A82" t="s">
        <v>8219</v>
      </c>
      <c r="B82">
        <v>49</v>
      </c>
      <c r="D82" t="s">
        <v>8221</v>
      </c>
      <c r="E82">
        <v>3</v>
      </c>
    </row>
    <row r="83" spans="1:5" x14ac:dyDescent="0.25">
      <c r="A83" t="s">
        <v>8219</v>
      </c>
      <c r="B83">
        <v>17</v>
      </c>
      <c r="D83" t="s">
        <v>8221</v>
      </c>
      <c r="E83">
        <v>4</v>
      </c>
    </row>
    <row r="84" spans="1:5" x14ac:dyDescent="0.25">
      <c r="A84" t="s">
        <v>8219</v>
      </c>
      <c r="B84">
        <v>10</v>
      </c>
      <c r="D84" t="s">
        <v>8221</v>
      </c>
      <c r="E84">
        <v>0</v>
      </c>
    </row>
    <row r="85" spans="1:5" x14ac:dyDescent="0.25">
      <c r="A85" t="s">
        <v>8219</v>
      </c>
      <c r="B85">
        <v>59</v>
      </c>
      <c r="D85" t="s">
        <v>8221</v>
      </c>
      <c r="E85">
        <v>7</v>
      </c>
    </row>
    <row r="86" spans="1:5" x14ac:dyDescent="0.25">
      <c r="A86" t="s">
        <v>8219</v>
      </c>
      <c r="B86">
        <v>25</v>
      </c>
      <c r="D86" t="s">
        <v>8221</v>
      </c>
      <c r="E86">
        <v>2</v>
      </c>
    </row>
    <row r="87" spans="1:5" x14ac:dyDescent="0.25">
      <c r="A87" t="s">
        <v>8219</v>
      </c>
      <c r="B87">
        <v>18</v>
      </c>
      <c r="D87" t="s">
        <v>8221</v>
      </c>
      <c r="E87">
        <v>0</v>
      </c>
    </row>
    <row r="88" spans="1:5" x14ac:dyDescent="0.25">
      <c r="A88" t="s">
        <v>8219</v>
      </c>
      <c r="B88">
        <v>20</v>
      </c>
      <c r="D88" t="s">
        <v>8221</v>
      </c>
      <c r="E88">
        <v>1</v>
      </c>
    </row>
    <row r="89" spans="1:5" x14ac:dyDescent="0.25">
      <c r="A89" t="s">
        <v>8219</v>
      </c>
      <c r="B89">
        <v>14</v>
      </c>
      <c r="D89" t="s">
        <v>8221</v>
      </c>
      <c r="E89">
        <v>2</v>
      </c>
    </row>
    <row r="90" spans="1:5" x14ac:dyDescent="0.25">
      <c r="A90" t="s">
        <v>8219</v>
      </c>
      <c r="B90">
        <v>17</v>
      </c>
      <c r="D90" t="s">
        <v>8221</v>
      </c>
      <c r="E90">
        <v>4</v>
      </c>
    </row>
    <row r="91" spans="1:5" x14ac:dyDescent="0.25">
      <c r="A91" t="s">
        <v>8219</v>
      </c>
      <c r="B91">
        <v>6</v>
      </c>
      <c r="D91" t="s">
        <v>8221</v>
      </c>
      <c r="E91">
        <v>2</v>
      </c>
    </row>
    <row r="92" spans="1:5" x14ac:dyDescent="0.25">
      <c r="A92" t="s">
        <v>8219</v>
      </c>
      <c r="B92">
        <v>8</v>
      </c>
      <c r="D92" t="s">
        <v>8221</v>
      </c>
      <c r="E92">
        <v>0</v>
      </c>
    </row>
    <row r="93" spans="1:5" x14ac:dyDescent="0.25">
      <c r="A93" t="s">
        <v>8219</v>
      </c>
      <c r="B93">
        <v>17</v>
      </c>
      <c r="D93" t="s">
        <v>8221</v>
      </c>
      <c r="E93">
        <v>12</v>
      </c>
    </row>
    <row r="94" spans="1:5" x14ac:dyDescent="0.25">
      <c r="A94" t="s">
        <v>8219</v>
      </c>
      <c r="B94">
        <v>27</v>
      </c>
      <c r="D94" t="s">
        <v>8221</v>
      </c>
      <c r="E94">
        <v>0</v>
      </c>
    </row>
    <row r="95" spans="1:5" x14ac:dyDescent="0.25">
      <c r="A95" t="s">
        <v>8219</v>
      </c>
      <c r="B95">
        <v>15</v>
      </c>
      <c r="D95" t="s">
        <v>8221</v>
      </c>
      <c r="E95">
        <v>8</v>
      </c>
    </row>
    <row r="96" spans="1:5" x14ac:dyDescent="0.25">
      <c r="A96" t="s">
        <v>8219</v>
      </c>
      <c r="B96">
        <v>20</v>
      </c>
      <c r="D96" t="s">
        <v>8221</v>
      </c>
      <c r="E96">
        <v>1</v>
      </c>
    </row>
    <row r="97" spans="1:5" x14ac:dyDescent="0.25">
      <c r="A97" t="s">
        <v>8219</v>
      </c>
      <c r="B97">
        <v>31</v>
      </c>
      <c r="D97" t="s">
        <v>8221</v>
      </c>
      <c r="E97">
        <v>7</v>
      </c>
    </row>
    <row r="98" spans="1:5" x14ac:dyDescent="0.25">
      <c r="A98" t="s">
        <v>8219</v>
      </c>
      <c r="B98">
        <v>14</v>
      </c>
      <c r="D98" t="s">
        <v>8221</v>
      </c>
      <c r="E98">
        <v>0</v>
      </c>
    </row>
    <row r="99" spans="1:5" x14ac:dyDescent="0.25">
      <c r="A99" t="s">
        <v>8219</v>
      </c>
      <c r="B99">
        <v>14</v>
      </c>
      <c r="D99" t="s">
        <v>8221</v>
      </c>
      <c r="E99">
        <v>3</v>
      </c>
    </row>
    <row r="100" spans="1:5" x14ac:dyDescent="0.25">
      <c r="A100" t="s">
        <v>8219</v>
      </c>
      <c r="B100">
        <v>8</v>
      </c>
      <c r="D100" t="s">
        <v>8221</v>
      </c>
      <c r="E100">
        <v>4</v>
      </c>
    </row>
    <row r="101" spans="1:5" x14ac:dyDescent="0.25">
      <c r="A101" t="s">
        <v>8219</v>
      </c>
      <c r="B101">
        <v>21</v>
      </c>
      <c r="D101" t="s">
        <v>8221</v>
      </c>
      <c r="E101">
        <v>2</v>
      </c>
    </row>
    <row r="102" spans="1:5" x14ac:dyDescent="0.25">
      <c r="A102" t="s">
        <v>8219</v>
      </c>
      <c r="B102">
        <v>19</v>
      </c>
      <c r="D102" t="s">
        <v>8221</v>
      </c>
      <c r="E102">
        <v>10</v>
      </c>
    </row>
    <row r="103" spans="1:5" x14ac:dyDescent="0.25">
      <c r="A103" t="s">
        <v>8219</v>
      </c>
      <c r="B103">
        <v>34</v>
      </c>
      <c r="D103" t="s">
        <v>8221</v>
      </c>
      <c r="E103">
        <v>4</v>
      </c>
    </row>
    <row r="104" spans="1:5" x14ac:dyDescent="0.25">
      <c r="A104" t="s">
        <v>8219</v>
      </c>
      <c r="B104">
        <v>20</v>
      </c>
      <c r="D104" t="s">
        <v>8221</v>
      </c>
      <c r="E104">
        <v>6</v>
      </c>
    </row>
    <row r="105" spans="1:5" x14ac:dyDescent="0.25">
      <c r="A105" t="s">
        <v>8219</v>
      </c>
      <c r="B105">
        <v>19</v>
      </c>
      <c r="D105" t="s">
        <v>8221</v>
      </c>
      <c r="E105">
        <v>5</v>
      </c>
    </row>
    <row r="106" spans="1:5" x14ac:dyDescent="0.25">
      <c r="A106" t="s">
        <v>8219</v>
      </c>
      <c r="B106">
        <v>31</v>
      </c>
      <c r="D106" t="s">
        <v>8221</v>
      </c>
      <c r="E106">
        <v>1</v>
      </c>
    </row>
    <row r="107" spans="1:5" x14ac:dyDescent="0.25">
      <c r="A107" t="s">
        <v>8219</v>
      </c>
      <c r="B107">
        <v>17</v>
      </c>
      <c r="D107" t="s">
        <v>8221</v>
      </c>
      <c r="E107">
        <v>2</v>
      </c>
    </row>
    <row r="108" spans="1:5" x14ac:dyDescent="0.25">
      <c r="A108" t="s">
        <v>8219</v>
      </c>
      <c r="B108">
        <v>13</v>
      </c>
      <c r="D108" t="s">
        <v>8221</v>
      </c>
      <c r="E108">
        <v>7</v>
      </c>
    </row>
    <row r="109" spans="1:5" x14ac:dyDescent="0.25">
      <c r="A109" t="s">
        <v>8219</v>
      </c>
      <c r="B109">
        <v>22</v>
      </c>
      <c r="D109" t="s">
        <v>8221</v>
      </c>
      <c r="E109">
        <v>1</v>
      </c>
    </row>
    <row r="110" spans="1:5" x14ac:dyDescent="0.25">
      <c r="A110" t="s">
        <v>8219</v>
      </c>
      <c r="B110">
        <v>6</v>
      </c>
      <c r="D110" t="s">
        <v>8221</v>
      </c>
      <c r="E110">
        <v>0</v>
      </c>
    </row>
    <row r="111" spans="1:5" x14ac:dyDescent="0.25">
      <c r="A111" t="s">
        <v>8219</v>
      </c>
      <c r="B111">
        <v>10</v>
      </c>
      <c r="D111" t="s">
        <v>8221</v>
      </c>
      <c r="E111">
        <v>4</v>
      </c>
    </row>
    <row r="112" spans="1:5" x14ac:dyDescent="0.25">
      <c r="A112" t="s">
        <v>8219</v>
      </c>
      <c r="B112">
        <v>26</v>
      </c>
      <c r="D112" t="s">
        <v>8221</v>
      </c>
      <c r="E112">
        <v>5</v>
      </c>
    </row>
    <row r="113" spans="1:5" x14ac:dyDescent="0.25">
      <c r="A113" t="s">
        <v>8219</v>
      </c>
      <c r="B113">
        <v>8</v>
      </c>
      <c r="D113" t="s">
        <v>8221</v>
      </c>
      <c r="E113">
        <v>5</v>
      </c>
    </row>
    <row r="114" spans="1:5" x14ac:dyDescent="0.25">
      <c r="A114" t="s">
        <v>8219</v>
      </c>
      <c r="B114">
        <v>14</v>
      </c>
      <c r="D114" t="s">
        <v>8221</v>
      </c>
      <c r="E114">
        <v>0</v>
      </c>
    </row>
    <row r="115" spans="1:5" x14ac:dyDescent="0.25">
      <c r="A115" t="s">
        <v>8219</v>
      </c>
      <c r="B115">
        <v>14</v>
      </c>
      <c r="D115" t="s">
        <v>8221</v>
      </c>
      <c r="E115">
        <v>2</v>
      </c>
    </row>
    <row r="116" spans="1:5" x14ac:dyDescent="0.25">
      <c r="A116" t="s">
        <v>8219</v>
      </c>
      <c r="B116">
        <v>17</v>
      </c>
      <c r="D116" t="s">
        <v>8221</v>
      </c>
      <c r="E116">
        <v>0</v>
      </c>
    </row>
    <row r="117" spans="1:5" x14ac:dyDescent="0.25">
      <c r="A117" t="s">
        <v>8219</v>
      </c>
      <c r="B117">
        <v>25</v>
      </c>
      <c r="D117" t="s">
        <v>8221</v>
      </c>
      <c r="E117">
        <v>0</v>
      </c>
    </row>
    <row r="118" spans="1:5" x14ac:dyDescent="0.25">
      <c r="A118" t="s">
        <v>8219</v>
      </c>
      <c r="B118">
        <v>13</v>
      </c>
      <c r="D118" t="s">
        <v>8221</v>
      </c>
      <c r="E118">
        <v>2</v>
      </c>
    </row>
    <row r="119" spans="1:5" x14ac:dyDescent="0.25">
      <c r="A119" t="s">
        <v>8219</v>
      </c>
      <c r="B119">
        <v>22</v>
      </c>
      <c r="D119" t="s">
        <v>8221</v>
      </c>
      <c r="E119">
        <v>5</v>
      </c>
    </row>
    <row r="120" spans="1:5" x14ac:dyDescent="0.25">
      <c r="A120" t="s">
        <v>8219</v>
      </c>
      <c r="B120">
        <v>9</v>
      </c>
      <c r="D120" t="s">
        <v>8221</v>
      </c>
      <c r="E120">
        <v>5</v>
      </c>
    </row>
    <row r="121" spans="1:5" x14ac:dyDescent="0.25">
      <c r="A121" t="s">
        <v>8219</v>
      </c>
      <c r="B121">
        <v>18</v>
      </c>
      <c r="D121" t="s">
        <v>8221</v>
      </c>
      <c r="E121">
        <v>5</v>
      </c>
    </row>
    <row r="122" spans="1:5" x14ac:dyDescent="0.25">
      <c r="A122" t="s">
        <v>8219</v>
      </c>
      <c r="B122">
        <v>15</v>
      </c>
      <c r="D122" t="s">
        <v>8221</v>
      </c>
      <c r="E122">
        <v>0</v>
      </c>
    </row>
    <row r="123" spans="1:5" x14ac:dyDescent="0.25">
      <c r="A123" t="s">
        <v>8219</v>
      </c>
      <c r="B123">
        <v>13</v>
      </c>
      <c r="D123" t="s">
        <v>8221</v>
      </c>
      <c r="E123">
        <v>1</v>
      </c>
    </row>
    <row r="124" spans="1:5" x14ac:dyDescent="0.25">
      <c r="A124" t="s">
        <v>8219</v>
      </c>
      <c r="B124">
        <v>9</v>
      </c>
      <c r="D124" t="s">
        <v>8221</v>
      </c>
      <c r="E124">
        <v>0</v>
      </c>
    </row>
    <row r="125" spans="1:5" x14ac:dyDescent="0.25">
      <c r="A125" t="s">
        <v>8219</v>
      </c>
      <c r="B125">
        <v>22</v>
      </c>
      <c r="D125" t="s">
        <v>8221</v>
      </c>
      <c r="E125">
        <v>2</v>
      </c>
    </row>
    <row r="126" spans="1:5" x14ac:dyDescent="0.25">
      <c r="A126" t="s">
        <v>8219</v>
      </c>
      <c r="B126">
        <v>11</v>
      </c>
      <c r="D126" t="s">
        <v>8221</v>
      </c>
      <c r="E126">
        <v>21</v>
      </c>
    </row>
    <row r="127" spans="1:5" x14ac:dyDescent="0.25">
      <c r="A127" t="s">
        <v>8219</v>
      </c>
      <c r="B127">
        <v>13</v>
      </c>
      <c r="D127" t="s">
        <v>8221</v>
      </c>
      <c r="E127">
        <v>0</v>
      </c>
    </row>
    <row r="128" spans="1:5" x14ac:dyDescent="0.25">
      <c r="A128" t="s">
        <v>8219</v>
      </c>
      <c r="B128">
        <v>50</v>
      </c>
      <c r="D128" t="s">
        <v>8221</v>
      </c>
      <c r="E128">
        <v>4</v>
      </c>
    </row>
    <row r="129" spans="1:5" x14ac:dyDescent="0.25">
      <c r="A129" t="s">
        <v>8219</v>
      </c>
      <c r="B129">
        <v>10</v>
      </c>
      <c r="D129" t="s">
        <v>8221</v>
      </c>
      <c r="E129">
        <v>3</v>
      </c>
    </row>
    <row r="130" spans="1:5" x14ac:dyDescent="0.25">
      <c r="A130" t="s">
        <v>8219</v>
      </c>
      <c r="B130">
        <v>35</v>
      </c>
      <c r="D130" t="s">
        <v>8221</v>
      </c>
      <c r="E130">
        <v>1</v>
      </c>
    </row>
    <row r="131" spans="1:5" x14ac:dyDescent="0.25">
      <c r="A131" t="s">
        <v>8219</v>
      </c>
      <c r="B131">
        <v>20</v>
      </c>
      <c r="D131" t="s">
        <v>8221</v>
      </c>
      <c r="E131">
        <v>8</v>
      </c>
    </row>
    <row r="132" spans="1:5" x14ac:dyDescent="0.25">
      <c r="A132" t="s">
        <v>8219</v>
      </c>
      <c r="B132">
        <v>17</v>
      </c>
      <c r="D132" t="s">
        <v>8221</v>
      </c>
      <c r="E132">
        <v>1</v>
      </c>
    </row>
    <row r="133" spans="1:5" x14ac:dyDescent="0.25">
      <c r="A133" t="s">
        <v>8219</v>
      </c>
      <c r="B133">
        <v>29</v>
      </c>
      <c r="D133" t="s">
        <v>8221</v>
      </c>
      <c r="E133">
        <v>1</v>
      </c>
    </row>
    <row r="134" spans="1:5" x14ac:dyDescent="0.25">
      <c r="A134" t="s">
        <v>8219</v>
      </c>
      <c r="B134">
        <v>7</v>
      </c>
      <c r="D134" t="s">
        <v>8221</v>
      </c>
      <c r="E134">
        <v>4</v>
      </c>
    </row>
    <row r="135" spans="1:5" x14ac:dyDescent="0.25">
      <c r="A135" t="s">
        <v>8219</v>
      </c>
      <c r="B135">
        <v>16</v>
      </c>
      <c r="D135" t="s">
        <v>8221</v>
      </c>
      <c r="E135">
        <v>6</v>
      </c>
    </row>
    <row r="136" spans="1:5" x14ac:dyDescent="0.25">
      <c r="A136" t="s">
        <v>8219</v>
      </c>
      <c r="B136">
        <v>10</v>
      </c>
      <c r="D136" t="s">
        <v>8221</v>
      </c>
      <c r="E136">
        <v>0</v>
      </c>
    </row>
    <row r="137" spans="1:5" x14ac:dyDescent="0.25">
      <c r="A137" t="s">
        <v>8219</v>
      </c>
      <c r="B137">
        <v>14</v>
      </c>
      <c r="D137" t="s">
        <v>8221</v>
      </c>
      <c r="E137">
        <v>3</v>
      </c>
    </row>
    <row r="138" spans="1:5" x14ac:dyDescent="0.25">
      <c r="A138" t="s">
        <v>8219</v>
      </c>
      <c r="B138">
        <v>15</v>
      </c>
      <c r="D138" t="s">
        <v>8221</v>
      </c>
      <c r="E138">
        <v>0</v>
      </c>
    </row>
    <row r="139" spans="1:5" x14ac:dyDescent="0.25">
      <c r="A139" t="s">
        <v>8219</v>
      </c>
      <c r="B139">
        <v>20</v>
      </c>
      <c r="D139" t="s">
        <v>8221</v>
      </c>
      <c r="E139">
        <v>11</v>
      </c>
    </row>
    <row r="140" spans="1:5" x14ac:dyDescent="0.25">
      <c r="A140" t="s">
        <v>8219</v>
      </c>
      <c r="B140">
        <v>29</v>
      </c>
      <c r="D140" t="s">
        <v>8221</v>
      </c>
      <c r="E140">
        <v>1</v>
      </c>
    </row>
    <row r="141" spans="1:5" x14ac:dyDescent="0.25">
      <c r="A141" t="s">
        <v>8219</v>
      </c>
      <c r="B141">
        <v>16</v>
      </c>
      <c r="D141" t="s">
        <v>8221</v>
      </c>
      <c r="E141">
        <v>3</v>
      </c>
    </row>
    <row r="142" spans="1:5" x14ac:dyDescent="0.25">
      <c r="A142" t="s">
        <v>8219</v>
      </c>
      <c r="B142">
        <v>30</v>
      </c>
      <c r="D142" t="s">
        <v>8221</v>
      </c>
      <c r="E142">
        <v>10</v>
      </c>
    </row>
    <row r="143" spans="1:5" x14ac:dyDescent="0.25">
      <c r="A143" t="s">
        <v>8219</v>
      </c>
      <c r="B143">
        <v>13</v>
      </c>
      <c r="D143" t="s">
        <v>8221</v>
      </c>
      <c r="E143">
        <v>0</v>
      </c>
    </row>
    <row r="144" spans="1:5" x14ac:dyDescent="0.25">
      <c r="A144" t="s">
        <v>8219</v>
      </c>
      <c r="B144">
        <v>22</v>
      </c>
      <c r="D144" t="s">
        <v>8221</v>
      </c>
      <c r="E144">
        <v>2</v>
      </c>
    </row>
    <row r="145" spans="1:5" x14ac:dyDescent="0.25">
      <c r="A145" t="s">
        <v>8219</v>
      </c>
      <c r="B145">
        <v>16</v>
      </c>
      <c r="D145" t="s">
        <v>8221</v>
      </c>
      <c r="E145">
        <v>1</v>
      </c>
    </row>
    <row r="146" spans="1:5" x14ac:dyDescent="0.25">
      <c r="A146" t="s">
        <v>8219</v>
      </c>
      <c r="B146">
        <v>34</v>
      </c>
      <c r="D146" t="s">
        <v>8221</v>
      </c>
      <c r="E146">
        <v>3</v>
      </c>
    </row>
    <row r="147" spans="1:5" x14ac:dyDescent="0.25">
      <c r="A147" t="s">
        <v>8219</v>
      </c>
      <c r="B147">
        <v>13</v>
      </c>
      <c r="D147" t="s">
        <v>8221</v>
      </c>
      <c r="E147">
        <v>3</v>
      </c>
    </row>
    <row r="148" spans="1:5" x14ac:dyDescent="0.25">
      <c r="A148" t="s">
        <v>8219</v>
      </c>
      <c r="B148">
        <v>11</v>
      </c>
      <c r="D148" t="s">
        <v>8221</v>
      </c>
      <c r="E148">
        <v>3</v>
      </c>
    </row>
    <row r="149" spans="1:5" x14ac:dyDescent="0.25">
      <c r="A149" t="s">
        <v>8219</v>
      </c>
      <c r="B149">
        <v>15</v>
      </c>
      <c r="D149" t="s">
        <v>8221</v>
      </c>
      <c r="E149">
        <v>12</v>
      </c>
    </row>
    <row r="150" spans="1:5" x14ac:dyDescent="0.25">
      <c r="A150" t="s">
        <v>8219</v>
      </c>
      <c r="B150">
        <v>45</v>
      </c>
      <c r="D150" t="s">
        <v>8221</v>
      </c>
      <c r="E150">
        <v>0</v>
      </c>
    </row>
    <row r="151" spans="1:5" x14ac:dyDescent="0.25">
      <c r="A151" t="s">
        <v>8219</v>
      </c>
      <c r="B151">
        <v>11</v>
      </c>
      <c r="D151" t="s">
        <v>8221</v>
      </c>
      <c r="E151">
        <v>5</v>
      </c>
    </row>
    <row r="152" spans="1:5" x14ac:dyDescent="0.25">
      <c r="A152" t="s">
        <v>8219</v>
      </c>
      <c r="B152">
        <v>26</v>
      </c>
      <c r="D152" t="s">
        <v>8221</v>
      </c>
      <c r="E152">
        <v>2</v>
      </c>
    </row>
    <row r="153" spans="1:5" x14ac:dyDescent="0.25">
      <c r="A153" t="s">
        <v>8219</v>
      </c>
      <c r="B153">
        <v>17</v>
      </c>
      <c r="D153" t="s">
        <v>8221</v>
      </c>
      <c r="E153">
        <v>1</v>
      </c>
    </row>
    <row r="154" spans="1:5" x14ac:dyDescent="0.25">
      <c r="A154" t="s">
        <v>8219</v>
      </c>
      <c r="B154">
        <v>15</v>
      </c>
      <c r="D154" t="s">
        <v>8221</v>
      </c>
      <c r="E154">
        <v>14</v>
      </c>
    </row>
    <row r="155" spans="1:5" x14ac:dyDescent="0.25">
      <c r="A155" t="s">
        <v>8219</v>
      </c>
      <c r="B155">
        <v>30</v>
      </c>
      <c r="D155" t="s">
        <v>8221</v>
      </c>
      <c r="E155">
        <v>0</v>
      </c>
    </row>
    <row r="156" spans="1:5" x14ac:dyDescent="0.25">
      <c r="A156" t="s">
        <v>8219</v>
      </c>
      <c r="B156">
        <v>197</v>
      </c>
      <c r="D156" t="s">
        <v>8221</v>
      </c>
      <c r="E156">
        <v>3</v>
      </c>
    </row>
    <row r="157" spans="1:5" x14ac:dyDescent="0.25">
      <c r="A157" t="s">
        <v>8219</v>
      </c>
      <c r="B157">
        <v>17</v>
      </c>
      <c r="D157" t="s">
        <v>8221</v>
      </c>
      <c r="E157">
        <v>2</v>
      </c>
    </row>
    <row r="158" spans="1:5" x14ac:dyDescent="0.25">
      <c r="A158" t="s">
        <v>8219</v>
      </c>
      <c r="B158">
        <v>16</v>
      </c>
      <c r="D158" t="s">
        <v>8221</v>
      </c>
      <c r="E158">
        <v>7</v>
      </c>
    </row>
    <row r="159" spans="1:5" x14ac:dyDescent="0.25">
      <c r="A159" t="s">
        <v>8219</v>
      </c>
      <c r="B159">
        <v>10</v>
      </c>
      <c r="D159" t="s">
        <v>8221</v>
      </c>
      <c r="E159">
        <v>4</v>
      </c>
    </row>
    <row r="160" spans="1:5" x14ac:dyDescent="0.25">
      <c r="A160" t="s">
        <v>8219</v>
      </c>
      <c r="B160">
        <v>151</v>
      </c>
      <c r="D160" t="s">
        <v>8221</v>
      </c>
      <c r="E160">
        <v>1</v>
      </c>
    </row>
    <row r="161" spans="1:5" x14ac:dyDescent="0.25">
      <c r="A161" t="s">
        <v>8219</v>
      </c>
      <c r="B161">
        <v>159</v>
      </c>
      <c r="D161" t="s">
        <v>8221</v>
      </c>
      <c r="E161">
        <v>6</v>
      </c>
    </row>
    <row r="162" spans="1:5" x14ac:dyDescent="0.25">
      <c r="A162" t="s">
        <v>8219</v>
      </c>
      <c r="B162">
        <v>26</v>
      </c>
      <c r="D162" t="s">
        <v>8221</v>
      </c>
      <c r="E162">
        <v>3</v>
      </c>
    </row>
    <row r="163" spans="1:5" x14ac:dyDescent="0.25">
      <c r="A163" t="s">
        <v>8219</v>
      </c>
      <c r="B163">
        <v>13</v>
      </c>
      <c r="D163" t="s">
        <v>8221</v>
      </c>
      <c r="E163">
        <v>1</v>
      </c>
    </row>
    <row r="164" spans="1:5" x14ac:dyDescent="0.25">
      <c r="A164" t="s">
        <v>8219</v>
      </c>
      <c r="B164">
        <v>6</v>
      </c>
      <c r="D164" t="s">
        <v>8221</v>
      </c>
      <c r="E164">
        <v>1</v>
      </c>
    </row>
    <row r="165" spans="1:5" x14ac:dyDescent="0.25">
      <c r="A165" t="s">
        <v>8219</v>
      </c>
      <c r="B165">
        <v>8</v>
      </c>
      <c r="D165" t="s">
        <v>8221</v>
      </c>
      <c r="E165">
        <v>4</v>
      </c>
    </row>
    <row r="166" spans="1:5" x14ac:dyDescent="0.25">
      <c r="A166" t="s">
        <v>8219</v>
      </c>
      <c r="B166">
        <v>32</v>
      </c>
      <c r="D166" t="s">
        <v>8221</v>
      </c>
      <c r="E166">
        <v>1</v>
      </c>
    </row>
    <row r="167" spans="1:5" x14ac:dyDescent="0.25">
      <c r="A167" t="s">
        <v>8219</v>
      </c>
      <c r="B167">
        <v>20</v>
      </c>
      <c r="D167" t="s">
        <v>8221</v>
      </c>
      <c r="E167">
        <v>0</v>
      </c>
    </row>
    <row r="168" spans="1:5" x14ac:dyDescent="0.25">
      <c r="A168" t="s">
        <v>8219</v>
      </c>
      <c r="B168">
        <v>15</v>
      </c>
      <c r="D168" t="s">
        <v>8221</v>
      </c>
      <c r="E168">
        <v>1</v>
      </c>
    </row>
    <row r="169" spans="1:5" x14ac:dyDescent="0.25">
      <c r="A169" t="s">
        <v>8219</v>
      </c>
      <c r="B169">
        <v>25</v>
      </c>
      <c r="D169" t="s">
        <v>8221</v>
      </c>
      <c r="E169">
        <v>4</v>
      </c>
    </row>
    <row r="170" spans="1:5" x14ac:dyDescent="0.25">
      <c r="A170" t="s">
        <v>8219</v>
      </c>
      <c r="B170">
        <v>14</v>
      </c>
      <c r="D170" t="s">
        <v>8221</v>
      </c>
      <c r="E170">
        <v>8</v>
      </c>
    </row>
    <row r="171" spans="1:5" x14ac:dyDescent="0.25">
      <c r="A171" t="s">
        <v>8219</v>
      </c>
      <c r="B171">
        <v>16</v>
      </c>
      <c r="D171" t="s">
        <v>8221</v>
      </c>
      <c r="E171">
        <v>11</v>
      </c>
    </row>
    <row r="172" spans="1:5" x14ac:dyDescent="0.25">
      <c r="A172" t="s">
        <v>8219</v>
      </c>
      <c r="B172">
        <v>15</v>
      </c>
      <c r="D172" t="s">
        <v>8221</v>
      </c>
      <c r="E172">
        <v>4</v>
      </c>
    </row>
    <row r="173" spans="1:5" x14ac:dyDescent="0.25">
      <c r="A173" t="s">
        <v>8219</v>
      </c>
      <c r="B173">
        <v>13</v>
      </c>
      <c r="D173" t="s">
        <v>8221</v>
      </c>
      <c r="E173">
        <v>6</v>
      </c>
    </row>
    <row r="174" spans="1:5" x14ac:dyDescent="0.25">
      <c r="A174" t="s">
        <v>8219</v>
      </c>
      <c r="B174">
        <v>44</v>
      </c>
      <c r="D174" t="s">
        <v>8221</v>
      </c>
      <c r="E174">
        <v>2</v>
      </c>
    </row>
    <row r="175" spans="1:5" x14ac:dyDescent="0.25">
      <c r="A175" t="s">
        <v>8219</v>
      </c>
      <c r="B175">
        <v>20</v>
      </c>
      <c r="D175" t="s">
        <v>8221</v>
      </c>
      <c r="E175">
        <v>5</v>
      </c>
    </row>
    <row r="176" spans="1:5" x14ac:dyDescent="0.25">
      <c r="A176" t="s">
        <v>8219</v>
      </c>
      <c r="B176">
        <v>18</v>
      </c>
      <c r="D176" t="s">
        <v>8221</v>
      </c>
      <c r="E176">
        <v>3</v>
      </c>
    </row>
    <row r="177" spans="1:5" x14ac:dyDescent="0.25">
      <c r="A177" t="s">
        <v>8219</v>
      </c>
      <c r="B177">
        <v>18</v>
      </c>
      <c r="D177" t="s">
        <v>8221</v>
      </c>
      <c r="E177">
        <v>6</v>
      </c>
    </row>
    <row r="178" spans="1:5" x14ac:dyDescent="0.25">
      <c r="A178" t="s">
        <v>8219</v>
      </c>
      <c r="B178">
        <v>12</v>
      </c>
      <c r="D178" t="s">
        <v>8221</v>
      </c>
      <c r="E178">
        <v>1</v>
      </c>
    </row>
    <row r="179" spans="1:5" x14ac:dyDescent="0.25">
      <c r="A179" t="s">
        <v>8219</v>
      </c>
      <c r="B179">
        <v>38</v>
      </c>
      <c r="D179" t="s">
        <v>8221</v>
      </c>
      <c r="E179">
        <v>0</v>
      </c>
    </row>
    <row r="180" spans="1:5" x14ac:dyDescent="0.25">
      <c r="A180" t="s">
        <v>8219</v>
      </c>
      <c r="B180">
        <v>3</v>
      </c>
      <c r="D180" t="s">
        <v>8221</v>
      </c>
      <c r="E180">
        <v>5</v>
      </c>
    </row>
    <row r="181" spans="1:5" x14ac:dyDescent="0.25">
      <c r="A181" t="s">
        <v>8219</v>
      </c>
      <c r="B181">
        <v>18</v>
      </c>
      <c r="D181" t="s">
        <v>8221</v>
      </c>
      <c r="E181">
        <v>0</v>
      </c>
    </row>
    <row r="182" spans="1:5" x14ac:dyDescent="0.25">
      <c r="A182" t="s">
        <v>8219</v>
      </c>
      <c r="B182">
        <v>21</v>
      </c>
      <c r="D182" t="s">
        <v>8221</v>
      </c>
      <c r="E182">
        <v>0</v>
      </c>
    </row>
    <row r="183" spans="1:5" x14ac:dyDescent="0.25">
      <c r="A183" t="s">
        <v>8219</v>
      </c>
      <c r="B183">
        <v>14</v>
      </c>
      <c r="D183" t="s">
        <v>8221</v>
      </c>
      <c r="E183">
        <v>13</v>
      </c>
    </row>
    <row r="184" spans="1:5" x14ac:dyDescent="0.25">
      <c r="A184" t="s">
        <v>8219</v>
      </c>
      <c r="B184">
        <v>39</v>
      </c>
      <c r="D184" t="s">
        <v>8221</v>
      </c>
      <c r="E184">
        <v>0</v>
      </c>
    </row>
    <row r="185" spans="1:5" x14ac:dyDescent="0.25">
      <c r="A185" t="s">
        <v>8219</v>
      </c>
      <c r="B185">
        <v>36</v>
      </c>
      <c r="D185" t="s">
        <v>8221</v>
      </c>
      <c r="E185">
        <v>1</v>
      </c>
    </row>
    <row r="186" spans="1:5" x14ac:dyDescent="0.25">
      <c r="A186" t="s">
        <v>8219</v>
      </c>
      <c r="B186">
        <v>19</v>
      </c>
      <c r="D186" t="s">
        <v>8221</v>
      </c>
      <c r="E186">
        <v>0</v>
      </c>
    </row>
    <row r="187" spans="1:5" x14ac:dyDescent="0.25">
      <c r="A187" t="s">
        <v>8219</v>
      </c>
      <c r="B187">
        <v>12</v>
      </c>
      <c r="D187" t="s">
        <v>8221</v>
      </c>
      <c r="E187">
        <v>0</v>
      </c>
    </row>
    <row r="188" spans="1:5" x14ac:dyDescent="0.25">
      <c r="A188" t="s">
        <v>8219</v>
      </c>
      <c r="B188">
        <v>30</v>
      </c>
      <c r="D188" t="s">
        <v>8221</v>
      </c>
      <c r="E188">
        <v>4</v>
      </c>
    </row>
    <row r="189" spans="1:5" x14ac:dyDescent="0.25">
      <c r="A189" t="s">
        <v>8219</v>
      </c>
      <c r="B189">
        <v>10</v>
      </c>
      <c r="D189" t="s">
        <v>8221</v>
      </c>
      <c r="E189">
        <v>12</v>
      </c>
    </row>
    <row r="190" spans="1:5" x14ac:dyDescent="0.25">
      <c r="A190" t="s">
        <v>8219</v>
      </c>
      <c r="B190">
        <v>10</v>
      </c>
      <c r="D190" t="s">
        <v>8221</v>
      </c>
      <c r="E190">
        <v>0</v>
      </c>
    </row>
    <row r="191" spans="1:5" x14ac:dyDescent="0.25">
      <c r="A191" t="s">
        <v>8219</v>
      </c>
      <c r="B191">
        <v>7</v>
      </c>
      <c r="D191" t="s">
        <v>8221</v>
      </c>
      <c r="E191">
        <v>0</v>
      </c>
    </row>
    <row r="192" spans="1:5" x14ac:dyDescent="0.25">
      <c r="A192" t="s">
        <v>8219</v>
      </c>
      <c r="B192">
        <v>18</v>
      </c>
      <c r="D192" t="s">
        <v>8221</v>
      </c>
      <c r="E192">
        <v>0</v>
      </c>
    </row>
    <row r="193" spans="1:5" x14ac:dyDescent="0.25">
      <c r="A193" t="s">
        <v>8219</v>
      </c>
      <c r="B193">
        <v>8</v>
      </c>
      <c r="D193" t="s">
        <v>8221</v>
      </c>
      <c r="E193">
        <v>12</v>
      </c>
    </row>
    <row r="194" spans="1:5" x14ac:dyDescent="0.25">
      <c r="A194" t="s">
        <v>8219</v>
      </c>
      <c r="B194">
        <v>25</v>
      </c>
      <c r="D194" t="s">
        <v>8221</v>
      </c>
      <c r="E194">
        <v>14</v>
      </c>
    </row>
    <row r="195" spans="1:5" x14ac:dyDescent="0.25">
      <c r="A195" t="s">
        <v>8219</v>
      </c>
      <c r="B195">
        <v>9</v>
      </c>
      <c r="D195" t="s">
        <v>8221</v>
      </c>
      <c r="E195">
        <v>7</v>
      </c>
    </row>
    <row r="196" spans="1:5" x14ac:dyDescent="0.25">
      <c r="A196" t="s">
        <v>8219</v>
      </c>
      <c r="B196">
        <v>14</v>
      </c>
      <c r="D196" t="s">
        <v>8221</v>
      </c>
      <c r="E196">
        <v>12</v>
      </c>
    </row>
    <row r="197" spans="1:5" x14ac:dyDescent="0.25">
      <c r="A197" t="s">
        <v>8219</v>
      </c>
      <c r="B197">
        <v>28</v>
      </c>
      <c r="D197" t="s">
        <v>8221</v>
      </c>
      <c r="E197">
        <v>4</v>
      </c>
    </row>
    <row r="198" spans="1:5" x14ac:dyDescent="0.25">
      <c r="A198" t="s">
        <v>8219</v>
      </c>
      <c r="B198">
        <v>17</v>
      </c>
      <c r="D198" t="s">
        <v>8221</v>
      </c>
      <c r="E198">
        <v>13</v>
      </c>
    </row>
    <row r="199" spans="1:5" x14ac:dyDescent="0.25">
      <c r="A199" t="s">
        <v>8219</v>
      </c>
      <c r="B199">
        <v>17</v>
      </c>
      <c r="D199" t="s">
        <v>8221</v>
      </c>
      <c r="E199">
        <v>10</v>
      </c>
    </row>
    <row r="200" spans="1:5" x14ac:dyDescent="0.25">
      <c r="A200" t="s">
        <v>8219</v>
      </c>
      <c r="B200">
        <v>9</v>
      </c>
      <c r="D200" t="s">
        <v>8221</v>
      </c>
      <c r="E200">
        <v>0</v>
      </c>
    </row>
    <row r="201" spans="1:5" x14ac:dyDescent="0.25">
      <c r="A201" t="s">
        <v>8219</v>
      </c>
      <c r="B201">
        <v>18</v>
      </c>
      <c r="D201" t="s">
        <v>8221</v>
      </c>
      <c r="E201">
        <v>3</v>
      </c>
    </row>
    <row r="202" spans="1:5" x14ac:dyDescent="0.25">
      <c r="A202" t="s">
        <v>8219</v>
      </c>
      <c r="B202">
        <v>21</v>
      </c>
      <c r="D202" t="s">
        <v>8221</v>
      </c>
      <c r="E202">
        <v>0</v>
      </c>
    </row>
    <row r="203" spans="1:5" x14ac:dyDescent="0.25">
      <c r="A203" t="s">
        <v>8219</v>
      </c>
      <c r="B203">
        <v>46</v>
      </c>
      <c r="D203" t="s">
        <v>8221</v>
      </c>
      <c r="E203">
        <v>2</v>
      </c>
    </row>
    <row r="204" spans="1:5" x14ac:dyDescent="0.25">
      <c r="A204" t="s">
        <v>8219</v>
      </c>
      <c r="B204">
        <v>7</v>
      </c>
      <c r="D204" t="s">
        <v>8221</v>
      </c>
      <c r="E204">
        <v>0</v>
      </c>
    </row>
    <row r="205" spans="1:5" x14ac:dyDescent="0.25">
      <c r="A205" t="s">
        <v>8219</v>
      </c>
      <c r="B205">
        <v>15</v>
      </c>
      <c r="D205" t="s">
        <v>8221</v>
      </c>
      <c r="E205">
        <v>0</v>
      </c>
    </row>
    <row r="206" spans="1:5" x14ac:dyDescent="0.25">
      <c r="A206" t="s">
        <v>8219</v>
      </c>
      <c r="B206">
        <v>3</v>
      </c>
      <c r="D206" t="s">
        <v>8221</v>
      </c>
      <c r="E206">
        <v>3</v>
      </c>
    </row>
    <row r="207" spans="1:5" x14ac:dyDescent="0.25">
      <c r="A207" t="s">
        <v>8219</v>
      </c>
      <c r="B207">
        <v>8</v>
      </c>
      <c r="D207" t="s">
        <v>8221</v>
      </c>
      <c r="E207">
        <v>1</v>
      </c>
    </row>
    <row r="208" spans="1:5" x14ac:dyDescent="0.25">
      <c r="A208" t="s">
        <v>8219</v>
      </c>
      <c r="B208">
        <v>9</v>
      </c>
      <c r="D208" t="s">
        <v>8221</v>
      </c>
      <c r="E208">
        <v>14</v>
      </c>
    </row>
    <row r="209" spans="1:5" x14ac:dyDescent="0.25">
      <c r="A209" t="s">
        <v>8219</v>
      </c>
      <c r="B209">
        <v>15</v>
      </c>
      <c r="D209" t="s">
        <v>8221</v>
      </c>
      <c r="E209">
        <v>0</v>
      </c>
    </row>
    <row r="210" spans="1:5" x14ac:dyDescent="0.25">
      <c r="A210" t="s">
        <v>8219</v>
      </c>
      <c r="B210">
        <v>33</v>
      </c>
      <c r="D210" t="s">
        <v>8221</v>
      </c>
      <c r="E210">
        <v>0</v>
      </c>
    </row>
    <row r="211" spans="1:5" x14ac:dyDescent="0.25">
      <c r="A211" t="s">
        <v>8219</v>
      </c>
      <c r="B211">
        <v>21</v>
      </c>
      <c r="D211" t="s">
        <v>8221</v>
      </c>
      <c r="E211">
        <v>0</v>
      </c>
    </row>
    <row r="212" spans="1:5" x14ac:dyDescent="0.25">
      <c r="A212" t="s">
        <v>8219</v>
      </c>
      <c r="B212">
        <v>27</v>
      </c>
      <c r="D212" t="s">
        <v>8221</v>
      </c>
      <c r="E212">
        <v>12</v>
      </c>
    </row>
    <row r="213" spans="1:5" x14ac:dyDescent="0.25">
      <c r="A213" t="s">
        <v>8219</v>
      </c>
      <c r="B213">
        <v>20</v>
      </c>
      <c r="D213" t="s">
        <v>8221</v>
      </c>
      <c r="E213">
        <v>0</v>
      </c>
    </row>
    <row r="214" spans="1:5" x14ac:dyDescent="0.25">
      <c r="A214" t="s">
        <v>8219</v>
      </c>
      <c r="B214">
        <v>28</v>
      </c>
      <c r="D214" t="s">
        <v>8221</v>
      </c>
      <c r="E214">
        <v>0</v>
      </c>
    </row>
    <row r="215" spans="1:5" x14ac:dyDescent="0.25">
      <c r="A215" t="s">
        <v>8219</v>
      </c>
      <c r="B215">
        <v>14</v>
      </c>
      <c r="D215" t="s">
        <v>8221</v>
      </c>
      <c r="E215">
        <v>2</v>
      </c>
    </row>
    <row r="216" spans="1:5" x14ac:dyDescent="0.25">
      <c r="A216" t="s">
        <v>8219</v>
      </c>
      <c r="B216">
        <v>22</v>
      </c>
      <c r="D216" t="s">
        <v>8221</v>
      </c>
      <c r="E216">
        <v>2</v>
      </c>
    </row>
    <row r="217" spans="1:5" x14ac:dyDescent="0.25">
      <c r="A217" t="s">
        <v>8219</v>
      </c>
      <c r="B217">
        <v>36</v>
      </c>
      <c r="D217" t="s">
        <v>8221</v>
      </c>
      <c r="E217">
        <v>7</v>
      </c>
    </row>
    <row r="218" spans="1:5" x14ac:dyDescent="0.25">
      <c r="A218" t="s">
        <v>8219</v>
      </c>
      <c r="B218">
        <v>22</v>
      </c>
      <c r="D218" t="s">
        <v>8221</v>
      </c>
      <c r="E218">
        <v>1</v>
      </c>
    </row>
    <row r="219" spans="1:5" x14ac:dyDescent="0.25">
      <c r="A219" t="s">
        <v>8219</v>
      </c>
      <c r="B219">
        <v>13</v>
      </c>
      <c r="D219" t="s">
        <v>8221</v>
      </c>
      <c r="E219">
        <v>2</v>
      </c>
    </row>
    <row r="220" spans="1:5" x14ac:dyDescent="0.25">
      <c r="A220" t="s">
        <v>8219</v>
      </c>
      <c r="B220">
        <v>33</v>
      </c>
      <c r="D220" t="s">
        <v>8221</v>
      </c>
      <c r="E220">
        <v>0</v>
      </c>
    </row>
    <row r="221" spans="1:5" x14ac:dyDescent="0.25">
      <c r="A221" t="s">
        <v>8219</v>
      </c>
      <c r="B221">
        <v>25</v>
      </c>
      <c r="D221" t="s">
        <v>8221</v>
      </c>
      <c r="E221">
        <v>4</v>
      </c>
    </row>
    <row r="222" spans="1:5" x14ac:dyDescent="0.25">
      <c r="A222" t="s">
        <v>8219</v>
      </c>
      <c r="B222">
        <v>30</v>
      </c>
      <c r="D222" t="s">
        <v>8221</v>
      </c>
      <c r="E222">
        <v>0</v>
      </c>
    </row>
    <row r="223" spans="1:5" x14ac:dyDescent="0.25">
      <c r="A223" t="s">
        <v>8219</v>
      </c>
      <c r="B223">
        <v>11</v>
      </c>
      <c r="D223" t="s">
        <v>8221</v>
      </c>
      <c r="E223">
        <v>7</v>
      </c>
    </row>
    <row r="224" spans="1:5" x14ac:dyDescent="0.25">
      <c r="A224" t="s">
        <v>8219</v>
      </c>
      <c r="B224">
        <v>29</v>
      </c>
      <c r="D224" t="s">
        <v>8221</v>
      </c>
      <c r="E224">
        <v>1</v>
      </c>
    </row>
    <row r="225" spans="1:5" x14ac:dyDescent="0.25">
      <c r="A225" t="s">
        <v>8219</v>
      </c>
      <c r="B225">
        <v>3</v>
      </c>
      <c r="D225" t="s">
        <v>8221</v>
      </c>
      <c r="E225">
        <v>6</v>
      </c>
    </row>
    <row r="226" spans="1:5" x14ac:dyDescent="0.25">
      <c r="A226" t="s">
        <v>8219</v>
      </c>
      <c r="B226">
        <v>14</v>
      </c>
      <c r="D226" t="s">
        <v>8221</v>
      </c>
      <c r="E226">
        <v>0</v>
      </c>
    </row>
    <row r="227" spans="1:5" x14ac:dyDescent="0.25">
      <c r="A227" t="s">
        <v>8219</v>
      </c>
      <c r="B227">
        <v>27</v>
      </c>
      <c r="D227" t="s">
        <v>8221</v>
      </c>
      <c r="E227">
        <v>9</v>
      </c>
    </row>
    <row r="228" spans="1:5" x14ac:dyDescent="0.25">
      <c r="A228" t="s">
        <v>8219</v>
      </c>
      <c r="B228">
        <v>24</v>
      </c>
      <c r="D228" t="s">
        <v>8221</v>
      </c>
      <c r="E228">
        <v>0</v>
      </c>
    </row>
    <row r="229" spans="1:5" x14ac:dyDescent="0.25">
      <c r="A229" t="s">
        <v>8219</v>
      </c>
      <c r="B229">
        <v>94</v>
      </c>
      <c r="D229" t="s">
        <v>8221</v>
      </c>
      <c r="E229">
        <v>7</v>
      </c>
    </row>
    <row r="230" spans="1:5" x14ac:dyDescent="0.25">
      <c r="A230" t="s">
        <v>8219</v>
      </c>
      <c r="B230">
        <v>15</v>
      </c>
      <c r="D230" t="s">
        <v>8221</v>
      </c>
      <c r="E230">
        <v>16</v>
      </c>
    </row>
    <row r="231" spans="1:5" x14ac:dyDescent="0.25">
      <c r="A231" t="s">
        <v>8219</v>
      </c>
      <c r="B231">
        <v>27</v>
      </c>
      <c r="D231" t="s">
        <v>8221</v>
      </c>
      <c r="E231">
        <v>1</v>
      </c>
    </row>
    <row r="232" spans="1:5" x14ac:dyDescent="0.25">
      <c r="A232" t="s">
        <v>8219</v>
      </c>
      <c r="B232">
        <v>29</v>
      </c>
      <c r="D232" t="s">
        <v>8221</v>
      </c>
      <c r="E232">
        <v>10</v>
      </c>
    </row>
    <row r="233" spans="1:5" x14ac:dyDescent="0.25">
      <c r="A233" t="s">
        <v>8219</v>
      </c>
      <c r="B233">
        <v>33</v>
      </c>
      <c r="D233" t="s">
        <v>8221</v>
      </c>
      <c r="E233">
        <v>4</v>
      </c>
    </row>
    <row r="234" spans="1:5" x14ac:dyDescent="0.25">
      <c r="A234" t="s">
        <v>8219</v>
      </c>
      <c r="B234">
        <v>20</v>
      </c>
      <c r="D234" t="s">
        <v>8221</v>
      </c>
      <c r="E234">
        <v>4</v>
      </c>
    </row>
    <row r="235" spans="1:5" x14ac:dyDescent="0.25">
      <c r="A235" t="s">
        <v>8219</v>
      </c>
      <c r="B235">
        <v>9</v>
      </c>
      <c r="D235" t="s">
        <v>8221</v>
      </c>
      <c r="E235">
        <v>1</v>
      </c>
    </row>
    <row r="236" spans="1:5" x14ac:dyDescent="0.25">
      <c r="A236" t="s">
        <v>8219</v>
      </c>
      <c r="B236">
        <v>24</v>
      </c>
      <c r="D236" t="s">
        <v>8221</v>
      </c>
      <c r="E236">
        <v>9</v>
      </c>
    </row>
    <row r="237" spans="1:5" x14ac:dyDescent="0.25">
      <c r="A237" t="s">
        <v>8219</v>
      </c>
      <c r="B237">
        <v>13</v>
      </c>
      <c r="D237" t="s">
        <v>8221</v>
      </c>
      <c r="E237">
        <v>3</v>
      </c>
    </row>
    <row r="238" spans="1:5" x14ac:dyDescent="0.25">
      <c r="A238" t="s">
        <v>8219</v>
      </c>
      <c r="B238">
        <v>27</v>
      </c>
      <c r="D238" t="s">
        <v>8221</v>
      </c>
      <c r="E238">
        <v>4</v>
      </c>
    </row>
    <row r="239" spans="1:5" x14ac:dyDescent="0.25">
      <c r="A239" t="s">
        <v>8219</v>
      </c>
      <c r="B239">
        <v>26</v>
      </c>
      <c r="D239" t="s">
        <v>8221</v>
      </c>
      <c r="E239">
        <v>4</v>
      </c>
    </row>
    <row r="240" spans="1:5" x14ac:dyDescent="0.25">
      <c r="A240" t="s">
        <v>8219</v>
      </c>
      <c r="B240">
        <v>14</v>
      </c>
      <c r="D240" t="s">
        <v>8221</v>
      </c>
      <c r="E240">
        <v>8</v>
      </c>
    </row>
    <row r="241" spans="1:5" x14ac:dyDescent="0.25">
      <c r="A241" t="s">
        <v>8219</v>
      </c>
      <c r="B241">
        <v>34</v>
      </c>
      <c r="D241" t="s">
        <v>8221</v>
      </c>
      <c r="E241">
        <v>3</v>
      </c>
    </row>
    <row r="242" spans="1:5" x14ac:dyDescent="0.25">
      <c r="A242" t="s">
        <v>8219</v>
      </c>
      <c r="B242">
        <v>31</v>
      </c>
      <c r="D242" t="s">
        <v>8221</v>
      </c>
      <c r="E242">
        <v>10</v>
      </c>
    </row>
    <row r="243" spans="1:5" x14ac:dyDescent="0.25">
      <c r="A243" t="s">
        <v>8219</v>
      </c>
      <c r="B243">
        <v>79</v>
      </c>
      <c r="D243" t="s">
        <v>8221</v>
      </c>
      <c r="E243">
        <v>4</v>
      </c>
    </row>
    <row r="244" spans="1:5" x14ac:dyDescent="0.25">
      <c r="A244" t="s">
        <v>8219</v>
      </c>
      <c r="B244">
        <v>15</v>
      </c>
      <c r="D244" t="s">
        <v>8221</v>
      </c>
      <c r="E244">
        <v>8</v>
      </c>
    </row>
    <row r="245" spans="1:5" x14ac:dyDescent="0.25">
      <c r="A245" t="s">
        <v>8219</v>
      </c>
      <c r="B245">
        <v>16</v>
      </c>
      <c r="D245" t="s">
        <v>8221</v>
      </c>
      <c r="E245">
        <v>14</v>
      </c>
    </row>
    <row r="246" spans="1:5" x14ac:dyDescent="0.25">
      <c r="A246" t="s">
        <v>8219</v>
      </c>
      <c r="B246">
        <v>19</v>
      </c>
      <c r="D246" t="s">
        <v>8221</v>
      </c>
      <c r="E246">
        <v>7</v>
      </c>
    </row>
    <row r="247" spans="1:5" x14ac:dyDescent="0.25">
      <c r="A247" t="s">
        <v>8219</v>
      </c>
      <c r="B247">
        <v>28</v>
      </c>
      <c r="D247" t="s">
        <v>8221</v>
      </c>
      <c r="E247">
        <v>29</v>
      </c>
    </row>
    <row r="248" spans="1:5" x14ac:dyDescent="0.25">
      <c r="A248" t="s">
        <v>8219</v>
      </c>
      <c r="B248">
        <v>22</v>
      </c>
      <c r="D248" t="s">
        <v>8221</v>
      </c>
      <c r="E248">
        <v>3</v>
      </c>
    </row>
    <row r="249" spans="1:5" x14ac:dyDescent="0.25">
      <c r="A249" t="s">
        <v>8219</v>
      </c>
      <c r="B249">
        <v>14</v>
      </c>
      <c r="D249" t="s">
        <v>8221</v>
      </c>
      <c r="E249">
        <v>0</v>
      </c>
    </row>
    <row r="250" spans="1:5" x14ac:dyDescent="0.25">
      <c r="A250" t="s">
        <v>8219</v>
      </c>
      <c r="B250">
        <v>33</v>
      </c>
      <c r="D250" t="s">
        <v>8221</v>
      </c>
      <c r="E250">
        <v>5</v>
      </c>
    </row>
    <row r="251" spans="1:5" x14ac:dyDescent="0.25">
      <c r="A251" t="s">
        <v>8219</v>
      </c>
      <c r="B251">
        <v>26</v>
      </c>
      <c r="D251" t="s">
        <v>8221</v>
      </c>
      <c r="E251">
        <v>0</v>
      </c>
    </row>
    <row r="252" spans="1:5" x14ac:dyDescent="0.25">
      <c r="A252" t="s">
        <v>8219</v>
      </c>
      <c r="B252">
        <v>48</v>
      </c>
      <c r="D252" t="s">
        <v>8221</v>
      </c>
      <c r="E252">
        <v>10</v>
      </c>
    </row>
    <row r="253" spans="1:5" x14ac:dyDescent="0.25">
      <c r="A253" t="s">
        <v>8219</v>
      </c>
      <c r="B253">
        <v>13</v>
      </c>
      <c r="D253" t="s">
        <v>8221</v>
      </c>
      <c r="E253">
        <v>5</v>
      </c>
    </row>
    <row r="254" spans="1:5" x14ac:dyDescent="0.25">
      <c r="A254" t="s">
        <v>8219</v>
      </c>
      <c r="B254">
        <v>20</v>
      </c>
      <c r="D254" t="s">
        <v>8221</v>
      </c>
      <c r="E254">
        <v>29</v>
      </c>
    </row>
    <row r="255" spans="1:5" x14ac:dyDescent="0.25">
      <c r="A255" t="s">
        <v>8219</v>
      </c>
      <c r="B255">
        <v>6</v>
      </c>
      <c r="D255" t="s">
        <v>8221</v>
      </c>
      <c r="E255">
        <v>2</v>
      </c>
    </row>
    <row r="256" spans="1:5" x14ac:dyDescent="0.25">
      <c r="A256" t="s">
        <v>8219</v>
      </c>
      <c r="B256">
        <v>27</v>
      </c>
      <c r="D256" t="s">
        <v>8221</v>
      </c>
      <c r="E256">
        <v>5</v>
      </c>
    </row>
    <row r="257" spans="1:5" x14ac:dyDescent="0.25">
      <c r="A257" t="s">
        <v>8219</v>
      </c>
      <c r="B257">
        <v>23</v>
      </c>
      <c r="D257" t="s">
        <v>8221</v>
      </c>
      <c r="E257">
        <v>7</v>
      </c>
    </row>
    <row r="258" spans="1:5" x14ac:dyDescent="0.25">
      <c r="A258" t="s">
        <v>8219</v>
      </c>
      <c r="B258">
        <v>34</v>
      </c>
      <c r="D258" t="s">
        <v>8221</v>
      </c>
      <c r="E258">
        <v>2</v>
      </c>
    </row>
    <row r="259" spans="1:5" x14ac:dyDescent="0.25">
      <c r="A259" t="s">
        <v>8219</v>
      </c>
      <c r="B259">
        <v>21</v>
      </c>
      <c r="D259" t="s">
        <v>8221</v>
      </c>
      <c r="E259">
        <v>7</v>
      </c>
    </row>
    <row r="260" spans="1:5" x14ac:dyDescent="0.25">
      <c r="A260" t="s">
        <v>8219</v>
      </c>
      <c r="B260">
        <v>18</v>
      </c>
      <c r="D260" t="s">
        <v>8221</v>
      </c>
      <c r="E260">
        <v>2</v>
      </c>
    </row>
    <row r="261" spans="1:5" x14ac:dyDescent="0.25">
      <c r="A261" t="s">
        <v>8219</v>
      </c>
      <c r="B261">
        <v>39</v>
      </c>
      <c r="D261" t="s">
        <v>8221</v>
      </c>
      <c r="E261">
        <v>1</v>
      </c>
    </row>
    <row r="262" spans="1:5" x14ac:dyDescent="0.25">
      <c r="A262" t="s">
        <v>8219</v>
      </c>
      <c r="B262">
        <v>51</v>
      </c>
      <c r="D262" t="s">
        <v>8221</v>
      </c>
      <c r="E262">
        <v>0</v>
      </c>
    </row>
    <row r="263" spans="1:5" x14ac:dyDescent="0.25">
      <c r="A263" t="s">
        <v>8219</v>
      </c>
      <c r="B263">
        <v>34</v>
      </c>
      <c r="D263" t="s">
        <v>8221</v>
      </c>
      <c r="E263">
        <v>0</v>
      </c>
    </row>
    <row r="264" spans="1:5" x14ac:dyDescent="0.25">
      <c r="A264" t="s">
        <v>8219</v>
      </c>
      <c r="B264">
        <v>28</v>
      </c>
      <c r="D264" t="s">
        <v>8221</v>
      </c>
      <c r="E264">
        <v>1</v>
      </c>
    </row>
    <row r="265" spans="1:5" x14ac:dyDescent="0.25">
      <c r="A265" t="s">
        <v>8219</v>
      </c>
      <c r="B265">
        <v>17</v>
      </c>
      <c r="D265" t="s">
        <v>8221</v>
      </c>
      <c r="E265">
        <v>12</v>
      </c>
    </row>
    <row r="266" spans="1:5" x14ac:dyDescent="0.25">
      <c r="A266" t="s">
        <v>8219</v>
      </c>
      <c r="B266">
        <v>18</v>
      </c>
      <c r="D266" t="s">
        <v>8221</v>
      </c>
      <c r="E266">
        <v>11</v>
      </c>
    </row>
    <row r="267" spans="1:5" x14ac:dyDescent="0.25">
      <c r="A267" t="s">
        <v>8219</v>
      </c>
      <c r="B267">
        <v>19</v>
      </c>
      <c r="D267" t="s">
        <v>8221</v>
      </c>
      <c r="E267">
        <v>0</v>
      </c>
    </row>
    <row r="268" spans="1:5" x14ac:dyDescent="0.25">
      <c r="A268" t="s">
        <v>8219</v>
      </c>
      <c r="B268">
        <v>25</v>
      </c>
      <c r="D268" t="s">
        <v>8221</v>
      </c>
      <c r="E268">
        <v>3</v>
      </c>
    </row>
    <row r="269" spans="1:5" x14ac:dyDescent="0.25">
      <c r="A269" t="s">
        <v>8219</v>
      </c>
      <c r="B269">
        <v>25</v>
      </c>
      <c r="D269" t="s">
        <v>8221</v>
      </c>
      <c r="E269">
        <v>1</v>
      </c>
    </row>
    <row r="270" spans="1:5" x14ac:dyDescent="0.25">
      <c r="A270" t="s">
        <v>8219</v>
      </c>
      <c r="B270">
        <v>27</v>
      </c>
      <c r="D270" t="s">
        <v>8221</v>
      </c>
      <c r="E270">
        <v>3</v>
      </c>
    </row>
    <row r="271" spans="1:5" x14ac:dyDescent="0.25">
      <c r="A271" t="s">
        <v>8219</v>
      </c>
      <c r="B271">
        <v>12</v>
      </c>
      <c r="D271" t="s">
        <v>8221</v>
      </c>
      <c r="E271">
        <v>0</v>
      </c>
    </row>
    <row r="272" spans="1:5" x14ac:dyDescent="0.25">
      <c r="A272" t="s">
        <v>8219</v>
      </c>
      <c r="B272">
        <v>41</v>
      </c>
      <c r="D272" t="s">
        <v>8221</v>
      </c>
      <c r="E272">
        <v>12</v>
      </c>
    </row>
    <row r="273" spans="1:5" x14ac:dyDescent="0.25">
      <c r="A273" t="s">
        <v>8219</v>
      </c>
      <c r="B273">
        <v>269</v>
      </c>
      <c r="D273" t="s">
        <v>8221</v>
      </c>
      <c r="E273">
        <v>5</v>
      </c>
    </row>
    <row r="274" spans="1:5" x14ac:dyDescent="0.25">
      <c r="A274" t="s">
        <v>8219</v>
      </c>
      <c r="B274">
        <v>339</v>
      </c>
      <c r="D274" t="s">
        <v>8221</v>
      </c>
      <c r="E274">
        <v>0</v>
      </c>
    </row>
    <row r="275" spans="1:5" x14ac:dyDescent="0.25">
      <c r="A275" t="s">
        <v>8219</v>
      </c>
      <c r="B275">
        <v>9</v>
      </c>
      <c r="D275" t="s">
        <v>8221</v>
      </c>
      <c r="E275">
        <v>8</v>
      </c>
    </row>
    <row r="276" spans="1:5" x14ac:dyDescent="0.25">
      <c r="A276" t="s">
        <v>8219</v>
      </c>
      <c r="B276">
        <v>16</v>
      </c>
      <c r="D276" t="s">
        <v>8221</v>
      </c>
      <c r="E276">
        <v>6</v>
      </c>
    </row>
    <row r="277" spans="1:5" x14ac:dyDescent="0.25">
      <c r="A277" t="s">
        <v>8219</v>
      </c>
      <c r="B277">
        <v>21</v>
      </c>
      <c r="D277" t="s">
        <v>8221</v>
      </c>
      <c r="E277">
        <v>0</v>
      </c>
    </row>
    <row r="278" spans="1:5" x14ac:dyDescent="0.25">
      <c r="A278" t="s">
        <v>8219</v>
      </c>
      <c r="B278">
        <v>30</v>
      </c>
      <c r="D278" t="s">
        <v>8221</v>
      </c>
      <c r="E278">
        <v>1</v>
      </c>
    </row>
    <row r="279" spans="1:5" x14ac:dyDescent="0.25">
      <c r="A279" t="s">
        <v>8219</v>
      </c>
      <c r="B279">
        <v>8</v>
      </c>
      <c r="D279" t="s">
        <v>8221</v>
      </c>
      <c r="E279">
        <v>3</v>
      </c>
    </row>
    <row r="280" spans="1:5" x14ac:dyDescent="0.25">
      <c r="A280" t="s">
        <v>8219</v>
      </c>
      <c r="B280">
        <v>23</v>
      </c>
      <c r="D280" t="s">
        <v>8221</v>
      </c>
      <c r="E280">
        <v>9</v>
      </c>
    </row>
    <row r="281" spans="1:5" x14ac:dyDescent="0.25">
      <c r="A281" t="s">
        <v>8219</v>
      </c>
      <c r="B281">
        <v>20</v>
      </c>
      <c r="D281" t="s">
        <v>8221</v>
      </c>
      <c r="E281">
        <v>2</v>
      </c>
    </row>
    <row r="282" spans="1:5" x14ac:dyDescent="0.25">
      <c r="A282" t="s">
        <v>8219</v>
      </c>
      <c r="B282">
        <v>27</v>
      </c>
      <c r="D282" t="s">
        <v>8221</v>
      </c>
      <c r="E282">
        <v>5</v>
      </c>
    </row>
    <row r="283" spans="1:5" x14ac:dyDescent="0.25">
      <c r="A283" t="s">
        <v>8219</v>
      </c>
      <c r="B283">
        <v>25</v>
      </c>
      <c r="D283" t="s">
        <v>8221</v>
      </c>
      <c r="E283">
        <v>2</v>
      </c>
    </row>
    <row r="284" spans="1:5" x14ac:dyDescent="0.25">
      <c r="A284" t="s">
        <v>8219</v>
      </c>
      <c r="B284">
        <v>33</v>
      </c>
      <c r="D284" t="s">
        <v>8221</v>
      </c>
      <c r="E284">
        <v>14</v>
      </c>
    </row>
    <row r="285" spans="1:5" x14ac:dyDescent="0.25">
      <c r="A285" t="s">
        <v>8219</v>
      </c>
      <c r="B285">
        <v>27</v>
      </c>
      <c r="D285" t="s">
        <v>8221</v>
      </c>
      <c r="E285">
        <v>1</v>
      </c>
    </row>
    <row r="286" spans="1:5" x14ac:dyDescent="0.25">
      <c r="A286" t="s">
        <v>8219</v>
      </c>
      <c r="B286">
        <v>14</v>
      </c>
      <c r="D286" t="s">
        <v>8221</v>
      </c>
      <c r="E286">
        <v>2</v>
      </c>
    </row>
    <row r="287" spans="1:5" x14ac:dyDescent="0.25">
      <c r="A287" t="s">
        <v>8219</v>
      </c>
      <c r="B287">
        <v>23</v>
      </c>
      <c r="D287" t="s">
        <v>8221</v>
      </c>
      <c r="E287">
        <v>5</v>
      </c>
    </row>
    <row r="288" spans="1:5" x14ac:dyDescent="0.25">
      <c r="A288" t="s">
        <v>8219</v>
      </c>
      <c r="B288">
        <v>37</v>
      </c>
      <c r="D288" t="s">
        <v>8221</v>
      </c>
      <c r="E288">
        <v>14</v>
      </c>
    </row>
    <row r="289" spans="1:5" x14ac:dyDescent="0.25">
      <c r="A289" t="s">
        <v>8219</v>
      </c>
      <c r="B289">
        <v>7</v>
      </c>
      <c r="D289" t="s">
        <v>8221</v>
      </c>
      <c r="E289">
        <v>0</v>
      </c>
    </row>
    <row r="290" spans="1:5" x14ac:dyDescent="0.25">
      <c r="A290" t="s">
        <v>8219</v>
      </c>
      <c r="B290">
        <v>25</v>
      </c>
      <c r="D290" t="s">
        <v>8221</v>
      </c>
      <c r="E290">
        <v>1</v>
      </c>
    </row>
    <row r="291" spans="1:5" x14ac:dyDescent="0.25">
      <c r="A291" t="s">
        <v>8219</v>
      </c>
      <c r="B291">
        <v>11</v>
      </c>
      <c r="D291" t="s">
        <v>8221</v>
      </c>
      <c r="E291">
        <v>16</v>
      </c>
    </row>
    <row r="292" spans="1:5" x14ac:dyDescent="0.25">
      <c r="A292" t="s">
        <v>8219</v>
      </c>
      <c r="B292">
        <v>21</v>
      </c>
      <c r="D292" t="s">
        <v>8221</v>
      </c>
      <c r="E292">
        <v>3</v>
      </c>
    </row>
    <row r="293" spans="1:5" x14ac:dyDescent="0.25">
      <c r="A293" t="s">
        <v>8219</v>
      </c>
      <c r="B293">
        <v>21</v>
      </c>
      <c r="D293" t="s">
        <v>8221</v>
      </c>
      <c r="E293">
        <v>4</v>
      </c>
    </row>
    <row r="294" spans="1:5" x14ac:dyDescent="0.25">
      <c r="A294" t="s">
        <v>8219</v>
      </c>
      <c r="B294">
        <v>47</v>
      </c>
      <c r="D294" t="s">
        <v>8221</v>
      </c>
      <c r="E294">
        <v>8</v>
      </c>
    </row>
    <row r="295" spans="1:5" x14ac:dyDescent="0.25">
      <c r="A295" t="s">
        <v>8219</v>
      </c>
      <c r="B295">
        <v>58</v>
      </c>
      <c r="D295" t="s">
        <v>8221</v>
      </c>
      <c r="E295">
        <v>19</v>
      </c>
    </row>
    <row r="296" spans="1:5" x14ac:dyDescent="0.25">
      <c r="A296" t="s">
        <v>8219</v>
      </c>
      <c r="B296">
        <v>33</v>
      </c>
      <c r="D296" t="s">
        <v>8221</v>
      </c>
      <c r="E296">
        <v>1</v>
      </c>
    </row>
    <row r="297" spans="1:5" x14ac:dyDescent="0.25">
      <c r="A297" t="s">
        <v>8219</v>
      </c>
      <c r="B297">
        <v>20</v>
      </c>
      <c r="D297" t="s">
        <v>8221</v>
      </c>
      <c r="E297">
        <v>2</v>
      </c>
    </row>
    <row r="298" spans="1:5" x14ac:dyDescent="0.25">
      <c r="A298" t="s">
        <v>8219</v>
      </c>
      <c r="B298">
        <v>27</v>
      </c>
      <c r="D298" t="s">
        <v>8221</v>
      </c>
      <c r="E298">
        <v>1</v>
      </c>
    </row>
    <row r="299" spans="1:5" x14ac:dyDescent="0.25">
      <c r="A299" t="s">
        <v>8219</v>
      </c>
      <c r="B299">
        <v>19</v>
      </c>
      <c r="D299" t="s">
        <v>8221</v>
      </c>
      <c r="E299">
        <v>2</v>
      </c>
    </row>
    <row r="300" spans="1:5" x14ac:dyDescent="0.25">
      <c r="A300" t="s">
        <v>8219</v>
      </c>
      <c r="B300">
        <v>16</v>
      </c>
      <c r="D300" t="s">
        <v>8221</v>
      </c>
      <c r="E300">
        <v>11</v>
      </c>
    </row>
    <row r="301" spans="1:5" x14ac:dyDescent="0.25">
      <c r="A301" t="s">
        <v>8219</v>
      </c>
      <c r="B301">
        <v>24</v>
      </c>
      <c r="D301" t="s">
        <v>8221</v>
      </c>
      <c r="E301">
        <v>6</v>
      </c>
    </row>
    <row r="302" spans="1:5" x14ac:dyDescent="0.25">
      <c r="A302" t="s">
        <v>8219</v>
      </c>
      <c r="B302">
        <v>14</v>
      </c>
      <c r="D302" t="s">
        <v>8221</v>
      </c>
      <c r="E302">
        <v>13</v>
      </c>
    </row>
    <row r="303" spans="1:5" x14ac:dyDescent="0.25">
      <c r="A303" t="s">
        <v>8219</v>
      </c>
      <c r="B303">
        <v>21</v>
      </c>
      <c r="D303" t="s">
        <v>8221</v>
      </c>
      <c r="E303">
        <v>3</v>
      </c>
    </row>
    <row r="304" spans="1:5" x14ac:dyDescent="0.25">
      <c r="A304" t="s">
        <v>8219</v>
      </c>
      <c r="B304">
        <v>22</v>
      </c>
      <c r="D304" t="s">
        <v>8221</v>
      </c>
      <c r="E304">
        <v>8</v>
      </c>
    </row>
    <row r="305" spans="1:5" x14ac:dyDescent="0.25">
      <c r="A305" t="s">
        <v>8219</v>
      </c>
      <c r="B305">
        <v>23</v>
      </c>
      <c r="D305" t="s">
        <v>8221</v>
      </c>
      <c r="E305">
        <v>4</v>
      </c>
    </row>
    <row r="306" spans="1:5" x14ac:dyDescent="0.25">
      <c r="A306" t="s">
        <v>8219</v>
      </c>
      <c r="B306">
        <v>27</v>
      </c>
      <c r="D306" t="s">
        <v>8221</v>
      </c>
      <c r="E306">
        <v>30</v>
      </c>
    </row>
    <row r="307" spans="1:5" x14ac:dyDescent="0.25">
      <c r="A307" t="s">
        <v>8219</v>
      </c>
      <c r="B307">
        <v>21</v>
      </c>
      <c r="D307" t="s">
        <v>8221</v>
      </c>
      <c r="E307">
        <v>1</v>
      </c>
    </row>
    <row r="308" spans="1:5" x14ac:dyDescent="0.25">
      <c r="A308" t="s">
        <v>8219</v>
      </c>
      <c r="B308">
        <v>46</v>
      </c>
      <c r="D308" t="s">
        <v>8221</v>
      </c>
      <c r="E308">
        <v>9</v>
      </c>
    </row>
    <row r="309" spans="1:5" x14ac:dyDescent="0.25">
      <c r="A309" t="s">
        <v>8219</v>
      </c>
      <c r="B309">
        <v>18</v>
      </c>
      <c r="D309" t="s">
        <v>8221</v>
      </c>
      <c r="E309">
        <v>0</v>
      </c>
    </row>
    <row r="310" spans="1:5" x14ac:dyDescent="0.25">
      <c r="A310" t="s">
        <v>8219</v>
      </c>
      <c r="B310">
        <v>32</v>
      </c>
      <c r="D310" t="s">
        <v>8221</v>
      </c>
      <c r="E310">
        <v>2</v>
      </c>
    </row>
    <row r="311" spans="1:5" x14ac:dyDescent="0.25">
      <c r="A311" t="s">
        <v>8219</v>
      </c>
      <c r="B311">
        <v>13</v>
      </c>
      <c r="D311" t="s">
        <v>8221</v>
      </c>
      <c r="E311">
        <v>21</v>
      </c>
    </row>
    <row r="312" spans="1:5" x14ac:dyDescent="0.25">
      <c r="A312" t="s">
        <v>8219</v>
      </c>
      <c r="B312">
        <v>42</v>
      </c>
      <c r="D312" t="s">
        <v>8221</v>
      </c>
      <c r="E312">
        <v>0</v>
      </c>
    </row>
    <row r="313" spans="1:5" x14ac:dyDescent="0.25">
      <c r="A313" t="s">
        <v>8219</v>
      </c>
      <c r="B313">
        <v>26</v>
      </c>
      <c r="D313" t="s">
        <v>8221</v>
      </c>
      <c r="E313">
        <v>12</v>
      </c>
    </row>
    <row r="314" spans="1:5" x14ac:dyDescent="0.25">
      <c r="A314" t="s">
        <v>8219</v>
      </c>
      <c r="B314">
        <v>36</v>
      </c>
      <c r="D314" t="s">
        <v>8221</v>
      </c>
      <c r="E314">
        <v>1</v>
      </c>
    </row>
    <row r="315" spans="1:5" x14ac:dyDescent="0.25">
      <c r="A315" t="s">
        <v>8219</v>
      </c>
      <c r="B315">
        <v>25</v>
      </c>
      <c r="D315" t="s">
        <v>8221</v>
      </c>
      <c r="E315">
        <v>0</v>
      </c>
    </row>
    <row r="316" spans="1:5" x14ac:dyDescent="0.25">
      <c r="A316" t="s">
        <v>8219</v>
      </c>
      <c r="B316">
        <v>15</v>
      </c>
      <c r="D316" t="s">
        <v>8221</v>
      </c>
      <c r="E316">
        <v>14</v>
      </c>
    </row>
    <row r="317" spans="1:5" x14ac:dyDescent="0.25">
      <c r="A317" t="s">
        <v>8219</v>
      </c>
      <c r="B317">
        <v>12</v>
      </c>
      <c r="D317" t="s">
        <v>8221</v>
      </c>
      <c r="E317">
        <v>10</v>
      </c>
    </row>
    <row r="318" spans="1:5" x14ac:dyDescent="0.25">
      <c r="A318" t="s">
        <v>8219</v>
      </c>
      <c r="B318">
        <v>27</v>
      </c>
      <c r="D318" t="s">
        <v>8221</v>
      </c>
      <c r="E318">
        <v>3</v>
      </c>
    </row>
    <row r="319" spans="1:5" x14ac:dyDescent="0.25">
      <c r="A319" t="s">
        <v>8219</v>
      </c>
      <c r="B319">
        <v>25</v>
      </c>
      <c r="D319" t="s">
        <v>8221</v>
      </c>
      <c r="E319">
        <v>8</v>
      </c>
    </row>
    <row r="320" spans="1:5" x14ac:dyDescent="0.25">
      <c r="A320" t="s">
        <v>8219</v>
      </c>
      <c r="B320">
        <v>27</v>
      </c>
      <c r="D320" t="s">
        <v>8221</v>
      </c>
      <c r="E320">
        <v>8</v>
      </c>
    </row>
    <row r="321" spans="1:5" x14ac:dyDescent="0.25">
      <c r="A321" t="s">
        <v>8219</v>
      </c>
      <c r="B321">
        <v>27</v>
      </c>
      <c r="D321" t="s">
        <v>8221</v>
      </c>
      <c r="E321">
        <v>2</v>
      </c>
    </row>
    <row r="322" spans="1:5" x14ac:dyDescent="0.25">
      <c r="A322" t="s">
        <v>8219</v>
      </c>
      <c r="B322">
        <v>48</v>
      </c>
      <c r="D322" t="s">
        <v>8221</v>
      </c>
      <c r="E322">
        <v>4</v>
      </c>
    </row>
    <row r="323" spans="1:5" x14ac:dyDescent="0.25">
      <c r="A323" t="s">
        <v>8219</v>
      </c>
      <c r="B323">
        <v>32</v>
      </c>
      <c r="D323" t="s">
        <v>8221</v>
      </c>
      <c r="E323">
        <v>8</v>
      </c>
    </row>
    <row r="324" spans="1:5" x14ac:dyDescent="0.25">
      <c r="A324" t="s">
        <v>8219</v>
      </c>
      <c r="B324">
        <v>28</v>
      </c>
      <c r="D324" t="s">
        <v>8221</v>
      </c>
      <c r="E324">
        <v>1</v>
      </c>
    </row>
    <row r="325" spans="1:5" x14ac:dyDescent="0.25">
      <c r="A325" t="s">
        <v>8219</v>
      </c>
      <c r="B325">
        <v>15</v>
      </c>
      <c r="D325" t="s">
        <v>8221</v>
      </c>
      <c r="E325">
        <v>0</v>
      </c>
    </row>
    <row r="326" spans="1:5" x14ac:dyDescent="0.25">
      <c r="A326" t="s">
        <v>8219</v>
      </c>
      <c r="B326">
        <v>47</v>
      </c>
      <c r="D326" t="s">
        <v>8221</v>
      </c>
      <c r="E326">
        <v>7</v>
      </c>
    </row>
    <row r="327" spans="1:5" x14ac:dyDescent="0.25">
      <c r="A327" t="s">
        <v>8219</v>
      </c>
      <c r="B327">
        <v>36</v>
      </c>
      <c r="D327" t="s">
        <v>8221</v>
      </c>
      <c r="E327">
        <v>1</v>
      </c>
    </row>
    <row r="328" spans="1:5" x14ac:dyDescent="0.25">
      <c r="A328" t="s">
        <v>8219</v>
      </c>
      <c r="B328">
        <v>80</v>
      </c>
      <c r="D328" t="s">
        <v>8221</v>
      </c>
      <c r="E328">
        <v>0</v>
      </c>
    </row>
    <row r="329" spans="1:5" x14ac:dyDescent="0.25">
      <c r="A329" t="s">
        <v>8219</v>
      </c>
      <c r="B329">
        <v>36</v>
      </c>
      <c r="D329" t="s">
        <v>8221</v>
      </c>
      <c r="E329">
        <v>2</v>
      </c>
    </row>
    <row r="330" spans="1:5" x14ac:dyDescent="0.25">
      <c r="A330" t="s">
        <v>8219</v>
      </c>
      <c r="B330">
        <v>120</v>
      </c>
      <c r="D330" t="s">
        <v>8221</v>
      </c>
      <c r="E330">
        <v>0</v>
      </c>
    </row>
    <row r="331" spans="1:5" x14ac:dyDescent="0.25">
      <c r="A331" t="s">
        <v>8219</v>
      </c>
      <c r="B331">
        <v>14</v>
      </c>
      <c r="D331" t="s">
        <v>8221</v>
      </c>
      <c r="E331">
        <v>37</v>
      </c>
    </row>
    <row r="332" spans="1:5" x14ac:dyDescent="0.25">
      <c r="A332" t="s">
        <v>8219</v>
      </c>
      <c r="B332">
        <v>7</v>
      </c>
      <c r="D332" t="s">
        <v>8221</v>
      </c>
      <c r="E332">
        <v>1</v>
      </c>
    </row>
    <row r="333" spans="1:5" x14ac:dyDescent="0.25">
      <c r="A333" t="s">
        <v>8219</v>
      </c>
      <c r="B333">
        <v>25</v>
      </c>
      <c r="D333" t="s">
        <v>8221</v>
      </c>
      <c r="E333">
        <v>6</v>
      </c>
    </row>
    <row r="334" spans="1:5" x14ac:dyDescent="0.25">
      <c r="A334" t="s">
        <v>8219</v>
      </c>
      <c r="B334">
        <v>27</v>
      </c>
      <c r="D334" t="s">
        <v>8221</v>
      </c>
      <c r="E334">
        <v>3</v>
      </c>
    </row>
    <row r="335" spans="1:5" x14ac:dyDescent="0.25">
      <c r="A335" t="s">
        <v>8219</v>
      </c>
      <c r="B335">
        <v>10</v>
      </c>
      <c r="D335" t="s">
        <v>8221</v>
      </c>
      <c r="E335">
        <v>1</v>
      </c>
    </row>
    <row r="336" spans="1:5" x14ac:dyDescent="0.25">
      <c r="A336" t="s">
        <v>8219</v>
      </c>
      <c r="B336">
        <v>34</v>
      </c>
      <c r="D336" t="s">
        <v>8221</v>
      </c>
      <c r="E336">
        <v>4</v>
      </c>
    </row>
    <row r="337" spans="1:5" x14ac:dyDescent="0.25">
      <c r="A337" t="s">
        <v>8219</v>
      </c>
      <c r="B337">
        <v>12</v>
      </c>
      <c r="D337" t="s">
        <v>8221</v>
      </c>
      <c r="E337">
        <v>13</v>
      </c>
    </row>
    <row r="338" spans="1:5" x14ac:dyDescent="0.25">
      <c r="A338" t="s">
        <v>8219</v>
      </c>
      <c r="B338">
        <v>28</v>
      </c>
      <c r="D338" t="s">
        <v>8221</v>
      </c>
      <c r="E338">
        <v>2</v>
      </c>
    </row>
    <row r="339" spans="1:5" x14ac:dyDescent="0.25">
      <c r="A339" t="s">
        <v>8219</v>
      </c>
      <c r="B339">
        <v>21</v>
      </c>
      <c r="D339" t="s">
        <v>8221</v>
      </c>
      <c r="E339">
        <v>3</v>
      </c>
    </row>
    <row r="340" spans="1:5" x14ac:dyDescent="0.25">
      <c r="A340" t="s">
        <v>8219</v>
      </c>
      <c r="B340">
        <v>6</v>
      </c>
      <c r="D340" t="s">
        <v>8221</v>
      </c>
      <c r="E340">
        <v>18</v>
      </c>
    </row>
    <row r="341" spans="1:5" x14ac:dyDescent="0.25">
      <c r="A341" t="s">
        <v>8219</v>
      </c>
      <c r="B341">
        <v>22</v>
      </c>
      <c r="D341" t="s">
        <v>8221</v>
      </c>
      <c r="E341">
        <v>1</v>
      </c>
    </row>
    <row r="342" spans="1:5" x14ac:dyDescent="0.25">
      <c r="A342" t="s">
        <v>8219</v>
      </c>
      <c r="B342">
        <v>42</v>
      </c>
      <c r="D342" t="s">
        <v>8221</v>
      </c>
      <c r="E342">
        <v>3</v>
      </c>
    </row>
    <row r="343" spans="1:5" x14ac:dyDescent="0.25">
      <c r="A343" t="s">
        <v>8219</v>
      </c>
      <c r="B343">
        <v>25</v>
      </c>
      <c r="D343" t="s">
        <v>8221</v>
      </c>
      <c r="E343">
        <v>10</v>
      </c>
    </row>
    <row r="344" spans="1:5" x14ac:dyDescent="0.25">
      <c r="A344" t="s">
        <v>8219</v>
      </c>
      <c r="B344">
        <v>26</v>
      </c>
      <c r="D344" t="s">
        <v>8221</v>
      </c>
      <c r="E344">
        <v>8</v>
      </c>
    </row>
    <row r="345" spans="1:5" x14ac:dyDescent="0.25">
      <c r="A345" t="s">
        <v>8219</v>
      </c>
      <c r="B345">
        <v>17</v>
      </c>
      <c r="D345" t="s">
        <v>8221</v>
      </c>
      <c r="E345">
        <v>2</v>
      </c>
    </row>
    <row r="346" spans="1:5" x14ac:dyDescent="0.25">
      <c r="A346" t="s">
        <v>8219</v>
      </c>
      <c r="B346">
        <v>25</v>
      </c>
      <c r="D346" t="s">
        <v>8221</v>
      </c>
      <c r="E346">
        <v>13</v>
      </c>
    </row>
    <row r="347" spans="1:5" x14ac:dyDescent="0.25">
      <c r="A347" t="s">
        <v>8219</v>
      </c>
      <c r="B347">
        <v>27</v>
      </c>
      <c r="D347" t="s">
        <v>8221</v>
      </c>
      <c r="E347">
        <v>12</v>
      </c>
    </row>
    <row r="348" spans="1:5" x14ac:dyDescent="0.25">
      <c r="A348" t="s">
        <v>8219</v>
      </c>
      <c r="B348">
        <v>32</v>
      </c>
      <c r="D348" t="s">
        <v>8221</v>
      </c>
      <c r="E348">
        <v>1</v>
      </c>
    </row>
    <row r="349" spans="1:5" x14ac:dyDescent="0.25">
      <c r="A349" t="s">
        <v>8219</v>
      </c>
      <c r="B349">
        <v>23</v>
      </c>
      <c r="D349" t="s">
        <v>8221</v>
      </c>
      <c r="E349">
        <v>24</v>
      </c>
    </row>
    <row r="350" spans="1:5" x14ac:dyDescent="0.25">
      <c r="A350" t="s">
        <v>8219</v>
      </c>
      <c r="B350">
        <v>34</v>
      </c>
      <c r="D350" t="s">
        <v>8221</v>
      </c>
      <c r="E350">
        <v>1</v>
      </c>
    </row>
    <row r="351" spans="1:5" x14ac:dyDescent="0.25">
      <c r="A351" t="s">
        <v>8219</v>
      </c>
      <c r="B351">
        <v>25</v>
      </c>
      <c r="D351" t="s">
        <v>8221</v>
      </c>
      <c r="E351">
        <v>10</v>
      </c>
    </row>
    <row r="352" spans="1:5" x14ac:dyDescent="0.25">
      <c r="A352" t="s">
        <v>8219</v>
      </c>
      <c r="B352">
        <v>27</v>
      </c>
      <c r="D352" t="s">
        <v>8221</v>
      </c>
      <c r="E352">
        <v>16</v>
      </c>
    </row>
    <row r="353" spans="1:5" x14ac:dyDescent="0.25">
      <c r="A353" t="s">
        <v>8219</v>
      </c>
      <c r="B353">
        <v>14</v>
      </c>
      <c r="D353" t="s">
        <v>8221</v>
      </c>
      <c r="E353">
        <v>5</v>
      </c>
    </row>
    <row r="354" spans="1:5" x14ac:dyDescent="0.25">
      <c r="A354" t="s">
        <v>8219</v>
      </c>
      <c r="B354">
        <v>28</v>
      </c>
      <c r="D354" t="s">
        <v>8221</v>
      </c>
      <c r="E354">
        <v>27</v>
      </c>
    </row>
    <row r="355" spans="1:5" x14ac:dyDescent="0.25">
      <c r="A355" t="s">
        <v>8219</v>
      </c>
      <c r="B355">
        <v>45</v>
      </c>
      <c r="D355" t="s">
        <v>8221</v>
      </c>
      <c r="E355">
        <v>3</v>
      </c>
    </row>
    <row r="356" spans="1:5" x14ac:dyDescent="0.25">
      <c r="A356" t="s">
        <v>8219</v>
      </c>
      <c r="B356">
        <v>19</v>
      </c>
      <c r="D356" t="s">
        <v>8221</v>
      </c>
      <c r="E356">
        <v>2</v>
      </c>
    </row>
    <row r="357" spans="1:5" x14ac:dyDescent="0.25">
      <c r="A357" t="s">
        <v>8219</v>
      </c>
      <c r="B357">
        <v>26</v>
      </c>
      <c r="D357" t="s">
        <v>8221</v>
      </c>
      <c r="E357">
        <v>7</v>
      </c>
    </row>
    <row r="358" spans="1:5" x14ac:dyDescent="0.25">
      <c r="A358" t="s">
        <v>8219</v>
      </c>
      <c r="B358">
        <v>20</v>
      </c>
      <c r="D358" t="s">
        <v>8221</v>
      </c>
      <c r="E358">
        <v>6</v>
      </c>
    </row>
    <row r="359" spans="1:5" x14ac:dyDescent="0.25">
      <c r="A359" t="s">
        <v>8219</v>
      </c>
      <c r="B359">
        <v>21</v>
      </c>
      <c r="D359" t="s">
        <v>8221</v>
      </c>
      <c r="E359">
        <v>4</v>
      </c>
    </row>
    <row r="360" spans="1:5" x14ac:dyDescent="0.25">
      <c r="A360" t="s">
        <v>8219</v>
      </c>
      <c r="B360">
        <v>26</v>
      </c>
      <c r="D360" t="s">
        <v>8221</v>
      </c>
      <c r="E360">
        <v>4</v>
      </c>
    </row>
    <row r="361" spans="1:5" x14ac:dyDescent="0.25">
      <c r="A361" t="s">
        <v>8219</v>
      </c>
      <c r="B361">
        <v>50</v>
      </c>
      <c r="D361" t="s">
        <v>8221</v>
      </c>
      <c r="E361">
        <v>1</v>
      </c>
    </row>
    <row r="362" spans="1:5" x14ac:dyDescent="0.25">
      <c r="A362" t="s">
        <v>8219</v>
      </c>
      <c r="B362">
        <v>38</v>
      </c>
      <c r="D362" t="s">
        <v>8221</v>
      </c>
      <c r="E362">
        <v>12</v>
      </c>
    </row>
    <row r="363" spans="1:5" x14ac:dyDescent="0.25">
      <c r="A363" t="s">
        <v>8219</v>
      </c>
      <c r="B363">
        <v>17</v>
      </c>
      <c r="D363" t="s">
        <v>8221</v>
      </c>
      <c r="E363">
        <v>6</v>
      </c>
    </row>
    <row r="364" spans="1:5" x14ac:dyDescent="0.25">
      <c r="A364" t="s">
        <v>8219</v>
      </c>
      <c r="B364">
        <v>13</v>
      </c>
      <c r="D364" t="s">
        <v>8221</v>
      </c>
      <c r="E364">
        <v>2</v>
      </c>
    </row>
    <row r="365" spans="1:5" x14ac:dyDescent="0.25">
      <c r="A365" t="s">
        <v>8219</v>
      </c>
      <c r="B365">
        <v>21</v>
      </c>
      <c r="D365" t="s">
        <v>8221</v>
      </c>
      <c r="E365">
        <v>21</v>
      </c>
    </row>
    <row r="366" spans="1:5" x14ac:dyDescent="0.25">
      <c r="A366" t="s">
        <v>8219</v>
      </c>
      <c r="B366">
        <v>24</v>
      </c>
      <c r="D366" t="s">
        <v>8221</v>
      </c>
      <c r="E366">
        <v>10</v>
      </c>
    </row>
    <row r="367" spans="1:5" x14ac:dyDescent="0.25">
      <c r="A367" t="s">
        <v>8219</v>
      </c>
      <c r="B367">
        <v>19</v>
      </c>
      <c r="D367" t="s">
        <v>8221</v>
      </c>
      <c r="E367">
        <v>15</v>
      </c>
    </row>
    <row r="368" spans="1:5" x14ac:dyDescent="0.25">
      <c r="A368" t="s">
        <v>8219</v>
      </c>
      <c r="B368">
        <v>144</v>
      </c>
      <c r="D368" t="s">
        <v>8221</v>
      </c>
      <c r="E368">
        <v>6</v>
      </c>
    </row>
    <row r="369" spans="1:5" x14ac:dyDescent="0.25">
      <c r="A369" t="s">
        <v>8219</v>
      </c>
      <c r="B369">
        <v>163</v>
      </c>
      <c r="D369" t="s">
        <v>8221</v>
      </c>
      <c r="E369">
        <v>1</v>
      </c>
    </row>
    <row r="370" spans="1:5" x14ac:dyDescent="0.25">
      <c r="A370" t="s">
        <v>8219</v>
      </c>
      <c r="B370">
        <v>206</v>
      </c>
      <c r="D370" t="s">
        <v>8221</v>
      </c>
      <c r="E370">
        <v>10</v>
      </c>
    </row>
    <row r="371" spans="1:5" x14ac:dyDescent="0.25">
      <c r="A371" t="s">
        <v>8219</v>
      </c>
      <c r="B371">
        <v>210</v>
      </c>
      <c r="D371" t="s">
        <v>8221</v>
      </c>
      <c r="E371">
        <v>0</v>
      </c>
    </row>
    <row r="372" spans="1:5" x14ac:dyDescent="0.25">
      <c r="A372" t="s">
        <v>8219</v>
      </c>
      <c r="B372">
        <v>944</v>
      </c>
      <c r="D372" t="s">
        <v>8221</v>
      </c>
      <c r="E372">
        <v>0</v>
      </c>
    </row>
    <row r="373" spans="1:5" x14ac:dyDescent="0.25">
      <c r="A373" t="s">
        <v>8219</v>
      </c>
      <c r="B373">
        <v>32</v>
      </c>
      <c r="D373" t="s">
        <v>8221</v>
      </c>
      <c r="E373">
        <v>19</v>
      </c>
    </row>
    <row r="374" spans="1:5" x14ac:dyDescent="0.25">
      <c r="A374" t="s">
        <v>8219</v>
      </c>
      <c r="B374">
        <v>25</v>
      </c>
      <c r="D374" t="s">
        <v>8221</v>
      </c>
      <c r="E374">
        <v>0</v>
      </c>
    </row>
    <row r="375" spans="1:5" x14ac:dyDescent="0.25">
      <c r="A375" t="s">
        <v>8219</v>
      </c>
      <c r="B375">
        <v>19</v>
      </c>
      <c r="D375" t="s">
        <v>8221</v>
      </c>
      <c r="E375">
        <v>5</v>
      </c>
    </row>
    <row r="376" spans="1:5" x14ac:dyDescent="0.25">
      <c r="A376" t="s">
        <v>8219</v>
      </c>
      <c r="B376">
        <v>43</v>
      </c>
      <c r="D376" t="s">
        <v>8221</v>
      </c>
      <c r="E376">
        <v>8</v>
      </c>
    </row>
    <row r="377" spans="1:5" x14ac:dyDescent="0.25">
      <c r="A377" t="s">
        <v>8219</v>
      </c>
      <c r="B377">
        <v>36</v>
      </c>
      <c r="D377" t="s">
        <v>8221</v>
      </c>
      <c r="E377">
        <v>0</v>
      </c>
    </row>
    <row r="378" spans="1:5" x14ac:dyDescent="0.25">
      <c r="A378" t="s">
        <v>8219</v>
      </c>
      <c r="B378">
        <v>25</v>
      </c>
      <c r="D378" t="s">
        <v>8221</v>
      </c>
      <c r="E378">
        <v>1</v>
      </c>
    </row>
    <row r="379" spans="1:5" x14ac:dyDescent="0.25">
      <c r="A379" t="s">
        <v>8219</v>
      </c>
      <c r="B379">
        <v>20</v>
      </c>
      <c r="D379" t="s">
        <v>8221</v>
      </c>
      <c r="E379">
        <v>3</v>
      </c>
    </row>
    <row r="380" spans="1:5" x14ac:dyDescent="0.25">
      <c r="A380" t="s">
        <v>8219</v>
      </c>
      <c r="B380">
        <v>11</v>
      </c>
      <c r="D380" t="s">
        <v>8221</v>
      </c>
      <c r="E380">
        <v>21</v>
      </c>
    </row>
    <row r="381" spans="1:5" x14ac:dyDescent="0.25">
      <c r="A381" t="s">
        <v>8219</v>
      </c>
      <c r="B381">
        <v>53</v>
      </c>
      <c r="D381" t="s">
        <v>8221</v>
      </c>
      <c r="E381">
        <v>4</v>
      </c>
    </row>
    <row r="382" spans="1:5" x14ac:dyDescent="0.25">
      <c r="A382" t="s">
        <v>8219</v>
      </c>
      <c r="B382">
        <v>50</v>
      </c>
      <c r="D382" t="s">
        <v>8221</v>
      </c>
      <c r="E382">
        <v>0</v>
      </c>
    </row>
    <row r="383" spans="1:5" x14ac:dyDescent="0.25">
      <c r="A383" t="s">
        <v>8219</v>
      </c>
      <c r="B383">
        <v>28</v>
      </c>
      <c r="D383" t="s">
        <v>8221</v>
      </c>
      <c r="E383">
        <v>15</v>
      </c>
    </row>
    <row r="384" spans="1:5" x14ac:dyDescent="0.25">
      <c r="A384" t="s">
        <v>8219</v>
      </c>
      <c r="B384">
        <v>18</v>
      </c>
      <c r="D384" t="s">
        <v>8221</v>
      </c>
      <c r="E384">
        <v>12</v>
      </c>
    </row>
    <row r="385" spans="1:5" x14ac:dyDescent="0.25">
      <c r="A385" t="s">
        <v>8219</v>
      </c>
      <c r="B385">
        <v>61</v>
      </c>
      <c r="D385" t="s">
        <v>8221</v>
      </c>
      <c r="E385">
        <v>5</v>
      </c>
    </row>
    <row r="386" spans="1:5" x14ac:dyDescent="0.25">
      <c r="A386" t="s">
        <v>8219</v>
      </c>
      <c r="B386">
        <v>38</v>
      </c>
      <c r="D386" t="s">
        <v>8221</v>
      </c>
      <c r="E386">
        <v>0</v>
      </c>
    </row>
    <row r="387" spans="1:5" x14ac:dyDescent="0.25">
      <c r="A387" t="s">
        <v>8219</v>
      </c>
      <c r="B387">
        <v>31</v>
      </c>
      <c r="D387" t="s">
        <v>8221</v>
      </c>
      <c r="E387">
        <v>1</v>
      </c>
    </row>
    <row r="388" spans="1:5" x14ac:dyDescent="0.25">
      <c r="A388" t="s">
        <v>8219</v>
      </c>
      <c r="B388">
        <v>23</v>
      </c>
      <c r="D388" t="s">
        <v>8221</v>
      </c>
      <c r="E388">
        <v>2</v>
      </c>
    </row>
    <row r="389" spans="1:5" x14ac:dyDescent="0.25">
      <c r="A389" t="s">
        <v>8219</v>
      </c>
      <c r="B389">
        <v>35</v>
      </c>
      <c r="D389" t="s">
        <v>8221</v>
      </c>
      <c r="E389">
        <v>3</v>
      </c>
    </row>
    <row r="390" spans="1:5" x14ac:dyDescent="0.25">
      <c r="A390" t="s">
        <v>8219</v>
      </c>
      <c r="B390">
        <v>93</v>
      </c>
      <c r="D390" t="s">
        <v>8221</v>
      </c>
      <c r="E390">
        <v>1</v>
      </c>
    </row>
    <row r="391" spans="1:5" x14ac:dyDescent="0.25">
      <c r="A391" t="s">
        <v>8219</v>
      </c>
      <c r="B391">
        <v>24</v>
      </c>
      <c r="D391" t="s">
        <v>8221</v>
      </c>
      <c r="E391">
        <v>22</v>
      </c>
    </row>
    <row r="392" spans="1:5" x14ac:dyDescent="0.25">
      <c r="A392" t="s">
        <v>8219</v>
      </c>
      <c r="B392">
        <v>34</v>
      </c>
      <c r="D392" t="s">
        <v>8221</v>
      </c>
      <c r="E392">
        <v>3</v>
      </c>
    </row>
    <row r="393" spans="1:5" x14ac:dyDescent="0.25">
      <c r="A393" t="s">
        <v>8219</v>
      </c>
      <c r="B393">
        <v>20</v>
      </c>
      <c r="D393" t="s">
        <v>8221</v>
      </c>
      <c r="E393">
        <v>1</v>
      </c>
    </row>
    <row r="394" spans="1:5" x14ac:dyDescent="0.25">
      <c r="A394" t="s">
        <v>8219</v>
      </c>
      <c r="B394">
        <v>17</v>
      </c>
      <c r="D394" t="s">
        <v>8221</v>
      </c>
      <c r="E394">
        <v>1</v>
      </c>
    </row>
    <row r="395" spans="1:5" x14ac:dyDescent="0.25">
      <c r="A395" t="s">
        <v>8219</v>
      </c>
      <c r="B395">
        <v>28</v>
      </c>
      <c r="D395" t="s">
        <v>8221</v>
      </c>
      <c r="E395">
        <v>1</v>
      </c>
    </row>
    <row r="396" spans="1:5" x14ac:dyDescent="0.25">
      <c r="A396" t="s">
        <v>8219</v>
      </c>
      <c r="B396">
        <v>22</v>
      </c>
      <c r="D396" t="s">
        <v>8221</v>
      </c>
      <c r="E396">
        <v>0</v>
      </c>
    </row>
    <row r="397" spans="1:5" x14ac:dyDescent="0.25">
      <c r="A397" t="s">
        <v>8219</v>
      </c>
      <c r="B397">
        <v>25</v>
      </c>
      <c r="D397" t="s">
        <v>8221</v>
      </c>
      <c r="E397">
        <v>1</v>
      </c>
    </row>
    <row r="398" spans="1:5" x14ac:dyDescent="0.25">
      <c r="A398" t="s">
        <v>8219</v>
      </c>
      <c r="B398">
        <v>27</v>
      </c>
      <c r="D398" t="s">
        <v>8221</v>
      </c>
      <c r="E398">
        <v>0</v>
      </c>
    </row>
    <row r="399" spans="1:5" x14ac:dyDescent="0.25">
      <c r="A399" t="s">
        <v>8219</v>
      </c>
      <c r="B399">
        <v>24</v>
      </c>
      <c r="D399" t="s">
        <v>8221</v>
      </c>
      <c r="E399">
        <v>4</v>
      </c>
    </row>
    <row r="400" spans="1:5" x14ac:dyDescent="0.25">
      <c r="A400" t="s">
        <v>8219</v>
      </c>
      <c r="B400">
        <v>28</v>
      </c>
      <c r="D400" t="s">
        <v>8221</v>
      </c>
      <c r="E400">
        <v>2</v>
      </c>
    </row>
    <row r="401" spans="1:5" x14ac:dyDescent="0.25">
      <c r="A401" t="s">
        <v>8219</v>
      </c>
      <c r="B401">
        <v>26</v>
      </c>
      <c r="D401" t="s">
        <v>8221</v>
      </c>
      <c r="E401">
        <v>0</v>
      </c>
    </row>
    <row r="402" spans="1:5" x14ac:dyDescent="0.25">
      <c r="A402" t="s">
        <v>8219</v>
      </c>
      <c r="B402">
        <v>20</v>
      </c>
      <c r="D402" t="s">
        <v>8221</v>
      </c>
      <c r="E402">
        <v>41</v>
      </c>
    </row>
    <row r="403" spans="1:5" x14ac:dyDescent="0.25">
      <c r="A403" t="s">
        <v>8219</v>
      </c>
      <c r="B403">
        <v>49</v>
      </c>
      <c r="D403" t="s">
        <v>8221</v>
      </c>
      <c r="E403">
        <v>5</v>
      </c>
    </row>
    <row r="404" spans="1:5" x14ac:dyDescent="0.25">
      <c r="A404" t="s">
        <v>8219</v>
      </c>
      <c r="B404">
        <v>26</v>
      </c>
      <c r="D404" t="s">
        <v>8221</v>
      </c>
      <c r="E404">
        <v>3</v>
      </c>
    </row>
    <row r="405" spans="1:5" x14ac:dyDescent="0.25">
      <c r="A405" t="s">
        <v>8219</v>
      </c>
      <c r="B405">
        <v>14</v>
      </c>
      <c r="D405" t="s">
        <v>8221</v>
      </c>
      <c r="E405">
        <v>0</v>
      </c>
    </row>
    <row r="406" spans="1:5" x14ac:dyDescent="0.25">
      <c r="A406" t="s">
        <v>8219</v>
      </c>
      <c r="B406">
        <v>23</v>
      </c>
      <c r="D406" t="s">
        <v>8221</v>
      </c>
      <c r="E406">
        <v>2</v>
      </c>
    </row>
    <row r="407" spans="1:5" x14ac:dyDescent="0.25">
      <c r="A407" t="s">
        <v>8219</v>
      </c>
      <c r="B407">
        <v>27</v>
      </c>
      <c r="D407" t="s">
        <v>8221</v>
      </c>
      <c r="E407">
        <v>1</v>
      </c>
    </row>
    <row r="408" spans="1:5" x14ac:dyDescent="0.25">
      <c r="A408" t="s">
        <v>8219</v>
      </c>
      <c r="B408">
        <v>19</v>
      </c>
      <c r="D408" t="s">
        <v>8221</v>
      </c>
      <c r="E408">
        <v>0</v>
      </c>
    </row>
    <row r="409" spans="1:5" x14ac:dyDescent="0.25">
      <c r="A409" t="s">
        <v>8219</v>
      </c>
      <c r="B409">
        <v>45</v>
      </c>
      <c r="D409" t="s">
        <v>8221</v>
      </c>
      <c r="E409">
        <v>14</v>
      </c>
    </row>
    <row r="410" spans="1:5" x14ac:dyDescent="0.25">
      <c r="A410" t="s">
        <v>8219</v>
      </c>
      <c r="B410">
        <v>25</v>
      </c>
      <c r="D410" t="s">
        <v>8221</v>
      </c>
      <c r="E410">
        <v>19</v>
      </c>
    </row>
    <row r="411" spans="1:5" x14ac:dyDescent="0.25">
      <c r="A411" t="s">
        <v>8219</v>
      </c>
      <c r="B411">
        <v>14</v>
      </c>
      <c r="D411" t="s">
        <v>8221</v>
      </c>
      <c r="E411">
        <v>1</v>
      </c>
    </row>
    <row r="412" spans="1:5" x14ac:dyDescent="0.25">
      <c r="A412" t="s">
        <v>8219</v>
      </c>
      <c r="B412">
        <v>37</v>
      </c>
      <c r="D412" t="s">
        <v>8221</v>
      </c>
      <c r="E412">
        <v>6</v>
      </c>
    </row>
    <row r="413" spans="1:5" x14ac:dyDescent="0.25">
      <c r="A413" t="s">
        <v>8219</v>
      </c>
      <c r="B413">
        <v>27</v>
      </c>
      <c r="D413" t="s">
        <v>8221</v>
      </c>
      <c r="E413">
        <v>0</v>
      </c>
    </row>
    <row r="414" spans="1:5" x14ac:dyDescent="0.25">
      <c r="A414" t="s">
        <v>8219</v>
      </c>
      <c r="B414">
        <v>42</v>
      </c>
      <c r="D414" t="s">
        <v>8221</v>
      </c>
      <c r="E414">
        <v>4</v>
      </c>
    </row>
    <row r="415" spans="1:5" x14ac:dyDescent="0.25">
      <c r="A415" t="s">
        <v>8219</v>
      </c>
      <c r="B415">
        <v>8</v>
      </c>
      <c r="D415" t="s">
        <v>8221</v>
      </c>
      <c r="E415">
        <v>1</v>
      </c>
    </row>
    <row r="416" spans="1:5" x14ac:dyDescent="0.25">
      <c r="A416" t="s">
        <v>8219</v>
      </c>
      <c r="B416">
        <v>17</v>
      </c>
      <c r="D416" t="s">
        <v>8221</v>
      </c>
      <c r="E416">
        <v>14</v>
      </c>
    </row>
    <row r="417" spans="1:5" x14ac:dyDescent="0.25">
      <c r="A417" t="s">
        <v>8219</v>
      </c>
      <c r="B417">
        <v>26</v>
      </c>
      <c r="D417" t="s">
        <v>8221</v>
      </c>
      <c r="E417">
        <v>12</v>
      </c>
    </row>
    <row r="418" spans="1:5" x14ac:dyDescent="0.25">
      <c r="A418" t="s">
        <v>8219</v>
      </c>
      <c r="B418">
        <v>42</v>
      </c>
      <c r="D418" t="s">
        <v>8221</v>
      </c>
      <c r="E418">
        <v>0</v>
      </c>
    </row>
    <row r="419" spans="1:5" x14ac:dyDescent="0.25">
      <c r="A419" t="s">
        <v>8219</v>
      </c>
      <c r="B419">
        <v>24</v>
      </c>
      <c r="D419" t="s">
        <v>8221</v>
      </c>
      <c r="E419">
        <v>23</v>
      </c>
    </row>
    <row r="420" spans="1:5" x14ac:dyDescent="0.25">
      <c r="A420" t="s">
        <v>8219</v>
      </c>
      <c r="B420">
        <v>17</v>
      </c>
      <c r="D420" t="s">
        <v>8221</v>
      </c>
      <c r="E420">
        <v>1</v>
      </c>
    </row>
    <row r="421" spans="1:5" x14ac:dyDescent="0.25">
      <c r="A421" t="s">
        <v>8219</v>
      </c>
      <c r="B421">
        <v>41</v>
      </c>
      <c r="D421" t="s">
        <v>8221</v>
      </c>
      <c r="E421">
        <v>14</v>
      </c>
    </row>
    <row r="422" spans="1:5" x14ac:dyDescent="0.25">
      <c r="A422" t="s">
        <v>8219</v>
      </c>
      <c r="B422">
        <v>19</v>
      </c>
      <c r="D422" t="s">
        <v>8221</v>
      </c>
      <c r="E422">
        <v>0</v>
      </c>
    </row>
    <row r="423" spans="1:5" x14ac:dyDescent="0.25">
      <c r="A423" t="s">
        <v>8219</v>
      </c>
      <c r="B423">
        <v>49</v>
      </c>
      <c r="D423" t="s">
        <v>8221</v>
      </c>
      <c r="E423">
        <v>0</v>
      </c>
    </row>
    <row r="424" spans="1:5" x14ac:dyDescent="0.25">
      <c r="A424" t="s">
        <v>8219</v>
      </c>
      <c r="B424">
        <v>27</v>
      </c>
      <c r="D424" t="s">
        <v>8221</v>
      </c>
      <c r="E424">
        <v>1</v>
      </c>
    </row>
    <row r="425" spans="1:5" x14ac:dyDescent="0.25">
      <c r="A425" t="s">
        <v>8219</v>
      </c>
      <c r="B425">
        <v>31</v>
      </c>
      <c r="D425" t="s">
        <v>8221</v>
      </c>
      <c r="E425">
        <v>31</v>
      </c>
    </row>
    <row r="426" spans="1:5" x14ac:dyDescent="0.25">
      <c r="A426" t="s">
        <v>8219</v>
      </c>
      <c r="B426">
        <v>17</v>
      </c>
      <c r="D426" t="s">
        <v>8221</v>
      </c>
      <c r="E426">
        <v>0</v>
      </c>
    </row>
    <row r="427" spans="1:5" x14ac:dyDescent="0.25">
      <c r="A427" t="s">
        <v>8219</v>
      </c>
      <c r="B427">
        <v>21</v>
      </c>
      <c r="D427" t="s">
        <v>8221</v>
      </c>
      <c r="E427">
        <v>23</v>
      </c>
    </row>
    <row r="428" spans="1:5" x14ac:dyDescent="0.25">
      <c r="A428" t="s">
        <v>8219</v>
      </c>
      <c r="B428">
        <v>28</v>
      </c>
      <c r="D428" t="s">
        <v>8221</v>
      </c>
      <c r="E428">
        <v>2</v>
      </c>
    </row>
    <row r="429" spans="1:5" x14ac:dyDescent="0.25">
      <c r="A429" t="s">
        <v>8219</v>
      </c>
      <c r="B429">
        <v>17</v>
      </c>
      <c r="D429" t="s">
        <v>8221</v>
      </c>
      <c r="E429">
        <v>4</v>
      </c>
    </row>
    <row r="430" spans="1:5" x14ac:dyDescent="0.25">
      <c r="A430" t="s">
        <v>8219</v>
      </c>
      <c r="B430">
        <v>18</v>
      </c>
      <c r="D430" t="s">
        <v>8221</v>
      </c>
      <c r="E430">
        <v>0</v>
      </c>
    </row>
    <row r="431" spans="1:5" x14ac:dyDescent="0.25">
      <c r="A431" t="s">
        <v>8219</v>
      </c>
      <c r="B431">
        <v>17</v>
      </c>
      <c r="D431" t="s">
        <v>8221</v>
      </c>
      <c r="E431">
        <v>17</v>
      </c>
    </row>
    <row r="432" spans="1:5" x14ac:dyDescent="0.25">
      <c r="A432" t="s">
        <v>8219</v>
      </c>
      <c r="B432">
        <v>23</v>
      </c>
      <c r="D432" t="s">
        <v>8221</v>
      </c>
      <c r="E432">
        <v>0</v>
      </c>
    </row>
    <row r="433" spans="1:5" x14ac:dyDescent="0.25">
      <c r="A433" t="s">
        <v>8219</v>
      </c>
      <c r="B433">
        <v>35</v>
      </c>
      <c r="D433" t="s">
        <v>8221</v>
      </c>
      <c r="E433">
        <v>2</v>
      </c>
    </row>
    <row r="434" spans="1:5" x14ac:dyDescent="0.25">
      <c r="A434" t="s">
        <v>8219</v>
      </c>
      <c r="B434">
        <v>11</v>
      </c>
      <c r="D434" t="s">
        <v>8221</v>
      </c>
      <c r="E434">
        <v>7</v>
      </c>
    </row>
    <row r="435" spans="1:5" x14ac:dyDescent="0.25">
      <c r="A435" t="s">
        <v>8219</v>
      </c>
      <c r="B435">
        <v>38</v>
      </c>
      <c r="D435" t="s">
        <v>8221</v>
      </c>
      <c r="E435">
        <v>13</v>
      </c>
    </row>
    <row r="436" spans="1:5" x14ac:dyDescent="0.25">
      <c r="A436" t="s">
        <v>8219</v>
      </c>
      <c r="B436">
        <v>10</v>
      </c>
      <c r="D436" t="s">
        <v>8221</v>
      </c>
      <c r="E436">
        <v>1</v>
      </c>
    </row>
    <row r="437" spans="1:5" x14ac:dyDescent="0.25">
      <c r="A437" t="s">
        <v>8219</v>
      </c>
      <c r="B437">
        <v>24</v>
      </c>
      <c r="D437" t="s">
        <v>8221</v>
      </c>
      <c r="E437">
        <v>0</v>
      </c>
    </row>
    <row r="438" spans="1:5" x14ac:dyDescent="0.25">
      <c r="A438" t="s">
        <v>8219</v>
      </c>
      <c r="B438">
        <v>20</v>
      </c>
      <c r="D438" t="s">
        <v>8221</v>
      </c>
      <c r="E438">
        <v>1</v>
      </c>
    </row>
    <row r="439" spans="1:5" x14ac:dyDescent="0.25">
      <c r="A439" t="s">
        <v>8219</v>
      </c>
      <c r="B439">
        <v>26</v>
      </c>
      <c r="D439" t="s">
        <v>8221</v>
      </c>
      <c r="E439">
        <v>14</v>
      </c>
    </row>
    <row r="440" spans="1:5" x14ac:dyDescent="0.25">
      <c r="A440" t="s">
        <v>8219</v>
      </c>
      <c r="B440">
        <v>18</v>
      </c>
      <c r="D440" t="s">
        <v>8221</v>
      </c>
      <c r="E440">
        <v>1</v>
      </c>
    </row>
    <row r="441" spans="1:5" x14ac:dyDescent="0.25">
      <c r="A441" t="s">
        <v>8219</v>
      </c>
      <c r="B441">
        <v>30</v>
      </c>
      <c r="D441" t="s">
        <v>8221</v>
      </c>
      <c r="E441">
        <v>6</v>
      </c>
    </row>
    <row r="442" spans="1:5" x14ac:dyDescent="0.25">
      <c r="A442" t="s">
        <v>8219</v>
      </c>
      <c r="B442">
        <v>42</v>
      </c>
      <c r="D442" t="s">
        <v>8221</v>
      </c>
      <c r="E442">
        <v>45</v>
      </c>
    </row>
    <row r="443" spans="1:5" x14ac:dyDescent="0.25">
      <c r="A443" t="s">
        <v>8219</v>
      </c>
      <c r="B443">
        <v>47</v>
      </c>
      <c r="D443" t="s">
        <v>8221</v>
      </c>
      <c r="E443">
        <v>0</v>
      </c>
    </row>
    <row r="444" spans="1:5" x14ac:dyDescent="0.25">
      <c r="A444" t="s">
        <v>8219</v>
      </c>
      <c r="B444">
        <v>34</v>
      </c>
      <c r="D444" t="s">
        <v>8221</v>
      </c>
      <c r="E444">
        <v>0</v>
      </c>
    </row>
    <row r="445" spans="1:5" x14ac:dyDescent="0.25">
      <c r="A445" t="s">
        <v>8219</v>
      </c>
      <c r="B445">
        <v>34</v>
      </c>
      <c r="D445" t="s">
        <v>8221</v>
      </c>
      <c r="E445">
        <v>3</v>
      </c>
    </row>
    <row r="446" spans="1:5" x14ac:dyDescent="0.25">
      <c r="A446" t="s">
        <v>8219</v>
      </c>
      <c r="B446">
        <v>19</v>
      </c>
      <c r="D446" t="s">
        <v>8221</v>
      </c>
      <c r="E446">
        <v>16</v>
      </c>
    </row>
    <row r="447" spans="1:5" x14ac:dyDescent="0.25">
      <c r="A447" t="s">
        <v>8219</v>
      </c>
      <c r="B447">
        <v>191</v>
      </c>
      <c r="D447" t="s">
        <v>8221</v>
      </c>
      <c r="E447">
        <v>1</v>
      </c>
    </row>
    <row r="448" spans="1:5" x14ac:dyDescent="0.25">
      <c r="A448" t="s">
        <v>8219</v>
      </c>
      <c r="B448">
        <v>19</v>
      </c>
      <c r="D448" t="s">
        <v>8221</v>
      </c>
      <c r="E448">
        <v>5</v>
      </c>
    </row>
    <row r="449" spans="1:5" x14ac:dyDescent="0.25">
      <c r="A449" t="s">
        <v>8219</v>
      </c>
      <c r="B449">
        <v>15</v>
      </c>
      <c r="D449" t="s">
        <v>8221</v>
      </c>
      <c r="E449">
        <v>41</v>
      </c>
    </row>
    <row r="450" spans="1:5" x14ac:dyDescent="0.25">
      <c r="A450" t="s">
        <v>8219</v>
      </c>
      <c r="B450">
        <v>15</v>
      </c>
      <c r="D450" t="s">
        <v>8221</v>
      </c>
      <c r="E450">
        <v>0</v>
      </c>
    </row>
    <row r="451" spans="1:5" x14ac:dyDescent="0.25">
      <c r="A451" t="s">
        <v>8219</v>
      </c>
      <c r="B451">
        <v>30</v>
      </c>
      <c r="D451" t="s">
        <v>8221</v>
      </c>
      <c r="E451">
        <v>3</v>
      </c>
    </row>
    <row r="452" spans="1:5" x14ac:dyDescent="0.25">
      <c r="A452" t="s">
        <v>8219</v>
      </c>
      <c r="B452">
        <v>24</v>
      </c>
      <c r="D452" t="s">
        <v>8221</v>
      </c>
      <c r="E452">
        <v>1</v>
      </c>
    </row>
    <row r="453" spans="1:5" x14ac:dyDescent="0.25">
      <c r="A453" t="s">
        <v>8219</v>
      </c>
      <c r="B453">
        <v>21</v>
      </c>
      <c r="D453" t="s">
        <v>8221</v>
      </c>
      <c r="E453">
        <v>0</v>
      </c>
    </row>
    <row r="454" spans="1:5" x14ac:dyDescent="0.25">
      <c r="A454" t="s">
        <v>8219</v>
      </c>
      <c r="B454">
        <v>18</v>
      </c>
      <c r="D454" t="s">
        <v>8221</v>
      </c>
      <c r="E454">
        <v>2</v>
      </c>
    </row>
    <row r="455" spans="1:5" x14ac:dyDescent="0.25">
      <c r="A455" t="s">
        <v>8219</v>
      </c>
      <c r="B455">
        <v>17</v>
      </c>
      <c r="D455" t="s">
        <v>8221</v>
      </c>
      <c r="E455">
        <v>4</v>
      </c>
    </row>
    <row r="456" spans="1:5" x14ac:dyDescent="0.25">
      <c r="A456" t="s">
        <v>8219</v>
      </c>
      <c r="B456">
        <v>24</v>
      </c>
      <c r="D456" t="s">
        <v>8221</v>
      </c>
      <c r="E456">
        <v>1</v>
      </c>
    </row>
    <row r="457" spans="1:5" x14ac:dyDescent="0.25">
      <c r="A457" t="s">
        <v>8219</v>
      </c>
      <c r="B457">
        <v>76</v>
      </c>
      <c r="D457" t="s">
        <v>8221</v>
      </c>
      <c r="E457">
        <v>19</v>
      </c>
    </row>
    <row r="458" spans="1:5" x14ac:dyDescent="0.25">
      <c r="A458" t="s">
        <v>8219</v>
      </c>
      <c r="B458">
        <v>64</v>
      </c>
      <c r="D458" t="s">
        <v>8221</v>
      </c>
      <c r="E458">
        <v>0</v>
      </c>
    </row>
    <row r="459" spans="1:5" x14ac:dyDescent="0.25">
      <c r="A459" t="s">
        <v>8219</v>
      </c>
      <c r="B459">
        <v>33</v>
      </c>
      <c r="D459" t="s">
        <v>8221</v>
      </c>
      <c r="E459">
        <v>11</v>
      </c>
    </row>
    <row r="460" spans="1:5" x14ac:dyDescent="0.25">
      <c r="A460" t="s">
        <v>8219</v>
      </c>
      <c r="B460">
        <v>23</v>
      </c>
      <c r="D460" t="s">
        <v>8221</v>
      </c>
      <c r="E460">
        <v>5</v>
      </c>
    </row>
    <row r="461" spans="1:5" x14ac:dyDescent="0.25">
      <c r="A461" t="s">
        <v>8219</v>
      </c>
      <c r="B461">
        <v>28</v>
      </c>
      <c r="D461" t="s">
        <v>8221</v>
      </c>
      <c r="E461">
        <v>2</v>
      </c>
    </row>
    <row r="462" spans="1:5" x14ac:dyDescent="0.25">
      <c r="A462" t="s">
        <v>8219</v>
      </c>
      <c r="B462">
        <v>52</v>
      </c>
      <c r="D462" t="s">
        <v>8221</v>
      </c>
      <c r="E462">
        <v>2</v>
      </c>
    </row>
    <row r="463" spans="1:5" x14ac:dyDescent="0.25">
      <c r="A463" t="s">
        <v>8219</v>
      </c>
      <c r="B463">
        <v>90</v>
      </c>
      <c r="D463" t="s">
        <v>8221</v>
      </c>
      <c r="E463">
        <v>2</v>
      </c>
    </row>
    <row r="464" spans="1:5" x14ac:dyDescent="0.25">
      <c r="A464" t="s">
        <v>8219</v>
      </c>
      <c r="B464">
        <v>29</v>
      </c>
      <c r="D464" t="s">
        <v>8221</v>
      </c>
      <c r="E464">
        <v>0</v>
      </c>
    </row>
    <row r="465" spans="1:5" x14ac:dyDescent="0.25">
      <c r="A465" t="s">
        <v>8219</v>
      </c>
      <c r="B465">
        <v>35</v>
      </c>
      <c r="D465" t="s">
        <v>8221</v>
      </c>
      <c r="E465">
        <v>18</v>
      </c>
    </row>
    <row r="466" spans="1:5" x14ac:dyDescent="0.25">
      <c r="A466" t="s">
        <v>8219</v>
      </c>
      <c r="B466">
        <v>88</v>
      </c>
      <c r="D466" t="s">
        <v>8221</v>
      </c>
      <c r="E466">
        <v>9</v>
      </c>
    </row>
    <row r="467" spans="1:5" x14ac:dyDescent="0.25">
      <c r="A467" t="s">
        <v>8219</v>
      </c>
      <c r="B467">
        <v>34</v>
      </c>
      <c r="D467" t="s">
        <v>8221</v>
      </c>
      <c r="E467">
        <v>11</v>
      </c>
    </row>
    <row r="468" spans="1:5" x14ac:dyDescent="0.25">
      <c r="A468" t="s">
        <v>8219</v>
      </c>
      <c r="B468">
        <v>50</v>
      </c>
      <c r="D468" t="s">
        <v>8221</v>
      </c>
      <c r="E468">
        <v>1</v>
      </c>
    </row>
    <row r="469" spans="1:5" x14ac:dyDescent="0.25">
      <c r="A469" t="s">
        <v>8219</v>
      </c>
      <c r="B469">
        <v>47</v>
      </c>
      <c r="D469" t="s">
        <v>8221</v>
      </c>
      <c r="E469">
        <v>1</v>
      </c>
    </row>
    <row r="470" spans="1:5" x14ac:dyDescent="0.25">
      <c r="A470" t="s">
        <v>8219</v>
      </c>
      <c r="B470">
        <v>45</v>
      </c>
      <c r="D470" t="s">
        <v>8221</v>
      </c>
      <c r="E470">
        <v>17</v>
      </c>
    </row>
    <row r="471" spans="1:5" x14ac:dyDescent="0.25">
      <c r="A471" t="s">
        <v>8219</v>
      </c>
      <c r="B471">
        <v>21</v>
      </c>
      <c r="D471" t="s">
        <v>8221</v>
      </c>
      <c r="E471">
        <v>35</v>
      </c>
    </row>
    <row r="472" spans="1:5" x14ac:dyDescent="0.25">
      <c r="A472" t="s">
        <v>8219</v>
      </c>
      <c r="B472">
        <v>30</v>
      </c>
      <c r="D472" t="s">
        <v>8221</v>
      </c>
      <c r="E472">
        <v>39</v>
      </c>
    </row>
    <row r="473" spans="1:5" x14ac:dyDescent="0.25">
      <c r="A473" t="s">
        <v>8219</v>
      </c>
      <c r="B473">
        <v>46</v>
      </c>
      <c r="D473" t="s">
        <v>8221</v>
      </c>
      <c r="E473">
        <v>10</v>
      </c>
    </row>
    <row r="474" spans="1:5" x14ac:dyDescent="0.25">
      <c r="A474" t="s">
        <v>8219</v>
      </c>
      <c r="B474">
        <v>18</v>
      </c>
      <c r="D474" t="s">
        <v>8221</v>
      </c>
      <c r="E474">
        <v>1</v>
      </c>
    </row>
    <row r="475" spans="1:5" x14ac:dyDescent="0.25">
      <c r="A475" t="s">
        <v>8219</v>
      </c>
      <c r="B475">
        <v>32</v>
      </c>
      <c r="D475" t="s">
        <v>8221</v>
      </c>
      <c r="E475">
        <v>4</v>
      </c>
    </row>
    <row r="476" spans="1:5" x14ac:dyDescent="0.25">
      <c r="A476" t="s">
        <v>8219</v>
      </c>
      <c r="B476">
        <v>38</v>
      </c>
      <c r="D476" t="s">
        <v>8221</v>
      </c>
      <c r="E476">
        <v>6</v>
      </c>
    </row>
    <row r="477" spans="1:5" x14ac:dyDescent="0.25">
      <c r="A477" t="s">
        <v>8219</v>
      </c>
      <c r="B477">
        <v>24</v>
      </c>
      <c r="D477" t="s">
        <v>8221</v>
      </c>
      <c r="E477">
        <v>2</v>
      </c>
    </row>
    <row r="478" spans="1:5" x14ac:dyDescent="0.25">
      <c r="A478" t="s">
        <v>8219</v>
      </c>
      <c r="B478">
        <v>9</v>
      </c>
      <c r="D478" t="s">
        <v>8221</v>
      </c>
      <c r="E478">
        <v>6</v>
      </c>
    </row>
    <row r="479" spans="1:5" x14ac:dyDescent="0.25">
      <c r="A479" t="s">
        <v>8219</v>
      </c>
      <c r="B479">
        <v>20</v>
      </c>
      <c r="D479" t="s">
        <v>8221</v>
      </c>
      <c r="E479">
        <v>1</v>
      </c>
    </row>
    <row r="480" spans="1:5" x14ac:dyDescent="0.25">
      <c r="A480" t="s">
        <v>8219</v>
      </c>
      <c r="B480">
        <v>19</v>
      </c>
      <c r="D480" t="s">
        <v>8221</v>
      </c>
      <c r="E480">
        <v>5</v>
      </c>
    </row>
    <row r="481" spans="1:5" x14ac:dyDescent="0.25">
      <c r="A481" t="s">
        <v>8219</v>
      </c>
      <c r="B481">
        <v>18</v>
      </c>
      <c r="D481" t="s">
        <v>8221</v>
      </c>
      <c r="E481">
        <v>4</v>
      </c>
    </row>
    <row r="482" spans="1:5" x14ac:dyDescent="0.25">
      <c r="A482" t="s">
        <v>8219</v>
      </c>
      <c r="B482">
        <v>28</v>
      </c>
      <c r="D482" t="s">
        <v>8221</v>
      </c>
      <c r="E482">
        <v>2</v>
      </c>
    </row>
    <row r="483" spans="1:5" x14ac:dyDescent="0.25">
      <c r="A483" t="s">
        <v>8219</v>
      </c>
      <c r="B483">
        <v>25</v>
      </c>
      <c r="D483" t="s">
        <v>8221</v>
      </c>
      <c r="E483">
        <v>1</v>
      </c>
    </row>
    <row r="484" spans="1:5" x14ac:dyDescent="0.25">
      <c r="A484" t="s">
        <v>8219</v>
      </c>
      <c r="B484">
        <v>20</v>
      </c>
      <c r="D484" t="s">
        <v>8221</v>
      </c>
      <c r="E484">
        <v>4</v>
      </c>
    </row>
    <row r="485" spans="1:5" x14ac:dyDescent="0.25">
      <c r="A485" t="s">
        <v>8219</v>
      </c>
      <c r="B485">
        <v>28</v>
      </c>
      <c r="D485" t="s">
        <v>8221</v>
      </c>
      <c r="E485">
        <v>4</v>
      </c>
    </row>
    <row r="486" spans="1:5" x14ac:dyDescent="0.25">
      <c r="A486" t="s">
        <v>8219</v>
      </c>
      <c r="B486">
        <v>41</v>
      </c>
      <c r="D486" t="s">
        <v>8221</v>
      </c>
      <c r="E486">
        <v>2</v>
      </c>
    </row>
    <row r="487" spans="1:5" x14ac:dyDescent="0.25">
      <c r="A487" t="s">
        <v>8219</v>
      </c>
      <c r="B487">
        <v>49</v>
      </c>
      <c r="D487" t="s">
        <v>8221</v>
      </c>
      <c r="E487">
        <v>8</v>
      </c>
    </row>
    <row r="488" spans="1:5" x14ac:dyDescent="0.25">
      <c r="A488" t="s">
        <v>8219</v>
      </c>
      <c r="B488">
        <v>26</v>
      </c>
      <c r="D488" t="s">
        <v>8221</v>
      </c>
      <c r="E488">
        <v>22</v>
      </c>
    </row>
    <row r="489" spans="1:5" x14ac:dyDescent="0.25">
      <c r="A489" t="s">
        <v>8219</v>
      </c>
      <c r="B489">
        <v>38</v>
      </c>
      <c r="D489" t="s">
        <v>8221</v>
      </c>
      <c r="E489">
        <v>10</v>
      </c>
    </row>
    <row r="490" spans="1:5" x14ac:dyDescent="0.25">
      <c r="A490" t="s">
        <v>8219</v>
      </c>
      <c r="B490">
        <v>31</v>
      </c>
      <c r="D490" t="s">
        <v>8221</v>
      </c>
      <c r="E490">
        <v>7</v>
      </c>
    </row>
    <row r="491" spans="1:5" x14ac:dyDescent="0.25">
      <c r="A491" t="s">
        <v>8219</v>
      </c>
      <c r="B491">
        <v>26</v>
      </c>
      <c r="D491" t="s">
        <v>8221</v>
      </c>
      <c r="E491">
        <v>0</v>
      </c>
    </row>
    <row r="492" spans="1:5" x14ac:dyDescent="0.25">
      <c r="A492" t="s">
        <v>8219</v>
      </c>
      <c r="B492">
        <v>27</v>
      </c>
      <c r="D492" t="s">
        <v>8221</v>
      </c>
      <c r="E492">
        <v>52</v>
      </c>
    </row>
    <row r="493" spans="1:5" x14ac:dyDescent="0.25">
      <c r="A493" t="s">
        <v>8219</v>
      </c>
      <c r="B493">
        <v>27</v>
      </c>
      <c r="D493" t="s">
        <v>8221</v>
      </c>
      <c r="E493">
        <v>8</v>
      </c>
    </row>
    <row r="494" spans="1:5" x14ac:dyDescent="0.25">
      <c r="A494" t="s">
        <v>8219</v>
      </c>
      <c r="B494">
        <v>20</v>
      </c>
      <c r="D494" t="s">
        <v>8221</v>
      </c>
      <c r="E494">
        <v>5</v>
      </c>
    </row>
    <row r="495" spans="1:5" x14ac:dyDescent="0.25">
      <c r="A495" t="s">
        <v>8219</v>
      </c>
      <c r="B495">
        <v>193</v>
      </c>
      <c r="D495" t="s">
        <v>8221</v>
      </c>
      <c r="E495">
        <v>10</v>
      </c>
    </row>
    <row r="496" spans="1:5" x14ac:dyDescent="0.25">
      <c r="A496" t="s">
        <v>8219</v>
      </c>
      <c r="B496">
        <v>34</v>
      </c>
      <c r="D496" t="s">
        <v>8221</v>
      </c>
      <c r="E496">
        <v>0</v>
      </c>
    </row>
    <row r="497" spans="1:5" x14ac:dyDescent="0.25">
      <c r="A497" t="s">
        <v>8219</v>
      </c>
      <c r="B497">
        <v>21</v>
      </c>
      <c r="D497" t="s">
        <v>8221</v>
      </c>
      <c r="E497">
        <v>0</v>
      </c>
    </row>
    <row r="498" spans="1:5" x14ac:dyDescent="0.25">
      <c r="A498" t="s">
        <v>8219</v>
      </c>
      <c r="B498">
        <v>23</v>
      </c>
      <c r="D498" t="s">
        <v>8221</v>
      </c>
      <c r="E498">
        <v>2</v>
      </c>
    </row>
    <row r="499" spans="1:5" x14ac:dyDescent="0.25">
      <c r="A499" t="s">
        <v>8219</v>
      </c>
      <c r="B499">
        <v>47</v>
      </c>
      <c r="D499" t="s">
        <v>8221</v>
      </c>
      <c r="E499">
        <v>3</v>
      </c>
    </row>
    <row r="500" spans="1:5" x14ac:dyDescent="0.25">
      <c r="A500" t="s">
        <v>8219</v>
      </c>
      <c r="B500">
        <v>36</v>
      </c>
      <c r="D500" t="s">
        <v>8221</v>
      </c>
      <c r="E500">
        <v>8</v>
      </c>
    </row>
    <row r="501" spans="1:5" x14ac:dyDescent="0.25">
      <c r="A501" t="s">
        <v>8219</v>
      </c>
      <c r="B501">
        <v>34</v>
      </c>
      <c r="D501" t="s">
        <v>8221</v>
      </c>
      <c r="E501">
        <v>0</v>
      </c>
    </row>
    <row r="502" spans="1:5" x14ac:dyDescent="0.25">
      <c r="A502" t="s">
        <v>8219</v>
      </c>
      <c r="B502">
        <v>39</v>
      </c>
      <c r="D502" t="s">
        <v>8221</v>
      </c>
      <c r="E502">
        <v>15</v>
      </c>
    </row>
    <row r="503" spans="1:5" x14ac:dyDescent="0.25">
      <c r="A503" t="s">
        <v>8219</v>
      </c>
      <c r="B503">
        <v>47</v>
      </c>
      <c r="D503" t="s">
        <v>8221</v>
      </c>
      <c r="E503">
        <v>6</v>
      </c>
    </row>
    <row r="504" spans="1:5" x14ac:dyDescent="0.25">
      <c r="A504" t="s">
        <v>8219</v>
      </c>
      <c r="B504">
        <v>7</v>
      </c>
      <c r="D504" t="s">
        <v>8221</v>
      </c>
      <c r="E504">
        <v>4</v>
      </c>
    </row>
    <row r="505" spans="1:5" x14ac:dyDescent="0.25">
      <c r="A505" t="s">
        <v>8219</v>
      </c>
      <c r="B505">
        <v>23</v>
      </c>
      <c r="D505" t="s">
        <v>8221</v>
      </c>
      <c r="E505">
        <v>0</v>
      </c>
    </row>
    <row r="506" spans="1:5" x14ac:dyDescent="0.25">
      <c r="A506" t="s">
        <v>8219</v>
      </c>
      <c r="B506">
        <v>48</v>
      </c>
      <c r="D506" t="s">
        <v>8221</v>
      </c>
      <c r="E506">
        <v>3</v>
      </c>
    </row>
    <row r="507" spans="1:5" x14ac:dyDescent="0.25">
      <c r="A507" t="s">
        <v>8219</v>
      </c>
      <c r="B507">
        <v>41</v>
      </c>
      <c r="D507" t="s">
        <v>8221</v>
      </c>
      <c r="E507">
        <v>13</v>
      </c>
    </row>
    <row r="508" spans="1:5" x14ac:dyDescent="0.25">
      <c r="A508" t="s">
        <v>8219</v>
      </c>
      <c r="B508">
        <v>35</v>
      </c>
      <c r="D508" t="s">
        <v>8221</v>
      </c>
      <c r="E508">
        <v>9</v>
      </c>
    </row>
    <row r="509" spans="1:5" x14ac:dyDescent="0.25">
      <c r="A509" t="s">
        <v>8219</v>
      </c>
      <c r="B509">
        <v>56</v>
      </c>
      <c r="D509" t="s">
        <v>8221</v>
      </c>
      <c r="E509">
        <v>17</v>
      </c>
    </row>
    <row r="510" spans="1:5" x14ac:dyDescent="0.25">
      <c r="A510" t="s">
        <v>8219</v>
      </c>
      <c r="B510">
        <v>27</v>
      </c>
      <c r="D510" t="s">
        <v>8221</v>
      </c>
      <c r="E510">
        <v>5</v>
      </c>
    </row>
    <row r="511" spans="1:5" x14ac:dyDescent="0.25">
      <c r="A511" t="s">
        <v>8219</v>
      </c>
      <c r="B511">
        <v>96</v>
      </c>
      <c r="D511" t="s">
        <v>8221</v>
      </c>
      <c r="E511">
        <v>0</v>
      </c>
    </row>
    <row r="512" spans="1:5" x14ac:dyDescent="0.25">
      <c r="A512" t="s">
        <v>8219</v>
      </c>
      <c r="B512">
        <v>23</v>
      </c>
      <c r="D512" t="s">
        <v>8221</v>
      </c>
      <c r="E512">
        <v>8</v>
      </c>
    </row>
    <row r="513" spans="1:5" x14ac:dyDescent="0.25">
      <c r="A513" t="s">
        <v>8219</v>
      </c>
      <c r="B513">
        <v>20</v>
      </c>
      <c r="D513" t="s">
        <v>8221</v>
      </c>
      <c r="E513">
        <v>1</v>
      </c>
    </row>
    <row r="514" spans="1:5" x14ac:dyDescent="0.25">
      <c r="A514" t="s">
        <v>8219</v>
      </c>
      <c r="B514">
        <v>61</v>
      </c>
      <c r="D514" t="s">
        <v>8221</v>
      </c>
      <c r="E514">
        <v>0</v>
      </c>
    </row>
    <row r="515" spans="1:5" x14ac:dyDescent="0.25">
      <c r="A515" t="s">
        <v>8219</v>
      </c>
      <c r="B515">
        <v>41</v>
      </c>
      <c r="D515" t="s">
        <v>8221</v>
      </c>
      <c r="E515">
        <v>4</v>
      </c>
    </row>
    <row r="516" spans="1:5" x14ac:dyDescent="0.25">
      <c r="A516" t="s">
        <v>8219</v>
      </c>
      <c r="B516">
        <v>20</v>
      </c>
      <c r="D516" t="s">
        <v>8221</v>
      </c>
      <c r="E516">
        <v>6</v>
      </c>
    </row>
    <row r="517" spans="1:5" x14ac:dyDescent="0.25">
      <c r="A517" t="s">
        <v>8219</v>
      </c>
      <c r="B517">
        <v>52</v>
      </c>
      <c r="D517" t="s">
        <v>8221</v>
      </c>
      <c r="E517">
        <v>2</v>
      </c>
    </row>
    <row r="518" spans="1:5" x14ac:dyDescent="0.25">
      <c r="A518" t="s">
        <v>8219</v>
      </c>
      <c r="B518">
        <v>139</v>
      </c>
      <c r="D518" t="s">
        <v>8221</v>
      </c>
      <c r="E518">
        <v>6</v>
      </c>
    </row>
    <row r="519" spans="1:5" x14ac:dyDescent="0.25">
      <c r="A519" t="s">
        <v>8219</v>
      </c>
      <c r="B519">
        <v>81</v>
      </c>
      <c r="D519" t="s">
        <v>8221</v>
      </c>
      <c r="E519">
        <v>25</v>
      </c>
    </row>
    <row r="520" spans="1:5" x14ac:dyDescent="0.25">
      <c r="A520" t="s">
        <v>8219</v>
      </c>
      <c r="B520">
        <v>20</v>
      </c>
      <c r="D520" t="s">
        <v>8221</v>
      </c>
      <c r="E520">
        <v>1</v>
      </c>
    </row>
    <row r="521" spans="1:5" x14ac:dyDescent="0.25">
      <c r="A521" t="s">
        <v>8219</v>
      </c>
      <c r="B521">
        <v>66</v>
      </c>
      <c r="D521" t="s">
        <v>8221</v>
      </c>
      <c r="E521">
        <v>16</v>
      </c>
    </row>
    <row r="522" spans="1:5" x14ac:dyDescent="0.25">
      <c r="A522" t="s">
        <v>8219</v>
      </c>
      <c r="B522">
        <v>81</v>
      </c>
      <c r="D522" t="s">
        <v>8221</v>
      </c>
      <c r="E522">
        <v>1</v>
      </c>
    </row>
    <row r="523" spans="1:5" x14ac:dyDescent="0.25">
      <c r="A523" t="s">
        <v>8219</v>
      </c>
      <c r="B523">
        <v>47</v>
      </c>
      <c r="D523" t="s">
        <v>8221</v>
      </c>
      <c r="E523">
        <v>9</v>
      </c>
    </row>
    <row r="524" spans="1:5" x14ac:dyDescent="0.25">
      <c r="A524" t="s">
        <v>8219</v>
      </c>
      <c r="B524">
        <v>43</v>
      </c>
      <c r="D524" t="s">
        <v>8221</v>
      </c>
      <c r="E524">
        <v>3</v>
      </c>
    </row>
    <row r="525" spans="1:5" x14ac:dyDescent="0.25">
      <c r="A525" t="s">
        <v>8219</v>
      </c>
      <c r="B525">
        <v>32</v>
      </c>
      <c r="D525" t="s">
        <v>8221</v>
      </c>
      <c r="E525">
        <v>1</v>
      </c>
    </row>
    <row r="526" spans="1:5" x14ac:dyDescent="0.25">
      <c r="A526" t="s">
        <v>8219</v>
      </c>
      <c r="B526">
        <v>4</v>
      </c>
      <c r="D526" t="s">
        <v>8221</v>
      </c>
      <c r="E526">
        <v>2</v>
      </c>
    </row>
    <row r="527" spans="1:5" x14ac:dyDescent="0.25">
      <c r="A527" t="s">
        <v>8219</v>
      </c>
      <c r="B527">
        <v>27</v>
      </c>
      <c r="D527" t="s">
        <v>8221</v>
      </c>
      <c r="E527">
        <v>3</v>
      </c>
    </row>
    <row r="528" spans="1:5" x14ac:dyDescent="0.25">
      <c r="A528" t="s">
        <v>8219</v>
      </c>
      <c r="B528">
        <v>23</v>
      </c>
      <c r="D528" t="s">
        <v>8221</v>
      </c>
      <c r="E528">
        <v>2</v>
      </c>
    </row>
    <row r="529" spans="1:5" x14ac:dyDescent="0.25">
      <c r="A529" t="s">
        <v>8219</v>
      </c>
      <c r="B529">
        <v>48</v>
      </c>
      <c r="D529" t="s">
        <v>8221</v>
      </c>
      <c r="E529">
        <v>1</v>
      </c>
    </row>
    <row r="530" spans="1:5" x14ac:dyDescent="0.25">
      <c r="A530" t="s">
        <v>8219</v>
      </c>
      <c r="B530">
        <v>49</v>
      </c>
      <c r="D530" t="s">
        <v>8221</v>
      </c>
      <c r="E530">
        <v>0</v>
      </c>
    </row>
    <row r="531" spans="1:5" x14ac:dyDescent="0.25">
      <c r="A531" t="s">
        <v>8219</v>
      </c>
      <c r="B531">
        <v>33</v>
      </c>
      <c r="D531" t="s">
        <v>8221</v>
      </c>
      <c r="E531">
        <v>1</v>
      </c>
    </row>
    <row r="532" spans="1:5" x14ac:dyDescent="0.25">
      <c r="A532" t="s">
        <v>8219</v>
      </c>
      <c r="B532">
        <v>20</v>
      </c>
      <c r="D532" t="s">
        <v>8221</v>
      </c>
      <c r="E532">
        <v>10</v>
      </c>
    </row>
    <row r="533" spans="1:5" x14ac:dyDescent="0.25">
      <c r="A533" t="s">
        <v>8219</v>
      </c>
      <c r="B533">
        <v>38</v>
      </c>
      <c r="D533" t="s">
        <v>8221</v>
      </c>
      <c r="E533">
        <v>14</v>
      </c>
    </row>
    <row r="534" spans="1:5" x14ac:dyDescent="0.25">
      <c r="A534" t="s">
        <v>8219</v>
      </c>
      <c r="B534">
        <v>52</v>
      </c>
      <c r="D534" t="s">
        <v>8221</v>
      </c>
      <c r="E534">
        <v>0</v>
      </c>
    </row>
    <row r="535" spans="1:5" x14ac:dyDescent="0.25">
      <c r="A535" t="s">
        <v>8219</v>
      </c>
      <c r="B535">
        <v>107</v>
      </c>
      <c r="D535" t="s">
        <v>8221</v>
      </c>
      <c r="E535">
        <v>0</v>
      </c>
    </row>
    <row r="536" spans="1:5" x14ac:dyDescent="0.25">
      <c r="A536" t="s">
        <v>8219</v>
      </c>
      <c r="B536">
        <v>122</v>
      </c>
      <c r="D536" t="s">
        <v>8221</v>
      </c>
      <c r="E536">
        <v>1</v>
      </c>
    </row>
    <row r="537" spans="1:5" x14ac:dyDescent="0.25">
      <c r="A537" t="s">
        <v>8219</v>
      </c>
      <c r="B537">
        <v>38</v>
      </c>
      <c r="D537" t="s">
        <v>8221</v>
      </c>
      <c r="E537">
        <v>0</v>
      </c>
    </row>
    <row r="538" spans="1:5" x14ac:dyDescent="0.25">
      <c r="A538" t="s">
        <v>8219</v>
      </c>
      <c r="B538">
        <v>25</v>
      </c>
      <c r="D538" t="s">
        <v>8221</v>
      </c>
      <c r="E538">
        <v>5</v>
      </c>
    </row>
    <row r="539" spans="1:5" x14ac:dyDescent="0.25">
      <c r="A539" t="s">
        <v>8219</v>
      </c>
      <c r="B539">
        <v>23</v>
      </c>
      <c r="D539" t="s">
        <v>8221</v>
      </c>
      <c r="E539">
        <v>3</v>
      </c>
    </row>
    <row r="540" spans="1:5" x14ac:dyDescent="0.25">
      <c r="A540" t="s">
        <v>8219</v>
      </c>
      <c r="B540">
        <v>36</v>
      </c>
      <c r="D540" t="s">
        <v>8221</v>
      </c>
      <c r="E540">
        <v>12</v>
      </c>
    </row>
    <row r="541" spans="1:5" x14ac:dyDescent="0.25">
      <c r="A541" t="s">
        <v>8219</v>
      </c>
      <c r="B541">
        <v>73</v>
      </c>
      <c r="D541" t="s">
        <v>8221</v>
      </c>
      <c r="E541">
        <v>1</v>
      </c>
    </row>
    <row r="542" spans="1:5" x14ac:dyDescent="0.25">
      <c r="A542" t="s">
        <v>8219</v>
      </c>
      <c r="B542">
        <v>194</v>
      </c>
      <c r="D542" t="s">
        <v>8221</v>
      </c>
      <c r="E542">
        <v>0</v>
      </c>
    </row>
    <row r="543" spans="1:5" x14ac:dyDescent="0.25">
      <c r="A543" t="s">
        <v>8219</v>
      </c>
      <c r="B543">
        <v>14</v>
      </c>
      <c r="D543" t="s">
        <v>8221</v>
      </c>
      <c r="E543">
        <v>1</v>
      </c>
    </row>
    <row r="544" spans="1:5" x14ac:dyDescent="0.25">
      <c r="A544" t="s">
        <v>8219</v>
      </c>
      <c r="B544">
        <v>25</v>
      </c>
      <c r="D544" t="s">
        <v>8221</v>
      </c>
      <c r="E544">
        <v>2</v>
      </c>
    </row>
    <row r="545" spans="1:5" x14ac:dyDescent="0.25">
      <c r="A545" t="s">
        <v>8219</v>
      </c>
      <c r="B545">
        <v>29</v>
      </c>
      <c r="D545" t="s">
        <v>8221</v>
      </c>
      <c r="E545">
        <v>1</v>
      </c>
    </row>
    <row r="546" spans="1:5" x14ac:dyDescent="0.25">
      <c r="A546" t="s">
        <v>8219</v>
      </c>
      <c r="B546">
        <v>67</v>
      </c>
      <c r="D546" t="s">
        <v>8221</v>
      </c>
      <c r="E546">
        <v>5</v>
      </c>
    </row>
    <row r="547" spans="1:5" x14ac:dyDescent="0.25">
      <c r="A547" t="s">
        <v>8219</v>
      </c>
      <c r="B547">
        <v>38</v>
      </c>
      <c r="D547" t="s">
        <v>8221</v>
      </c>
      <c r="E547">
        <v>0</v>
      </c>
    </row>
    <row r="548" spans="1:5" x14ac:dyDescent="0.25">
      <c r="A548" t="s">
        <v>8219</v>
      </c>
      <c r="B548">
        <v>39</v>
      </c>
      <c r="D548" t="s">
        <v>8221</v>
      </c>
      <c r="E548">
        <v>4</v>
      </c>
    </row>
    <row r="549" spans="1:5" x14ac:dyDescent="0.25">
      <c r="A549" t="s">
        <v>8219</v>
      </c>
      <c r="B549">
        <v>42</v>
      </c>
      <c r="D549" t="s">
        <v>8221</v>
      </c>
      <c r="E549">
        <v>1</v>
      </c>
    </row>
    <row r="550" spans="1:5" x14ac:dyDescent="0.25">
      <c r="A550" t="s">
        <v>8219</v>
      </c>
      <c r="B550">
        <v>60</v>
      </c>
      <c r="D550" t="s">
        <v>8221</v>
      </c>
      <c r="E550">
        <v>1</v>
      </c>
    </row>
    <row r="551" spans="1:5" x14ac:dyDescent="0.25">
      <c r="A551" t="s">
        <v>8219</v>
      </c>
      <c r="B551">
        <v>74</v>
      </c>
      <c r="D551" t="s">
        <v>8221</v>
      </c>
      <c r="E551">
        <v>9</v>
      </c>
    </row>
    <row r="552" spans="1:5" x14ac:dyDescent="0.25">
      <c r="A552" t="s">
        <v>8219</v>
      </c>
      <c r="B552">
        <v>18</v>
      </c>
      <c r="D552" t="s">
        <v>8221</v>
      </c>
      <c r="E552">
        <v>114</v>
      </c>
    </row>
    <row r="553" spans="1:5" x14ac:dyDescent="0.25">
      <c r="A553" t="s">
        <v>8219</v>
      </c>
      <c r="B553">
        <v>64</v>
      </c>
      <c r="D553" t="s">
        <v>8221</v>
      </c>
      <c r="E553">
        <v>6</v>
      </c>
    </row>
    <row r="554" spans="1:5" x14ac:dyDescent="0.25">
      <c r="A554" t="s">
        <v>8219</v>
      </c>
      <c r="B554">
        <v>55</v>
      </c>
      <c r="D554" t="s">
        <v>8221</v>
      </c>
      <c r="E554">
        <v>0</v>
      </c>
    </row>
    <row r="555" spans="1:5" x14ac:dyDescent="0.25">
      <c r="A555" t="s">
        <v>8219</v>
      </c>
      <c r="B555">
        <v>39</v>
      </c>
      <c r="D555" t="s">
        <v>8221</v>
      </c>
      <c r="E555">
        <v>3</v>
      </c>
    </row>
    <row r="556" spans="1:5" x14ac:dyDescent="0.25">
      <c r="A556" t="s">
        <v>8219</v>
      </c>
      <c r="B556">
        <v>15</v>
      </c>
      <c r="D556" t="s">
        <v>8221</v>
      </c>
      <c r="E556">
        <v>11</v>
      </c>
    </row>
    <row r="557" spans="1:5" x14ac:dyDescent="0.25">
      <c r="A557" t="s">
        <v>8219</v>
      </c>
      <c r="B557">
        <v>29</v>
      </c>
      <c r="D557" t="s">
        <v>8221</v>
      </c>
      <c r="E557">
        <v>0</v>
      </c>
    </row>
    <row r="558" spans="1:5" x14ac:dyDescent="0.25">
      <c r="A558" t="s">
        <v>8219</v>
      </c>
      <c r="B558">
        <v>37</v>
      </c>
      <c r="D558" t="s">
        <v>8221</v>
      </c>
      <c r="E558">
        <v>2</v>
      </c>
    </row>
    <row r="559" spans="1:5" x14ac:dyDescent="0.25">
      <c r="A559" t="s">
        <v>8219</v>
      </c>
      <c r="B559">
        <v>52</v>
      </c>
      <c r="D559" t="s">
        <v>8221</v>
      </c>
      <c r="E559">
        <v>24</v>
      </c>
    </row>
    <row r="560" spans="1:5" x14ac:dyDescent="0.25">
      <c r="A560" t="s">
        <v>8219</v>
      </c>
      <c r="B560">
        <v>78</v>
      </c>
      <c r="D560" t="s">
        <v>8221</v>
      </c>
      <c r="E560">
        <v>2</v>
      </c>
    </row>
    <row r="561" spans="1:5" x14ac:dyDescent="0.25">
      <c r="A561" t="s">
        <v>8219</v>
      </c>
      <c r="B561">
        <v>20</v>
      </c>
      <c r="D561" t="s">
        <v>8221</v>
      </c>
      <c r="E561">
        <v>4</v>
      </c>
    </row>
    <row r="562" spans="1:5" x14ac:dyDescent="0.25">
      <c r="A562" t="s">
        <v>8219</v>
      </c>
      <c r="B562">
        <v>51</v>
      </c>
      <c r="D562" t="s">
        <v>8221</v>
      </c>
      <c r="E562">
        <v>1</v>
      </c>
    </row>
    <row r="563" spans="1:5" x14ac:dyDescent="0.25">
      <c r="A563" t="s">
        <v>8219</v>
      </c>
      <c r="B563">
        <v>47</v>
      </c>
      <c r="D563" t="s">
        <v>8221</v>
      </c>
      <c r="E563">
        <v>30</v>
      </c>
    </row>
    <row r="564" spans="1:5" x14ac:dyDescent="0.25">
      <c r="A564" t="s">
        <v>8219</v>
      </c>
      <c r="B564">
        <v>54</v>
      </c>
      <c r="D564" t="s">
        <v>8221</v>
      </c>
      <c r="E564">
        <v>24</v>
      </c>
    </row>
    <row r="565" spans="1:5" x14ac:dyDescent="0.25">
      <c r="A565" t="s">
        <v>8219</v>
      </c>
      <c r="B565">
        <v>10</v>
      </c>
      <c r="D565" t="s">
        <v>8221</v>
      </c>
      <c r="E565">
        <v>14</v>
      </c>
    </row>
    <row r="566" spans="1:5" x14ac:dyDescent="0.25">
      <c r="A566" t="s">
        <v>8219</v>
      </c>
      <c r="B566">
        <v>69</v>
      </c>
      <c r="D566" t="s">
        <v>8221</v>
      </c>
      <c r="E566">
        <v>0</v>
      </c>
    </row>
    <row r="567" spans="1:5" x14ac:dyDescent="0.25">
      <c r="A567" t="s">
        <v>8219</v>
      </c>
      <c r="B567">
        <v>18</v>
      </c>
      <c r="D567" t="s">
        <v>8221</v>
      </c>
      <c r="E567">
        <v>7</v>
      </c>
    </row>
    <row r="568" spans="1:5" x14ac:dyDescent="0.25">
      <c r="A568" t="s">
        <v>8219</v>
      </c>
      <c r="B568">
        <v>27</v>
      </c>
      <c r="D568" t="s">
        <v>8221</v>
      </c>
      <c r="E568">
        <v>8</v>
      </c>
    </row>
    <row r="569" spans="1:5" x14ac:dyDescent="0.25">
      <c r="A569" t="s">
        <v>8219</v>
      </c>
      <c r="B569">
        <v>26</v>
      </c>
      <c r="D569" t="s">
        <v>8221</v>
      </c>
      <c r="E569">
        <v>1</v>
      </c>
    </row>
    <row r="570" spans="1:5" x14ac:dyDescent="0.25">
      <c r="A570" t="s">
        <v>8219</v>
      </c>
      <c r="B570">
        <v>45</v>
      </c>
      <c r="D570" t="s">
        <v>8221</v>
      </c>
      <c r="E570">
        <v>3</v>
      </c>
    </row>
    <row r="571" spans="1:5" x14ac:dyDescent="0.25">
      <c r="A571" t="s">
        <v>8219</v>
      </c>
      <c r="B571">
        <v>22</v>
      </c>
      <c r="D571" t="s">
        <v>8221</v>
      </c>
      <c r="E571">
        <v>3</v>
      </c>
    </row>
    <row r="572" spans="1:5" x14ac:dyDescent="0.25">
      <c r="A572" t="s">
        <v>8219</v>
      </c>
      <c r="B572">
        <v>44</v>
      </c>
      <c r="D572" t="s">
        <v>8221</v>
      </c>
      <c r="E572">
        <v>0</v>
      </c>
    </row>
    <row r="573" spans="1:5" x14ac:dyDescent="0.25">
      <c r="A573" t="s">
        <v>8219</v>
      </c>
      <c r="B573">
        <v>28</v>
      </c>
      <c r="D573" t="s">
        <v>8221</v>
      </c>
      <c r="E573">
        <v>3</v>
      </c>
    </row>
    <row r="574" spans="1:5" x14ac:dyDescent="0.25">
      <c r="A574" t="s">
        <v>8219</v>
      </c>
      <c r="B574">
        <v>29</v>
      </c>
      <c r="D574" t="s">
        <v>8221</v>
      </c>
      <c r="E574">
        <v>4</v>
      </c>
    </row>
    <row r="575" spans="1:5" x14ac:dyDescent="0.25">
      <c r="A575" t="s">
        <v>8219</v>
      </c>
      <c r="B575">
        <v>56</v>
      </c>
      <c r="D575" t="s">
        <v>8221</v>
      </c>
      <c r="E575">
        <v>5</v>
      </c>
    </row>
    <row r="576" spans="1:5" x14ac:dyDescent="0.25">
      <c r="A576" t="s">
        <v>8219</v>
      </c>
      <c r="B576">
        <v>13</v>
      </c>
      <c r="D576" t="s">
        <v>8221</v>
      </c>
      <c r="E576">
        <v>6</v>
      </c>
    </row>
    <row r="577" spans="1:5" x14ac:dyDescent="0.25">
      <c r="A577" t="s">
        <v>8219</v>
      </c>
      <c r="B577">
        <v>29</v>
      </c>
      <c r="D577" t="s">
        <v>8221</v>
      </c>
      <c r="E577">
        <v>1</v>
      </c>
    </row>
    <row r="578" spans="1:5" x14ac:dyDescent="0.25">
      <c r="A578" t="s">
        <v>8219</v>
      </c>
      <c r="B578">
        <v>42</v>
      </c>
      <c r="D578" t="s">
        <v>8221</v>
      </c>
      <c r="E578">
        <v>0</v>
      </c>
    </row>
    <row r="579" spans="1:5" x14ac:dyDescent="0.25">
      <c r="A579" t="s">
        <v>8219</v>
      </c>
      <c r="B579">
        <v>19</v>
      </c>
      <c r="D579" t="s">
        <v>8221</v>
      </c>
      <c r="E579">
        <v>11</v>
      </c>
    </row>
    <row r="580" spans="1:5" x14ac:dyDescent="0.25">
      <c r="A580" t="s">
        <v>8219</v>
      </c>
      <c r="B580">
        <v>33</v>
      </c>
      <c r="D580" t="s">
        <v>8221</v>
      </c>
      <c r="E580">
        <v>9</v>
      </c>
    </row>
    <row r="581" spans="1:5" x14ac:dyDescent="0.25">
      <c r="A581" t="s">
        <v>8219</v>
      </c>
      <c r="B581">
        <v>29</v>
      </c>
      <c r="D581" t="s">
        <v>8221</v>
      </c>
      <c r="E581">
        <v>2</v>
      </c>
    </row>
    <row r="582" spans="1:5" x14ac:dyDescent="0.25">
      <c r="A582" t="s">
        <v>8219</v>
      </c>
      <c r="B582">
        <v>25</v>
      </c>
      <c r="D582" t="s">
        <v>8221</v>
      </c>
      <c r="E582">
        <v>9</v>
      </c>
    </row>
    <row r="583" spans="1:5" x14ac:dyDescent="0.25">
      <c r="A583" t="s">
        <v>8219</v>
      </c>
      <c r="B583">
        <v>25</v>
      </c>
      <c r="D583" t="s">
        <v>8221</v>
      </c>
      <c r="E583">
        <v>1</v>
      </c>
    </row>
    <row r="584" spans="1:5" x14ac:dyDescent="0.25">
      <c r="A584" t="s">
        <v>8219</v>
      </c>
      <c r="B584">
        <v>37</v>
      </c>
      <c r="D584" t="s">
        <v>8221</v>
      </c>
      <c r="E584">
        <v>0</v>
      </c>
    </row>
    <row r="585" spans="1:5" x14ac:dyDescent="0.25">
      <c r="A585" t="s">
        <v>8219</v>
      </c>
      <c r="B585">
        <v>45</v>
      </c>
      <c r="D585" t="s">
        <v>8221</v>
      </c>
      <c r="E585">
        <v>2</v>
      </c>
    </row>
    <row r="586" spans="1:5" x14ac:dyDescent="0.25">
      <c r="A586" t="s">
        <v>8219</v>
      </c>
      <c r="B586">
        <v>57</v>
      </c>
      <c r="D586" t="s">
        <v>8221</v>
      </c>
      <c r="E586">
        <v>0</v>
      </c>
    </row>
    <row r="587" spans="1:5" x14ac:dyDescent="0.25">
      <c r="A587" t="s">
        <v>8219</v>
      </c>
      <c r="B587">
        <v>38</v>
      </c>
      <c r="D587" t="s">
        <v>8221</v>
      </c>
      <c r="E587">
        <v>1</v>
      </c>
    </row>
    <row r="588" spans="1:5" x14ac:dyDescent="0.25">
      <c r="A588" t="s">
        <v>8219</v>
      </c>
      <c r="B588">
        <v>20</v>
      </c>
      <c r="D588" t="s">
        <v>8221</v>
      </c>
      <c r="E588">
        <v>39</v>
      </c>
    </row>
    <row r="589" spans="1:5" x14ac:dyDescent="0.25">
      <c r="A589" t="s">
        <v>8219</v>
      </c>
      <c r="B589">
        <v>31</v>
      </c>
      <c r="D589" t="s">
        <v>8221</v>
      </c>
      <c r="E589">
        <v>15</v>
      </c>
    </row>
    <row r="590" spans="1:5" x14ac:dyDescent="0.25">
      <c r="A590" t="s">
        <v>8219</v>
      </c>
      <c r="B590">
        <v>39</v>
      </c>
      <c r="D590" t="s">
        <v>8221</v>
      </c>
      <c r="E590">
        <v>4</v>
      </c>
    </row>
    <row r="591" spans="1:5" x14ac:dyDescent="0.25">
      <c r="A591" t="s">
        <v>8219</v>
      </c>
      <c r="B591">
        <v>13</v>
      </c>
      <c r="D591" t="s">
        <v>8221</v>
      </c>
      <c r="E591">
        <v>33</v>
      </c>
    </row>
    <row r="592" spans="1:5" x14ac:dyDescent="0.25">
      <c r="A592" t="s">
        <v>8219</v>
      </c>
      <c r="B592">
        <v>35</v>
      </c>
      <c r="D592" t="s">
        <v>8221</v>
      </c>
      <c r="E592">
        <v>8</v>
      </c>
    </row>
    <row r="593" spans="1:5" x14ac:dyDescent="0.25">
      <c r="A593" t="s">
        <v>8219</v>
      </c>
      <c r="B593">
        <v>26</v>
      </c>
      <c r="D593" t="s">
        <v>8221</v>
      </c>
      <c r="E593">
        <v>2</v>
      </c>
    </row>
    <row r="594" spans="1:5" x14ac:dyDescent="0.25">
      <c r="A594" t="s">
        <v>8219</v>
      </c>
      <c r="B594">
        <v>27</v>
      </c>
      <c r="D594" t="s">
        <v>8221</v>
      </c>
      <c r="E594">
        <v>24</v>
      </c>
    </row>
    <row r="595" spans="1:5" x14ac:dyDescent="0.25">
      <c r="A595" t="s">
        <v>8219</v>
      </c>
      <c r="B595">
        <v>26</v>
      </c>
      <c r="D595" t="s">
        <v>8221</v>
      </c>
      <c r="E595">
        <v>42</v>
      </c>
    </row>
    <row r="596" spans="1:5" x14ac:dyDescent="0.25">
      <c r="A596" t="s">
        <v>8219</v>
      </c>
      <c r="B596">
        <v>34</v>
      </c>
      <c r="D596" t="s">
        <v>8221</v>
      </c>
      <c r="E596">
        <v>1</v>
      </c>
    </row>
    <row r="597" spans="1:5" x14ac:dyDescent="0.25">
      <c r="A597" t="s">
        <v>8219</v>
      </c>
      <c r="B597">
        <v>37</v>
      </c>
      <c r="D597" t="s">
        <v>8221</v>
      </c>
      <c r="E597">
        <v>25</v>
      </c>
    </row>
    <row r="598" spans="1:5" x14ac:dyDescent="0.25">
      <c r="A598" t="s">
        <v>8219</v>
      </c>
      <c r="B598">
        <v>30</v>
      </c>
      <c r="D598" t="s">
        <v>8221</v>
      </c>
      <c r="E598">
        <v>22</v>
      </c>
    </row>
    <row r="599" spans="1:5" x14ac:dyDescent="0.25">
      <c r="A599" t="s">
        <v>8219</v>
      </c>
      <c r="B599">
        <v>49</v>
      </c>
      <c r="D599" t="s">
        <v>8221</v>
      </c>
      <c r="E599">
        <v>1</v>
      </c>
    </row>
    <row r="600" spans="1:5" x14ac:dyDescent="0.25">
      <c r="A600" t="s">
        <v>8219</v>
      </c>
      <c r="B600">
        <v>37</v>
      </c>
      <c r="D600" t="s">
        <v>8221</v>
      </c>
      <c r="E600">
        <v>5</v>
      </c>
    </row>
    <row r="601" spans="1:5" x14ac:dyDescent="0.25">
      <c r="A601" t="s">
        <v>8219</v>
      </c>
      <c r="B601">
        <v>41</v>
      </c>
      <c r="D601" t="s">
        <v>8221</v>
      </c>
      <c r="E601">
        <v>20</v>
      </c>
    </row>
    <row r="602" spans="1:5" x14ac:dyDescent="0.25">
      <c r="A602" t="s">
        <v>8219</v>
      </c>
      <c r="B602">
        <v>54</v>
      </c>
      <c r="D602" t="s">
        <v>8221</v>
      </c>
      <c r="E602">
        <v>2</v>
      </c>
    </row>
    <row r="603" spans="1:5" x14ac:dyDescent="0.25">
      <c r="A603" t="s">
        <v>8219</v>
      </c>
      <c r="B603">
        <v>71</v>
      </c>
      <c r="D603" t="s">
        <v>8221</v>
      </c>
      <c r="E603">
        <v>2</v>
      </c>
    </row>
    <row r="604" spans="1:5" x14ac:dyDescent="0.25">
      <c r="A604" t="s">
        <v>8219</v>
      </c>
      <c r="B604">
        <v>69</v>
      </c>
      <c r="D604" t="s">
        <v>8221</v>
      </c>
      <c r="E604">
        <v>12</v>
      </c>
    </row>
    <row r="605" spans="1:5" x14ac:dyDescent="0.25">
      <c r="A605" t="s">
        <v>8219</v>
      </c>
      <c r="B605">
        <v>36</v>
      </c>
      <c r="D605" t="s">
        <v>8221</v>
      </c>
      <c r="E605">
        <v>0</v>
      </c>
    </row>
    <row r="606" spans="1:5" x14ac:dyDescent="0.25">
      <c r="A606" t="s">
        <v>8219</v>
      </c>
      <c r="B606">
        <v>30</v>
      </c>
      <c r="D606" t="s">
        <v>8221</v>
      </c>
      <c r="E606">
        <v>11</v>
      </c>
    </row>
    <row r="607" spans="1:5" x14ac:dyDescent="0.25">
      <c r="A607" t="s">
        <v>8219</v>
      </c>
      <c r="B607">
        <v>42</v>
      </c>
      <c r="D607" t="s">
        <v>8221</v>
      </c>
      <c r="E607">
        <v>3</v>
      </c>
    </row>
    <row r="608" spans="1:5" x14ac:dyDescent="0.25">
      <c r="A608" t="s">
        <v>8219</v>
      </c>
      <c r="B608">
        <v>37</v>
      </c>
      <c r="D608" t="s">
        <v>8221</v>
      </c>
      <c r="E608">
        <v>4</v>
      </c>
    </row>
    <row r="609" spans="1:5" x14ac:dyDescent="0.25">
      <c r="A609" t="s">
        <v>8219</v>
      </c>
      <c r="B609">
        <v>14</v>
      </c>
      <c r="D609" t="s">
        <v>8221</v>
      </c>
      <c r="E609">
        <v>0</v>
      </c>
    </row>
    <row r="610" spans="1:5" x14ac:dyDescent="0.25">
      <c r="A610" t="s">
        <v>8219</v>
      </c>
      <c r="B610">
        <v>52</v>
      </c>
      <c r="D610" t="s">
        <v>8221</v>
      </c>
      <c r="E610">
        <v>4</v>
      </c>
    </row>
    <row r="611" spans="1:5" x14ac:dyDescent="0.25">
      <c r="A611" t="s">
        <v>8219</v>
      </c>
      <c r="B611">
        <v>49</v>
      </c>
      <c r="D611" t="s">
        <v>8221</v>
      </c>
      <c r="E611">
        <v>4</v>
      </c>
    </row>
    <row r="612" spans="1:5" x14ac:dyDescent="0.25">
      <c r="A612" t="s">
        <v>8219</v>
      </c>
      <c r="B612">
        <v>45</v>
      </c>
      <c r="D612" t="s">
        <v>8221</v>
      </c>
      <c r="E612">
        <v>2</v>
      </c>
    </row>
    <row r="613" spans="1:5" x14ac:dyDescent="0.25">
      <c r="A613" t="s">
        <v>8219</v>
      </c>
      <c r="B613">
        <v>50</v>
      </c>
      <c r="D613" t="s">
        <v>8221</v>
      </c>
      <c r="E613">
        <v>6</v>
      </c>
    </row>
    <row r="614" spans="1:5" x14ac:dyDescent="0.25">
      <c r="A614" t="s">
        <v>8219</v>
      </c>
      <c r="B614">
        <v>41</v>
      </c>
      <c r="D614" t="s">
        <v>8221</v>
      </c>
      <c r="E614">
        <v>2</v>
      </c>
    </row>
    <row r="615" spans="1:5" x14ac:dyDescent="0.25">
      <c r="A615" t="s">
        <v>8219</v>
      </c>
      <c r="B615">
        <v>15</v>
      </c>
      <c r="D615" t="s">
        <v>8221</v>
      </c>
      <c r="E615">
        <v>9</v>
      </c>
    </row>
    <row r="616" spans="1:5" x14ac:dyDescent="0.25">
      <c r="A616" t="s">
        <v>8219</v>
      </c>
      <c r="B616">
        <v>30</v>
      </c>
      <c r="D616" t="s">
        <v>8221</v>
      </c>
      <c r="E616">
        <v>3</v>
      </c>
    </row>
    <row r="617" spans="1:5" x14ac:dyDescent="0.25">
      <c r="A617" t="s">
        <v>8219</v>
      </c>
      <c r="B617">
        <v>32</v>
      </c>
      <c r="D617" t="s">
        <v>8221</v>
      </c>
      <c r="E617">
        <v>2</v>
      </c>
    </row>
    <row r="618" spans="1:5" x14ac:dyDescent="0.25">
      <c r="A618" t="s">
        <v>8219</v>
      </c>
      <c r="B618">
        <v>32</v>
      </c>
      <c r="D618" t="s">
        <v>8221</v>
      </c>
      <c r="E618">
        <v>4</v>
      </c>
    </row>
    <row r="619" spans="1:5" x14ac:dyDescent="0.25">
      <c r="A619" t="s">
        <v>8219</v>
      </c>
      <c r="B619">
        <v>19</v>
      </c>
      <c r="D619" t="s">
        <v>8221</v>
      </c>
      <c r="E619">
        <v>20</v>
      </c>
    </row>
    <row r="620" spans="1:5" x14ac:dyDescent="0.25">
      <c r="A620" t="s">
        <v>8219</v>
      </c>
      <c r="B620">
        <v>279</v>
      </c>
      <c r="D620" t="s">
        <v>8221</v>
      </c>
      <c r="E620">
        <v>9</v>
      </c>
    </row>
    <row r="621" spans="1:5" x14ac:dyDescent="0.25">
      <c r="A621" t="s">
        <v>8219</v>
      </c>
      <c r="B621">
        <v>21</v>
      </c>
      <c r="D621" t="s">
        <v>8221</v>
      </c>
      <c r="E621">
        <v>24</v>
      </c>
    </row>
    <row r="622" spans="1:5" x14ac:dyDescent="0.25">
      <c r="A622" t="s">
        <v>8219</v>
      </c>
      <c r="B622">
        <v>57</v>
      </c>
      <c r="D622" t="s">
        <v>8221</v>
      </c>
      <c r="E622">
        <v>53</v>
      </c>
    </row>
    <row r="623" spans="1:5" x14ac:dyDescent="0.25">
      <c r="A623" t="s">
        <v>8219</v>
      </c>
      <c r="B623">
        <v>30</v>
      </c>
      <c r="D623" t="s">
        <v>8221</v>
      </c>
      <c r="E623">
        <v>25</v>
      </c>
    </row>
    <row r="624" spans="1:5" x14ac:dyDescent="0.25">
      <c r="A624" t="s">
        <v>8219</v>
      </c>
      <c r="B624">
        <v>12</v>
      </c>
      <c r="D624" t="s">
        <v>8221</v>
      </c>
      <c r="E624">
        <v>0</v>
      </c>
    </row>
    <row r="625" spans="1:5" x14ac:dyDescent="0.25">
      <c r="A625" t="s">
        <v>8219</v>
      </c>
      <c r="B625">
        <v>35</v>
      </c>
      <c r="D625" t="s">
        <v>8221</v>
      </c>
      <c r="E625">
        <v>31</v>
      </c>
    </row>
    <row r="626" spans="1:5" x14ac:dyDescent="0.25">
      <c r="A626" t="s">
        <v>8219</v>
      </c>
      <c r="B626">
        <v>9</v>
      </c>
      <c r="D626" t="s">
        <v>8221</v>
      </c>
      <c r="E626">
        <v>12</v>
      </c>
    </row>
    <row r="627" spans="1:5" x14ac:dyDescent="0.25">
      <c r="A627" t="s">
        <v>8219</v>
      </c>
      <c r="B627">
        <v>39</v>
      </c>
      <c r="D627" t="s">
        <v>8221</v>
      </c>
      <c r="E627">
        <v>5</v>
      </c>
    </row>
    <row r="628" spans="1:5" x14ac:dyDescent="0.25">
      <c r="A628" t="s">
        <v>8219</v>
      </c>
      <c r="B628">
        <v>41</v>
      </c>
      <c r="D628" t="s">
        <v>8221</v>
      </c>
      <c r="E628">
        <v>4</v>
      </c>
    </row>
    <row r="629" spans="1:5" x14ac:dyDescent="0.25">
      <c r="A629" t="s">
        <v>8219</v>
      </c>
      <c r="B629">
        <v>55</v>
      </c>
      <c r="D629" t="s">
        <v>8221</v>
      </c>
      <c r="E629">
        <v>1</v>
      </c>
    </row>
    <row r="630" spans="1:5" x14ac:dyDescent="0.25">
      <c r="A630" t="s">
        <v>8219</v>
      </c>
      <c r="B630">
        <v>21</v>
      </c>
      <c r="D630" t="s">
        <v>8221</v>
      </c>
      <c r="E630">
        <v>9</v>
      </c>
    </row>
    <row r="631" spans="1:5" x14ac:dyDescent="0.25">
      <c r="A631" t="s">
        <v>8219</v>
      </c>
      <c r="B631">
        <v>75</v>
      </c>
      <c r="D631" t="s">
        <v>8221</v>
      </c>
      <c r="E631">
        <v>23</v>
      </c>
    </row>
    <row r="632" spans="1:5" x14ac:dyDescent="0.25">
      <c r="A632" t="s">
        <v>8219</v>
      </c>
      <c r="B632">
        <v>98</v>
      </c>
      <c r="D632" t="s">
        <v>8221</v>
      </c>
      <c r="E632">
        <v>19</v>
      </c>
    </row>
    <row r="633" spans="1:5" x14ac:dyDescent="0.25">
      <c r="A633" t="s">
        <v>8219</v>
      </c>
      <c r="B633">
        <v>25</v>
      </c>
      <c r="D633" t="s">
        <v>8221</v>
      </c>
      <c r="E633">
        <v>1</v>
      </c>
    </row>
    <row r="634" spans="1:5" x14ac:dyDescent="0.25">
      <c r="A634" t="s">
        <v>8219</v>
      </c>
      <c r="B634">
        <v>23</v>
      </c>
      <c r="D634" t="s">
        <v>8221</v>
      </c>
      <c r="E634">
        <v>4</v>
      </c>
    </row>
    <row r="635" spans="1:5" x14ac:dyDescent="0.25">
      <c r="A635" t="s">
        <v>8219</v>
      </c>
      <c r="B635">
        <v>16</v>
      </c>
      <c r="D635" t="s">
        <v>8221</v>
      </c>
      <c r="E635">
        <v>3</v>
      </c>
    </row>
    <row r="636" spans="1:5" x14ac:dyDescent="0.25">
      <c r="A636" t="s">
        <v>8219</v>
      </c>
      <c r="B636">
        <v>19</v>
      </c>
      <c r="D636" t="s">
        <v>8221</v>
      </c>
      <c r="E636">
        <v>3</v>
      </c>
    </row>
    <row r="637" spans="1:5" x14ac:dyDescent="0.25">
      <c r="A637" t="s">
        <v>8219</v>
      </c>
      <c r="B637">
        <v>15</v>
      </c>
      <c r="D637" t="s">
        <v>8221</v>
      </c>
      <c r="E637">
        <v>1</v>
      </c>
    </row>
    <row r="638" spans="1:5" x14ac:dyDescent="0.25">
      <c r="A638" t="s">
        <v>8219</v>
      </c>
      <c r="B638">
        <v>38</v>
      </c>
      <c r="D638" t="s">
        <v>8221</v>
      </c>
      <c r="E638">
        <v>7</v>
      </c>
    </row>
    <row r="639" spans="1:5" x14ac:dyDescent="0.25">
      <c r="A639" t="s">
        <v>8219</v>
      </c>
      <c r="B639">
        <v>64</v>
      </c>
      <c r="D639" t="s">
        <v>8221</v>
      </c>
      <c r="E639">
        <v>12</v>
      </c>
    </row>
    <row r="640" spans="1:5" x14ac:dyDescent="0.25">
      <c r="A640" t="s">
        <v>8219</v>
      </c>
      <c r="B640">
        <v>26</v>
      </c>
      <c r="D640" t="s">
        <v>8221</v>
      </c>
      <c r="E640">
        <v>1</v>
      </c>
    </row>
    <row r="641" spans="1:5" x14ac:dyDescent="0.25">
      <c r="A641" t="s">
        <v>8219</v>
      </c>
      <c r="B641">
        <v>20</v>
      </c>
      <c r="D641" t="s">
        <v>8221</v>
      </c>
      <c r="E641">
        <v>2</v>
      </c>
    </row>
    <row r="642" spans="1:5" x14ac:dyDescent="0.25">
      <c r="A642" t="s">
        <v>8219</v>
      </c>
      <c r="B642">
        <v>43</v>
      </c>
      <c r="D642" t="s">
        <v>8221</v>
      </c>
      <c r="E642">
        <v>13</v>
      </c>
    </row>
    <row r="643" spans="1:5" x14ac:dyDescent="0.25">
      <c r="A643" t="s">
        <v>8219</v>
      </c>
      <c r="B643">
        <v>22</v>
      </c>
      <c r="D643" t="s">
        <v>8221</v>
      </c>
      <c r="E643">
        <v>0</v>
      </c>
    </row>
    <row r="644" spans="1:5" x14ac:dyDescent="0.25">
      <c r="A644" t="s">
        <v>8219</v>
      </c>
      <c r="B644">
        <v>17</v>
      </c>
      <c r="D644" t="s">
        <v>8221</v>
      </c>
      <c r="E644">
        <v>2</v>
      </c>
    </row>
    <row r="645" spans="1:5" x14ac:dyDescent="0.25">
      <c r="A645" t="s">
        <v>8219</v>
      </c>
      <c r="B645">
        <v>59</v>
      </c>
      <c r="D645" t="s">
        <v>8221</v>
      </c>
      <c r="E645">
        <v>11</v>
      </c>
    </row>
    <row r="646" spans="1:5" x14ac:dyDescent="0.25">
      <c r="A646" t="s">
        <v>8219</v>
      </c>
      <c r="B646">
        <v>59</v>
      </c>
      <c r="D646" t="s">
        <v>8221</v>
      </c>
      <c r="E646">
        <v>37</v>
      </c>
    </row>
    <row r="647" spans="1:5" x14ac:dyDescent="0.25">
      <c r="A647" t="s">
        <v>8219</v>
      </c>
      <c r="B647">
        <v>237</v>
      </c>
      <c r="D647" t="s">
        <v>8221</v>
      </c>
      <c r="E647">
        <v>13</v>
      </c>
    </row>
    <row r="648" spans="1:5" x14ac:dyDescent="0.25">
      <c r="A648" t="s">
        <v>8219</v>
      </c>
      <c r="B648">
        <v>17</v>
      </c>
      <c r="D648" t="s">
        <v>8221</v>
      </c>
      <c r="E648">
        <v>4</v>
      </c>
    </row>
    <row r="649" spans="1:5" x14ac:dyDescent="0.25">
      <c r="A649" t="s">
        <v>8219</v>
      </c>
      <c r="B649">
        <v>44</v>
      </c>
      <c r="D649" t="s">
        <v>8221</v>
      </c>
      <c r="E649">
        <v>0</v>
      </c>
    </row>
    <row r="650" spans="1:5" x14ac:dyDescent="0.25">
      <c r="A650" t="s">
        <v>8219</v>
      </c>
      <c r="B650">
        <v>49</v>
      </c>
      <c r="D650" t="s">
        <v>8221</v>
      </c>
      <c r="E650">
        <v>2</v>
      </c>
    </row>
    <row r="651" spans="1:5" x14ac:dyDescent="0.25">
      <c r="A651" t="s">
        <v>8219</v>
      </c>
      <c r="B651">
        <v>51</v>
      </c>
      <c r="D651" t="s">
        <v>8221</v>
      </c>
      <c r="E651">
        <v>1</v>
      </c>
    </row>
    <row r="652" spans="1:5" x14ac:dyDescent="0.25">
      <c r="A652" t="s">
        <v>8219</v>
      </c>
      <c r="B652">
        <v>38</v>
      </c>
      <c r="D652" t="s">
        <v>8221</v>
      </c>
      <c r="E652">
        <v>4</v>
      </c>
    </row>
    <row r="653" spans="1:5" x14ac:dyDescent="0.25">
      <c r="A653" t="s">
        <v>8219</v>
      </c>
      <c r="B653">
        <v>40</v>
      </c>
      <c r="D653" t="s">
        <v>8221</v>
      </c>
      <c r="E653">
        <v>21</v>
      </c>
    </row>
    <row r="654" spans="1:5" x14ac:dyDescent="0.25">
      <c r="A654" t="s">
        <v>8219</v>
      </c>
      <c r="B654">
        <v>61</v>
      </c>
      <c r="D654" t="s">
        <v>8221</v>
      </c>
      <c r="E654">
        <v>17</v>
      </c>
    </row>
    <row r="655" spans="1:5" x14ac:dyDescent="0.25">
      <c r="A655" t="s">
        <v>8219</v>
      </c>
      <c r="B655">
        <v>70</v>
      </c>
      <c r="D655" t="s">
        <v>8221</v>
      </c>
      <c r="E655">
        <v>8</v>
      </c>
    </row>
    <row r="656" spans="1:5" x14ac:dyDescent="0.25">
      <c r="A656" t="s">
        <v>8219</v>
      </c>
      <c r="B656">
        <v>74</v>
      </c>
      <c r="D656" t="s">
        <v>8221</v>
      </c>
      <c r="E656">
        <v>33</v>
      </c>
    </row>
    <row r="657" spans="1:5" x14ac:dyDescent="0.25">
      <c r="A657" t="s">
        <v>8219</v>
      </c>
      <c r="B657">
        <v>131</v>
      </c>
      <c r="D657" t="s">
        <v>8221</v>
      </c>
      <c r="E657">
        <v>2</v>
      </c>
    </row>
    <row r="658" spans="1:5" x14ac:dyDescent="0.25">
      <c r="A658" t="s">
        <v>8219</v>
      </c>
      <c r="B658">
        <v>159</v>
      </c>
      <c r="D658" t="s">
        <v>8221</v>
      </c>
      <c r="E658">
        <v>0</v>
      </c>
    </row>
    <row r="659" spans="1:5" x14ac:dyDescent="0.25">
      <c r="A659" t="s">
        <v>8219</v>
      </c>
      <c r="B659">
        <v>85</v>
      </c>
      <c r="D659" t="s">
        <v>8221</v>
      </c>
      <c r="E659">
        <v>0</v>
      </c>
    </row>
    <row r="660" spans="1:5" x14ac:dyDescent="0.25">
      <c r="A660" t="s">
        <v>8219</v>
      </c>
      <c r="B660">
        <v>25</v>
      </c>
      <c r="D660" t="s">
        <v>8221</v>
      </c>
      <c r="E660">
        <v>0</v>
      </c>
    </row>
    <row r="661" spans="1:5" x14ac:dyDescent="0.25">
      <c r="A661" t="s">
        <v>8219</v>
      </c>
      <c r="B661">
        <v>45</v>
      </c>
      <c r="D661" t="s">
        <v>8221</v>
      </c>
      <c r="E661">
        <v>9</v>
      </c>
    </row>
    <row r="662" spans="1:5" x14ac:dyDescent="0.25">
      <c r="A662" t="s">
        <v>8219</v>
      </c>
      <c r="B662">
        <v>17</v>
      </c>
      <c r="D662" t="s">
        <v>8221</v>
      </c>
      <c r="E662">
        <v>19</v>
      </c>
    </row>
    <row r="663" spans="1:5" x14ac:dyDescent="0.25">
      <c r="A663" t="s">
        <v>8219</v>
      </c>
      <c r="B663">
        <v>31</v>
      </c>
      <c r="D663" t="s">
        <v>8221</v>
      </c>
      <c r="E663">
        <v>24</v>
      </c>
    </row>
    <row r="664" spans="1:5" x14ac:dyDescent="0.25">
      <c r="A664" t="s">
        <v>8219</v>
      </c>
      <c r="B664">
        <v>52</v>
      </c>
      <c r="D664" t="s">
        <v>8221</v>
      </c>
      <c r="E664">
        <v>4</v>
      </c>
    </row>
    <row r="665" spans="1:5" x14ac:dyDescent="0.25">
      <c r="A665" t="s">
        <v>8219</v>
      </c>
      <c r="B665">
        <v>31</v>
      </c>
      <c r="D665" t="s">
        <v>8221</v>
      </c>
      <c r="E665">
        <v>28</v>
      </c>
    </row>
    <row r="666" spans="1:5" x14ac:dyDescent="0.25">
      <c r="A666" t="s">
        <v>8219</v>
      </c>
      <c r="B666">
        <v>63</v>
      </c>
      <c r="D666" t="s">
        <v>8221</v>
      </c>
      <c r="E666">
        <v>15</v>
      </c>
    </row>
    <row r="667" spans="1:5" x14ac:dyDescent="0.25">
      <c r="A667" t="s">
        <v>8219</v>
      </c>
      <c r="B667">
        <v>33</v>
      </c>
      <c r="D667" t="s">
        <v>8221</v>
      </c>
      <c r="E667">
        <v>0</v>
      </c>
    </row>
    <row r="668" spans="1:5" x14ac:dyDescent="0.25">
      <c r="A668" t="s">
        <v>8219</v>
      </c>
      <c r="B668">
        <v>29</v>
      </c>
      <c r="D668" t="s">
        <v>8221</v>
      </c>
      <c r="E668">
        <v>17</v>
      </c>
    </row>
    <row r="669" spans="1:5" x14ac:dyDescent="0.25">
      <c r="A669" t="s">
        <v>8219</v>
      </c>
      <c r="B669">
        <v>65</v>
      </c>
      <c r="D669" t="s">
        <v>8221</v>
      </c>
      <c r="E669">
        <v>7</v>
      </c>
    </row>
    <row r="670" spans="1:5" x14ac:dyDescent="0.25">
      <c r="A670" t="s">
        <v>8219</v>
      </c>
      <c r="B670">
        <v>133</v>
      </c>
      <c r="D670" t="s">
        <v>8221</v>
      </c>
      <c r="E670">
        <v>36</v>
      </c>
    </row>
    <row r="671" spans="1:5" x14ac:dyDescent="0.25">
      <c r="A671" t="s">
        <v>8219</v>
      </c>
      <c r="B671">
        <v>30</v>
      </c>
      <c r="D671" t="s">
        <v>8221</v>
      </c>
      <c r="E671">
        <v>12</v>
      </c>
    </row>
    <row r="672" spans="1:5" x14ac:dyDescent="0.25">
      <c r="A672" t="s">
        <v>8219</v>
      </c>
      <c r="B672">
        <v>112</v>
      </c>
      <c r="D672" t="s">
        <v>8221</v>
      </c>
      <c r="E672">
        <v>2</v>
      </c>
    </row>
    <row r="673" spans="1:5" x14ac:dyDescent="0.25">
      <c r="A673" t="s">
        <v>8219</v>
      </c>
      <c r="B673">
        <v>38</v>
      </c>
      <c r="D673" t="s">
        <v>8221</v>
      </c>
      <c r="E673">
        <v>0</v>
      </c>
    </row>
    <row r="674" spans="1:5" x14ac:dyDescent="0.25">
      <c r="A674" t="s">
        <v>8219</v>
      </c>
      <c r="B674">
        <v>32</v>
      </c>
      <c r="D674" t="s">
        <v>8221</v>
      </c>
      <c r="E674">
        <v>12</v>
      </c>
    </row>
    <row r="675" spans="1:5" x14ac:dyDescent="0.25">
      <c r="A675" t="s">
        <v>8219</v>
      </c>
      <c r="B675">
        <v>37</v>
      </c>
      <c r="D675" t="s">
        <v>8221</v>
      </c>
      <c r="E675">
        <v>31</v>
      </c>
    </row>
    <row r="676" spans="1:5" x14ac:dyDescent="0.25">
      <c r="A676" t="s">
        <v>8219</v>
      </c>
      <c r="B676">
        <v>83</v>
      </c>
      <c r="D676" t="s">
        <v>8221</v>
      </c>
      <c r="E676">
        <v>0</v>
      </c>
    </row>
    <row r="677" spans="1:5" x14ac:dyDescent="0.25">
      <c r="A677" t="s">
        <v>8219</v>
      </c>
      <c r="B677">
        <v>32</v>
      </c>
      <c r="D677" t="s">
        <v>8221</v>
      </c>
      <c r="E677">
        <v>0</v>
      </c>
    </row>
    <row r="678" spans="1:5" x14ac:dyDescent="0.25">
      <c r="A678" t="s">
        <v>8219</v>
      </c>
      <c r="B678">
        <v>20</v>
      </c>
      <c r="D678" t="s">
        <v>8221</v>
      </c>
      <c r="E678">
        <v>18</v>
      </c>
    </row>
    <row r="679" spans="1:5" x14ac:dyDescent="0.25">
      <c r="A679" t="s">
        <v>8219</v>
      </c>
      <c r="B679">
        <v>52</v>
      </c>
      <c r="D679" t="s">
        <v>8221</v>
      </c>
      <c r="E679">
        <v>0</v>
      </c>
    </row>
    <row r="680" spans="1:5" x14ac:dyDescent="0.25">
      <c r="A680" t="s">
        <v>8219</v>
      </c>
      <c r="B680">
        <v>77</v>
      </c>
      <c r="D680" t="s">
        <v>8221</v>
      </c>
      <c r="E680">
        <v>8</v>
      </c>
    </row>
    <row r="681" spans="1:5" x14ac:dyDescent="0.25">
      <c r="A681" t="s">
        <v>8219</v>
      </c>
      <c r="B681">
        <v>56</v>
      </c>
      <c r="D681" t="s">
        <v>8221</v>
      </c>
      <c r="E681">
        <v>0</v>
      </c>
    </row>
    <row r="682" spans="1:5" x14ac:dyDescent="0.25">
      <c r="A682" t="s">
        <v>8219</v>
      </c>
      <c r="B682">
        <v>34</v>
      </c>
      <c r="D682" t="s">
        <v>8221</v>
      </c>
      <c r="E682">
        <v>26</v>
      </c>
    </row>
    <row r="683" spans="1:5" x14ac:dyDescent="0.25">
      <c r="A683" t="s">
        <v>8219</v>
      </c>
      <c r="B683">
        <v>50</v>
      </c>
      <c r="D683" t="s">
        <v>8221</v>
      </c>
      <c r="E683">
        <v>12</v>
      </c>
    </row>
    <row r="684" spans="1:5" x14ac:dyDescent="0.25">
      <c r="A684" t="s">
        <v>8219</v>
      </c>
      <c r="B684">
        <v>38</v>
      </c>
      <c r="D684" t="s">
        <v>8221</v>
      </c>
      <c r="E684">
        <v>17</v>
      </c>
    </row>
    <row r="685" spans="1:5" x14ac:dyDescent="0.25">
      <c r="A685" t="s">
        <v>8219</v>
      </c>
      <c r="B685">
        <v>40</v>
      </c>
      <c r="D685" t="s">
        <v>8221</v>
      </c>
      <c r="E685">
        <v>5</v>
      </c>
    </row>
    <row r="686" spans="1:5" x14ac:dyDescent="0.25">
      <c r="A686" t="s">
        <v>8219</v>
      </c>
      <c r="B686">
        <v>21</v>
      </c>
      <c r="D686" t="s">
        <v>8221</v>
      </c>
      <c r="E686">
        <v>3</v>
      </c>
    </row>
    <row r="687" spans="1:5" x14ac:dyDescent="0.25">
      <c r="A687" t="s">
        <v>8219</v>
      </c>
      <c r="B687">
        <v>38</v>
      </c>
      <c r="D687" t="s">
        <v>8221</v>
      </c>
      <c r="E687">
        <v>12</v>
      </c>
    </row>
    <row r="688" spans="1:5" x14ac:dyDescent="0.25">
      <c r="A688" t="s">
        <v>8219</v>
      </c>
      <c r="B688">
        <v>70</v>
      </c>
      <c r="D688" t="s">
        <v>8221</v>
      </c>
      <c r="E688">
        <v>0</v>
      </c>
    </row>
    <row r="689" spans="1:5" x14ac:dyDescent="0.25">
      <c r="A689" t="s">
        <v>8219</v>
      </c>
      <c r="B689">
        <v>44</v>
      </c>
      <c r="D689" t="s">
        <v>8221</v>
      </c>
      <c r="E689">
        <v>1</v>
      </c>
    </row>
    <row r="690" spans="1:5" x14ac:dyDescent="0.25">
      <c r="A690" t="s">
        <v>8219</v>
      </c>
      <c r="B690">
        <v>64</v>
      </c>
      <c r="D690" t="s">
        <v>8221</v>
      </c>
      <c r="E690">
        <v>0</v>
      </c>
    </row>
    <row r="691" spans="1:5" x14ac:dyDescent="0.25">
      <c r="A691" t="s">
        <v>8219</v>
      </c>
      <c r="B691">
        <v>50</v>
      </c>
      <c r="D691" t="s">
        <v>8221</v>
      </c>
      <c r="E691">
        <v>4</v>
      </c>
    </row>
    <row r="692" spans="1:5" x14ac:dyDescent="0.25">
      <c r="A692" t="s">
        <v>8219</v>
      </c>
      <c r="B692">
        <v>65</v>
      </c>
      <c r="D692" t="s">
        <v>8221</v>
      </c>
      <c r="E692">
        <v>1</v>
      </c>
    </row>
    <row r="693" spans="1:5" x14ac:dyDescent="0.25">
      <c r="A693" t="s">
        <v>8219</v>
      </c>
      <c r="B693">
        <v>44</v>
      </c>
      <c r="D693" t="s">
        <v>8221</v>
      </c>
      <c r="E693">
        <v>3</v>
      </c>
    </row>
    <row r="694" spans="1:5" x14ac:dyDescent="0.25">
      <c r="A694" t="s">
        <v>8219</v>
      </c>
      <c r="B694">
        <v>99</v>
      </c>
      <c r="D694" t="s">
        <v>8221</v>
      </c>
      <c r="E694">
        <v>1</v>
      </c>
    </row>
    <row r="695" spans="1:5" x14ac:dyDescent="0.25">
      <c r="A695" t="s">
        <v>8219</v>
      </c>
      <c r="B695">
        <v>58</v>
      </c>
      <c r="D695" t="s">
        <v>8221</v>
      </c>
      <c r="E695">
        <v>8</v>
      </c>
    </row>
    <row r="696" spans="1:5" x14ac:dyDescent="0.25">
      <c r="A696" t="s">
        <v>8219</v>
      </c>
      <c r="B696">
        <v>38</v>
      </c>
      <c r="D696" t="s">
        <v>8221</v>
      </c>
      <c r="E696">
        <v>20</v>
      </c>
    </row>
    <row r="697" spans="1:5" x14ac:dyDescent="0.25">
      <c r="A697" t="s">
        <v>8219</v>
      </c>
      <c r="B697">
        <v>39</v>
      </c>
      <c r="D697" t="s">
        <v>8221</v>
      </c>
      <c r="E697">
        <v>6</v>
      </c>
    </row>
    <row r="698" spans="1:5" x14ac:dyDescent="0.25">
      <c r="A698" t="s">
        <v>8219</v>
      </c>
      <c r="B698">
        <v>22</v>
      </c>
      <c r="D698" t="s">
        <v>8221</v>
      </c>
      <c r="E698">
        <v>7</v>
      </c>
    </row>
    <row r="699" spans="1:5" x14ac:dyDescent="0.25">
      <c r="A699" t="s">
        <v>8219</v>
      </c>
      <c r="B699">
        <v>32</v>
      </c>
      <c r="D699" t="s">
        <v>8221</v>
      </c>
      <c r="E699">
        <v>37</v>
      </c>
    </row>
    <row r="700" spans="1:5" x14ac:dyDescent="0.25">
      <c r="A700" t="s">
        <v>8219</v>
      </c>
      <c r="B700">
        <v>53</v>
      </c>
      <c r="D700" t="s">
        <v>8221</v>
      </c>
      <c r="E700">
        <v>13</v>
      </c>
    </row>
    <row r="701" spans="1:5" x14ac:dyDescent="0.25">
      <c r="A701" t="s">
        <v>8219</v>
      </c>
      <c r="B701">
        <v>263</v>
      </c>
      <c r="D701" t="s">
        <v>8221</v>
      </c>
      <c r="E701">
        <v>0</v>
      </c>
    </row>
    <row r="702" spans="1:5" x14ac:dyDescent="0.25">
      <c r="A702" t="s">
        <v>8219</v>
      </c>
      <c r="B702">
        <v>50</v>
      </c>
      <c r="D702" t="s">
        <v>8221</v>
      </c>
      <c r="E702">
        <v>3</v>
      </c>
    </row>
    <row r="703" spans="1:5" x14ac:dyDescent="0.25">
      <c r="A703" t="s">
        <v>8219</v>
      </c>
      <c r="B703">
        <v>7</v>
      </c>
      <c r="D703" t="s">
        <v>8221</v>
      </c>
      <c r="E703">
        <v>5</v>
      </c>
    </row>
    <row r="704" spans="1:5" x14ac:dyDescent="0.25">
      <c r="A704" t="s">
        <v>8219</v>
      </c>
      <c r="B704">
        <v>76</v>
      </c>
      <c r="D704" t="s">
        <v>8221</v>
      </c>
      <c r="E704">
        <v>6</v>
      </c>
    </row>
    <row r="705" spans="1:5" x14ac:dyDescent="0.25">
      <c r="A705" t="s">
        <v>8219</v>
      </c>
      <c r="B705">
        <v>102</v>
      </c>
      <c r="D705" t="s">
        <v>8221</v>
      </c>
      <c r="E705">
        <v>17</v>
      </c>
    </row>
    <row r="706" spans="1:5" x14ac:dyDescent="0.25">
      <c r="A706" t="s">
        <v>8219</v>
      </c>
      <c r="B706">
        <v>46</v>
      </c>
      <c r="D706" t="s">
        <v>8221</v>
      </c>
      <c r="E706">
        <v>7</v>
      </c>
    </row>
    <row r="707" spans="1:5" x14ac:dyDescent="0.25">
      <c r="A707" t="s">
        <v>8219</v>
      </c>
      <c r="B707">
        <v>75</v>
      </c>
      <c r="D707" t="s">
        <v>8221</v>
      </c>
      <c r="E707">
        <v>1</v>
      </c>
    </row>
    <row r="708" spans="1:5" x14ac:dyDescent="0.25">
      <c r="A708" t="s">
        <v>8219</v>
      </c>
      <c r="B708">
        <v>43</v>
      </c>
      <c r="D708" t="s">
        <v>8221</v>
      </c>
      <c r="E708">
        <v>10</v>
      </c>
    </row>
    <row r="709" spans="1:5" x14ac:dyDescent="0.25">
      <c r="A709" t="s">
        <v>8219</v>
      </c>
      <c r="B709">
        <v>58</v>
      </c>
      <c r="D709" t="s">
        <v>8221</v>
      </c>
      <c r="E709">
        <v>0</v>
      </c>
    </row>
    <row r="710" spans="1:5" x14ac:dyDescent="0.25">
      <c r="A710" t="s">
        <v>8219</v>
      </c>
      <c r="B710">
        <v>47</v>
      </c>
      <c r="D710" t="s">
        <v>8221</v>
      </c>
      <c r="E710">
        <v>4</v>
      </c>
    </row>
    <row r="711" spans="1:5" x14ac:dyDescent="0.25">
      <c r="A711" t="s">
        <v>8219</v>
      </c>
      <c r="B711">
        <v>8</v>
      </c>
      <c r="D711" t="s">
        <v>8221</v>
      </c>
      <c r="E711">
        <v>9</v>
      </c>
    </row>
    <row r="712" spans="1:5" x14ac:dyDescent="0.25">
      <c r="A712" t="s">
        <v>8219</v>
      </c>
      <c r="B712">
        <v>41</v>
      </c>
      <c r="D712" t="s">
        <v>8221</v>
      </c>
      <c r="E712">
        <v>79</v>
      </c>
    </row>
    <row r="713" spans="1:5" x14ac:dyDescent="0.25">
      <c r="A713" t="s">
        <v>8219</v>
      </c>
      <c r="B713">
        <v>14</v>
      </c>
      <c r="D713" t="s">
        <v>8221</v>
      </c>
      <c r="E713">
        <v>0</v>
      </c>
    </row>
    <row r="714" spans="1:5" x14ac:dyDescent="0.25">
      <c r="A714" t="s">
        <v>8219</v>
      </c>
      <c r="B714">
        <v>61</v>
      </c>
      <c r="D714" t="s">
        <v>8221</v>
      </c>
      <c r="E714">
        <v>6</v>
      </c>
    </row>
    <row r="715" spans="1:5" x14ac:dyDescent="0.25">
      <c r="A715" t="s">
        <v>8219</v>
      </c>
      <c r="B715">
        <v>35</v>
      </c>
      <c r="D715" t="s">
        <v>8221</v>
      </c>
      <c r="E715">
        <v>9</v>
      </c>
    </row>
    <row r="716" spans="1:5" x14ac:dyDescent="0.25">
      <c r="A716" t="s">
        <v>8219</v>
      </c>
      <c r="B716">
        <v>62</v>
      </c>
      <c r="D716" t="s">
        <v>8221</v>
      </c>
      <c r="E716">
        <v>0</v>
      </c>
    </row>
    <row r="717" spans="1:5" x14ac:dyDescent="0.25">
      <c r="A717" t="s">
        <v>8219</v>
      </c>
      <c r="B717">
        <v>81</v>
      </c>
      <c r="D717" t="s">
        <v>8221</v>
      </c>
      <c r="E717">
        <v>16</v>
      </c>
    </row>
    <row r="718" spans="1:5" x14ac:dyDescent="0.25">
      <c r="A718" t="s">
        <v>8219</v>
      </c>
      <c r="B718">
        <v>20</v>
      </c>
      <c r="D718" t="s">
        <v>8221</v>
      </c>
      <c r="E718">
        <v>23</v>
      </c>
    </row>
    <row r="719" spans="1:5" x14ac:dyDescent="0.25">
      <c r="A719" t="s">
        <v>8219</v>
      </c>
      <c r="B719">
        <v>28</v>
      </c>
      <c r="D719" t="s">
        <v>8221</v>
      </c>
      <c r="E719">
        <v>48</v>
      </c>
    </row>
    <row r="720" spans="1:5" x14ac:dyDescent="0.25">
      <c r="A720" t="s">
        <v>8219</v>
      </c>
      <c r="B720">
        <v>24</v>
      </c>
      <c r="D720" t="s">
        <v>8221</v>
      </c>
      <c r="E720">
        <v>95</v>
      </c>
    </row>
    <row r="721" spans="1:5" x14ac:dyDescent="0.25">
      <c r="A721" t="s">
        <v>8219</v>
      </c>
      <c r="B721">
        <v>19</v>
      </c>
      <c r="D721" t="s">
        <v>8221</v>
      </c>
      <c r="E721">
        <v>0</v>
      </c>
    </row>
    <row r="722" spans="1:5" x14ac:dyDescent="0.25">
      <c r="A722" t="s">
        <v>8219</v>
      </c>
      <c r="B722">
        <v>23</v>
      </c>
      <c r="D722" t="s">
        <v>8221</v>
      </c>
      <c r="E722">
        <v>3</v>
      </c>
    </row>
    <row r="723" spans="1:5" x14ac:dyDescent="0.25">
      <c r="A723" t="s">
        <v>8219</v>
      </c>
      <c r="B723">
        <v>54</v>
      </c>
      <c r="D723" t="s">
        <v>8221</v>
      </c>
      <c r="E723">
        <v>0</v>
      </c>
    </row>
    <row r="724" spans="1:5" x14ac:dyDescent="0.25">
      <c r="A724" t="s">
        <v>8219</v>
      </c>
      <c r="B724">
        <v>17</v>
      </c>
      <c r="D724" t="s">
        <v>8221</v>
      </c>
      <c r="E724">
        <v>0</v>
      </c>
    </row>
    <row r="725" spans="1:5" x14ac:dyDescent="0.25">
      <c r="A725" t="s">
        <v>8219</v>
      </c>
      <c r="B725">
        <v>74</v>
      </c>
      <c r="D725" t="s">
        <v>8221</v>
      </c>
      <c r="E725">
        <v>0</v>
      </c>
    </row>
    <row r="726" spans="1:5" x14ac:dyDescent="0.25">
      <c r="A726" t="s">
        <v>8219</v>
      </c>
      <c r="B726">
        <v>71</v>
      </c>
      <c r="D726" t="s">
        <v>8221</v>
      </c>
      <c r="E726">
        <v>16</v>
      </c>
    </row>
    <row r="727" spans="1:5" x14ac:dyDescent="0.25">
      <c r="A727" t="s">
        <v>8219</v>
      </c>
      <c r="B727">
        <v>29</v>
      </c>
      <c r="D727" t="s">
        <v>8221</v>
      </c>
      <c r="E727">
        <v>44</v>
      </c>
    </row>
    <row r="728" spans="1:5" x14ac:dyDescent="0.25">
      <c r="A728" t="s">
        <v>8219</v>
      </c>
      <c r="B728">
        <v>35</v>
      </c>
      <c r="D728" t="s">
        <v>8221</v>
      </c>
      <c r="E728">
        <v>57</v>
      </c>
    </row>
    <row r="729" spans="1:5" x14ac:dyDescent="0.25">
      <c r="A729" t="s">
        <v>8219</v>
      </c>
      <c r="B729">
        <v>39</v>
      </c>
      <c r="D729" t="s">
        <v>8221</v>
      </c>
      <c r="E729">
        <v>0</v>
      </c>
    </row>
    <row r="730" spans="1:5" x14ac:dyDescent="0.25">
      <c r="A730" t="s">
        <v>8219</v>
      </c>
      <c r="B730">
        <v>41</v>
      </c>
      <c r="D730" t="s">
        <v>8221</v>
      </c>
      <c r="E730">
        <v>1</v>
      </c>
    </row>
    <row r="731" spans="1:5" x14ac:dyDescent="0.25">
      <c r="A731" t="s">
        <v>8219</v>
      </c>
      <c r="B731">
        <v>42</v>
      </c>
      <c r="D731" t="s">
        <v>8221</v>
      </c>
      <c r="E731">
        <v>13</v>
      </c>
    </row>
    <row r="732" spans="1:5" x14ac:dyDescent="0.25">
      <c r="A732" t="s">
        <v>8219</v>
      </c>
      <c r="B732">
        <v>30</v>
      </c>
      <c r="D732" t="s">
        <v>8221</v>
      </c>
      <c r="E732">
        <v>2</v>
      </c>
    </row>
    <row r="733" spans="1:5" x14ac:dyDescent="0.25">
      <c r="A733" t="s">
        <v>8219</v>
      </c>
      <c r="B733">
        <v>72</v>
      </c>
      <c r="D733" t="s">
        <v>8221</v>
      </c>
      <c r="E733">
        <v>0</v>
      </c>
    </row>
    <row r="734" spans="1:5" x14ac:dyDescent="0.25">
      <c r="A734" t="s">
        <v>8219</v>
      </c>
      <c r="B734">
        <v>29</v>
      </c>
      <c r="D734" t="s">
        <v>8221</v>
      </c>
      <c r="E734">
        <v>0</v>
      </c>
    </row>
    <row r="735" spans="1:5" x14ac:dyDescent="0.25">
      <c r="A735" t="s">
        <v>8219</v>
      </c>
      <c r="B735">
        <v>32</v>
      </c>
      <c r="D735" t="s">
        <v>8221</v>
      </c>
      <c r="E735">
        <v>34</v>
      </c>
    </row>
    <row r="736" spans="1:5" x14ac:dyDescent="0.25">
      <c r="A736" t="s">
        <v>8219</v>
      </c>
      <c r="B736">
        <v>22</v>
      </c>
      <c r="D736" t="s">
        <v>8221</v>
      </c>
      <c r="E736">
        <v>24</v>
      </c>
    </row>
    <row r="737" spans="1:5" x14ac:dyDescent="0.25">
      <c r="A737" t="s">
        <v>8219</v>
      </c>
      <c r="B737">
        <v>21</v>
      </c>
      <c r="D737" t="s">
        <v>8221</v>
      </c>
      <c r="E737">
        <v>8</v>
      </c>
    </row>
    <row r="738" spans="1:5" x14ac:dyDescent="0.25">
      <c r="A738" t="s">
        <v>8219</v>
      </c>
      <c r="B738">
        <v>30</v>
      </c>
      <c r="D738" t="s">
        <v>8221</v>
      </c>
      <c r="E738">
        <v>12</v>
      </c>
    </row>
    <row r="739" spans="1:5" x14ac:dyDescent="0.25">
      <c r="A739" t="s">
        <v>8219</v>
      </c>
      <c r="B739">
        <v>38</v>
      </c>
      <c r="D739" t="s">
        <v>8221</v>
      </c>
      <c r="E739">
        <v>14</v>
      </c>
    </row>
    <row r="740" spans="1:5" x14ac:dyDescent="0.25">
      <c r="A740" t="s">
        <v>8219</v>
      </c>
      <c r="B740">
        <v>15</v>
      </c>
      <c r="D740" t="s">
        <v>8221</v>
      </c>
      <c r="E740">
        <v>1</v>
      </c>
    </row>
    <row r="741" spans="1:5" x14ac:dyDescent="0.25">
      <c r="A741" t="s">
        <v>8219</v>
      </c>
      <c r="B741">
        <v>41</v>
      </c>
      <c r="D741" t="s">
        <v>8221</v>
      </c>
      <c r="E741">
        <v>0</v>
      </c>
    </row>
    <row r="742" spans="1:5" x14ac:dyDescent="0.25">
      <c r="A742" t="s">
        <v>8219</v>
      </c>
      <c r="B742">
        <v>17</v>
      </c>
      <c r="D742" t="s">
        <v>8221</v>
      </c>
      <c r="E742">
        <v>0</v>
      </c>
    </row>
    <row r="743" spans="1:5" x14ac:dyDescent="0.25">
      <c r="A743" t="s">
        <v>8219</v>
      </c>
      <c r="B743">
        <v>67</v>
      </c>
      <c r="D743" t="s">
        <v>8221</v>
      </c>
      <c r="E743">
        <v>38</v>
      </c>
    </row>
    <row r="744" spans="1:5" x14ac:dyDescent="0.25">
      <c r="A744" t="s">
        <v>8219</v>
      </c>
      <c r="B744">
        <v>51</v>
      </c>
      <c r="D744" t="s">
        <v>8221</v>
      </c>
      <c r="E744">
        <v>0</v>
      </c>
    </row>
    <row r="745" spans="1:5" x14ac:dyDescent="0.25">
      <c r="A745" t="s">
        <v>8219</v>
      </c>
      <c r="B745">
        <v>72</v>
      </c>
      <c r="D745" t="s">
        <v>8221</v>
      </c>
      <c r="E745">
        <v>0</v>
      </c>
    </row>
    <row r="746" spans="1:5" x14ac:dyDescent="0.25">
      <c r="A746" t="s">
        <v>8219</v>
      </c>
      <c r="B746">
        <v>21</v>
      </c>
      <c r="D746" t="s">
        <v>8221</v>
      </c>
      <c r="E746">
        <v>0</v>
      </c>
    </row>
    <row r="747" spans="1:5" x14ac:dyDescent="0.25">
      <c r="A747" t="s">
        <v>8219</v>
      </c>
      <c r="B747">
        <v>42</v>
      </c>
      <c r="D747" t="s">
        <v>8221</v>
      </c>
      <c r="E747">
        <v>1</v>
      </c>
    </row>
    <row r="748" spans="1:5" x14ac:dyDescent="0.25">
      <c r="A748" t="s">
        <v>8219</v>
      </c>
      <c r="B748">
        <v>31</v>
      </c>
      <c r="D748" t="s">
        <v>8221</v>
      </c>
      <c r="E748">
        <v>1</v>
      </c>
    </row>
    <row r="749" spans="1:5" x14ac:dyDescent="0.25">
      <c r="A749" t="s">
        <v>8219</v>
      </c>
      <c r="B749">
        <v>55</v>
      </c>
      <c r="D749" t="s">
        <v>8221</v>
      </c>
      <c r="E749">
        <v>2</v>
      </c>
    </row>
    <row r="750" spans="1:5" x14ac:dyDescent="0.25">
      <c r="A750" t="s">
        <v>8219</v>
      </c>
      <c r="B750">
        <v>36</v>
      </c>
      <c r="D750" t="s">
        <v>8221</v>
      </c>
      <c r="E750">
        <v>16</v>
      </c>
    </row>
    <row r="751" spans="1:5" x14ac:dyDescent="0.25">
      <c r="A751" t="s">
        <v>8219</v>
      </c>
      <c r="B751">
        <v>23</v>
      </c>
      <c r="D751" t="s">
        <v>8221</v>
      </c>
      <c r="E751">
        <v>3</v>
      </c>
    </row>
    <row r="752" spans="1:5" x14ac:dyDescent="0.25">
      <c r="A752" t="s">
        <v>8219</v>
      </c>
      <c r="B752">
        <v>39</v>
      </c>
      <c r="D752" t="s">
        <v>8221</v>
      </c>
      <c r="E752">
        <v>14</v>
      </c>
    </row>
    <row r="753" spans="1:5" x14ac:dyDescent="0.25">
      <c r="A753" t="s">
        <v>8219</v>
      </c>
      <c r="B753">
        <v>57</v>
      </c>
      <c r="D753" t="s">
        <v>8221</v>
      </c>
      <c r="E753">
        <v>1</v>
      </c>
    </row>
    <row r="754" spans="1:5" x14ac:dyDescent="0.25">
      <c r="A754" t="s">
        <v>8219</v>
      </c>
      <c r="B754">
        <v>66</v>
      </c>
      <c r="D754" t="s">
        <v>8221</v>
      </c>
      <c r="E754">
        <v>12</v>
      </c>
    </row>
    <row r="755" spans="1:5" x14ac:dyDescent="0.25">
      <c r="A755" t="s">
        <v>8219</v>
      </c>
      <c r="B755">
        <v>35</v>
      </c>
      <c r="D755" t="s">
        <v>8221</v>
      </c>
      <c r="E755">
        <v>39</v>
      </c>
    </row>
    <row r="756" spans="1:5" x14ac:dyDescent="0.25">
      <c r="A756" t="s">
        <v>8219</v>
      </c>
      <c r="B756">
        <v>28</v>
      </c>
      <c r="D756" t="s">
        <v>8221</v>
      </c>
      <c r="E756">
        <v>12</v>
      </c>
    </row>
    <row r="757" spans="1:5" x14ac:dyDescent="0.25">
      <c r="A757" t="s">
        <v>8219</v>
      </c>
      <c r="B757">
        <v>21</v>
      </c>
      <c r="D757" t="s">
        <v>8221</v>
      </c>
      <c r="E757">
        <v>1</v>
      </c>
    </row>
    <row r="758" spans="1:5" x14ac:dyDescent="0.25">
      <c r="A758" t="s">
        <v>8219</v>
      </c>
      <c r="B758">
        <v>46</v>
      </c>
      <c r="D758" t="s">
        <v>8221</v>
      </c>
      <c r="E758">
        <v>1</v>
      </c>
    </row>
    <row r="759" spans="1:5" x14ac:dyDescent="0.25">
      <c r="A759" t="s">
        <v>8219</v>
      </c>
      <c r="B759">
        <v>83</v>
      </c>
      <c r="D759" t="s">
        <v>8221</v>
      </c>
      <c r="E759">
        <v>2</v>
      </c>
    </row>
    <row r="760" spans="1:5" x14ac:dyDescent="0.25">
      <c r="A760" t="s">
        <v>8219</v>
      </c>
      <c r="B760">
        <v>38</v>
      </c>
      <c r="D760" t="s">
        <v>8221</v>
      </c>
      <c r="E760">
        <v>17</v>
      </c>
    </row>
    <row r="761" spans="1:5" x14ac:dyDescent="0.25">
      <c r="A761" t="s">
        <v>8219</v>
      </c>
      <c r="B761">
        <v>26</v>
      </c>
      <c r="D761" t="s">
        <v>8221</v>
      </c>
      <c r="E761">
        <v>3</v>
      </c>
    </row>
    <row r="762" spans="1:5" x14ac:dyDescent="0.25">
      <c r="A762" t="s">
        <v>8219</v>
      </c>
      <c r="B762">
        <v>35</v>
      </c>
      <c r="D762" t="s">
        <v>8221</v>
      </c>
      <c r="E762">
        <v>17</v>
      </c>
    </row>
    <row r="763" spans="1:5" x14ac:dyDescent="0.25">
      <c r="A763" t="s">
        <v>8219</v>
      </c>
      <c r="B763">
        <v>53</v>
      </c>
      <c r="D763" t="s">
        <v>8221</v>
      </c>
      <c r="E763">
        <v>0</v>
      </c>
    </row>
    <row r="764" spans="1:5" x14ac:dyDescent="0.25">
      <c r="A764" t="s">
        <v>8219</v>
      </c>
      <c r="B764">
        <v>56</v>
      </c>
      <c r="D764" t="s">
        <v>8221</v>
      </c>
      <c r="E764">
        <v>2</v>
      </c>
    </row>
    <row r="765" spans="1:5" x14ac:dyDescent="0.25">
      <c r="A765" t="s">
        <v>8219</v>
      </c>
      <c r="B765">
        <v>29</v>
      </c>
      <c r="D765" t="s">
        <v>8221</v>
      </c>
      <c r="E765">
        <v>1</v>
      </c>
    </row>
    <row r="766" spans="1:5" x14ac:dyDescent="0.25">
      <c r="A766" t="s">
        <v>8219</v>
      </c>
      <c r="B766">
        <v>33</v>
      </c>
      <c r="D766" t="s">
        <v>8221</v>
      </c>
      <c r="E766">
        <v>2</v>
      </c>
    </row>
    <row r="767" spans="1:5" x14ac:dyDescent="0.25">
      <c r="A767" t="s">
        <v>8219</v>
      </c>
      <c r="B767">
        <v>20</v>
      </c>
      <c r="D767" t="s">
        <v>8221</v>
      </c>
      <c r="E767">
        <v>9</v>
      </c>
    </row>
    <row r="768" spans="1:5" x14ac:dyDescent="0.25">
      <c r="A768" t="s">
        <v>8219</v>
      </c>
      <c r="B768">
        <v>31</v>
      </c>
      <c r="D768" t="s">
        <v>8221</v>
      </c>
      <c r="E768">
        <v>7</v>
      </c>
    </row>
    <row r="769" spans="1:5" x14ac:dyDescent="0.25">
      <c r="A769" t="s">
        <v>8219</v>
      </c>
      <c r="B769">
        <v>30</v>
      </c>
      <c r="D769" t="s">
        <v>8221</v>
      </c>
      <c r="E769">
        <v>72</v>
      </c>
    </row>
    <row r="770" spans="1:5" x14ac:dyDescent="0.25">
      <c r="A770" t="s">
        <v>8219</v>
      </c>
      <c r="B770">
        <v>78</v>
      </c>
      <c r="D770" t="s">
        <v>8221</v>
      </c>
      <c r="E770">
        <v>4</v>
      </c>
    </row>
    <row r="771" spans="1:5" x14ac:dyDescent="0.25">
      <c r="A771" t="s">
        <v>8219</v>
      </c>
      <c r="B771">
        <v>30</v>
      </c>
      <c r="D771" t="s">
        <v>8221</v>
      </c>
      <c r="E771">
        <v>24</v>
      </c>
    </row>
    <row r="772" spans="1:5" x14ac:dyDescent="0.25">
      <c r="A772" t="s">
        <v>8219</v>
      </c>
      <c r="B772">
        <v>19</v>
      </c>
      <c r="D772" t="s">
        <v>8221</v>
      </c>
      <c r="E772">
        <v>1</v>
      </c>
    </row>
    <row r="773" spans="1:5" x14ac:dyDescent="0.25">
      <c r="A773" t="s">
        <v>8219</v>
      </c>
      <c r="B773">
        <v>33</v>
      </c>
      <c r="D773" t="s">
        <v>8221</v>
      </c>
      <c r="E773">
        <v>1</v>
      </c>
    </row>
    <row r="774" spans="1:5" x14ac:dyDescent="0.25">
      <c r="A774" t="s">
        <v>8219</v>
      </c>
      <c r="B774">
        <v>56</v>
      </c>
      <c r="D774" t="s">
        <v>8221</v>
      </c>
      <c r="E774">
        <v>4</v>
      </c>
    </row>
    <row r="775" spans="1:5" x14ac:dyDescent="0.25">
      <c r="A775" t="s">
        <v>8219</v>
      </c>
      <c r="B775">
        <v>20</v>
      </c>
      <c r="D775" t="s">
        <v>8221</v>
      </c>
      <c r="E775">
        <v>2</v>
      </c>
    </row>
    <row r="776" spans="1:5" x14ac:dyDescent="0.25">
      <c r="A776" t="s">
        <v>8219</v>
      </c>
      <c r="B776">
        <v>14</v>
      </c>
      <c r="D776" t="s">
        <v>8221</v>
      </c>
      <c r="E776">
        <v>0</v>
      </c>
    </row>
    <row r="777" spans="1:5" x14ac:dyDescent="0.25">
      <c r="A777" t="s">
        <v>8219</v>
      </c>
      <c r="B777">
        <v>59</v>
      </c>
      <c r="D777" t="s">
        <v>8221</v>
      </c>
      <c r="E777">
        <v>0</v>
      </c>
    </row>
    <row r="778" spans="1:5" x14ac:dyDescent="0.25">
      <c r="A778" t="s">
        <v>8219</v>
      </c>
      <c r="B778">
        <v>27</v>
      </c>
      <c r="D778" t="s">
        <v>8221</v>
      </c>
      <c r="E778">
        <v>0</v>
      </c>
    </row>
    <row r="779" spans="1:5" x14ac:dyDescent="0.25">
      <c r="A779" t="s">
        <v>8219</v>
      </c>
      <c r="B779">
        <v>30</v>
      </c>
      <c r="D779" t="s">
        <v>8221</v>
      </c>
      <c r="E779">
        <v>2</v>
      </c>
    </row>
    <row r="780" spans="1:5" x14ac:dyDescent="0.25">
      <c r="A780" t="s">
        <v>8219</v>
      </c>
      <c r="B780">
        <v>38</v>
      </c>
      <c r="D780" t="s">
        <v>8221</v>
      </c>
      <c r="E780">
        <v>2</v>
      </c>
    </row>
    <row r="781" spans="1:5" x14ac:dyDescent="0.25">
      <c r="A781" t="s">
        <v>8219</v>
      </c>
      <c r="B781">
        <v>11</v>
      </c>
      <c r="D781" t="s">
        <v>8221</v>
      </c>
      <c r="E781">
        <v>4</v>
      </c>
    </row>
    <row r="782" spans="1:5" x14ac:dyDescent="0.25">
      <c r="A782" t="s">
        <v>8219</v>
      </c>
      <c r="B782">
        <v>20</v>
      </c>
      <c r="D782" t="s">
        <v>8221</v>
      </c>
      <c r="E782">
        <v>49</v>
      </c>
    </row>
    <row r="783" spans="1:5" x14ac:dyDescent="0.25">
      <c r="A783" t="s">
        <v>8219</v>
      </c>
      <c r="B783">
        <v>17</v>
      </c>
      <c r="D783" t="s">
        <v>8221</v>
      </c>
      <c r="E783">
        <v>0</v>
      </c>
    </row>
    <row r="784" spans="1:5" x14ac:dyDescent="0.25">
      <c r="A784" t="s">
        <v>8219</v>
      </c>
      <c r="B784">
        <v>32</v>
      </c>
      <c r="D784" t="s">
        <v>8221</v>
      </c>
      <c r="E784">
        <v>0</v>
      </c>
    </row>
    <row r="785" spans="1:5" x14ac:dyDescent="0.25">
      <c r="A785" t="s">
        <v>8219</v>
      </c>
      <c r="B785">
        <v>72</v>
      </c>
      <c r="D785" t="s">
        <v>8221</v>
      </c>
      <c r="E785">
        <v>13</v>
      </c>
    </row>
    <row r="786" spans="1:5" x14ac:dyDescent="0.25">
      <c r="A786" t="s">
        <v>8219</v>
      </c>
      <c r="B786">
        <v>59</v>
      </c>
      <c r="D786" t="s">
        <v>8221</v>
      </c>
      <c r="E786">
        <v>1</v>
      </c>
    </row>
    <row r="787" spans="1:5" x14ac:dyDescent="0.25">
      <c r="A787" t="s">
        <v>8219</v>
      </c>
      <c r="B787">
        <v>45</v>
      </c>
      <c r="D787" t="s">
        <v>8221</v>
      </c>
      <c r="E787">
        <v>12</v>
      </c>
    </row>
    <row r="788" spans="1:5" x14ac:dyDescent="0.25">
      <c r="A788" t="s">
        <v>8219</v>
      </c>
      <c r="B788">
        <v>13</v>
      </c>
      <c r="D788" t="s">
        <v>8221</v>
      </c>
      <c r="E788">
        <v>0</v>
      </c>
    </row>
    <row r="789" spans="1:5" x14ac:dyDescent="0.25">
      <c r="A789" t="s">
        <v>8219</v>
      </c>
      <c r="B789">
        <v>27</v>
      </c>
      <c r="D789" t="s">
        <v>8221</v>
      </c>
      <c r="E789">
        <v>9</v>
      </c>
    </row>
    <row r="790" spans="1:5" x14ac:dyDescent="0.25">
      <c r="A790" t="s">
        <v>8219</v>
      </c>
      <c r="B790">
        <v>41</v>
      </c>
      <c r="D790" t="s">
        <v>8221</v>
      </c>
      <c r="E790">
        <v>36</v>
      </c>
    </row>
    <row r="791" spans="1:5" x14ac:dyDescent="0.25">
      <c r="A791" t="s">
        <v>8219</v>
      </c>
      <c r="B791">
        <v>60</v>
      </c>
      <c r="D791" t="s">
        <v>8221</v>
      </c>
      <c r="E791">
        <v>0</v>
      </c>
    </row>
    <row r="792" spans="1:5" x14ac:dyDescent="0.25">
      <c r="A792" t="s">
        <v>8219</v>
      </c>
      <c r="B792">
        <v>103</v>
      </c>
      <c r="D792" t="s">
        <v>8221</v>
      </c>
      <c r="E792">
        <v>1</v>
      </c>
    </row>
    <row r="793" spans="1:5" x14ac:dyDescent="0.25">
      <c r="A793" t="s">
        <v>8219</v>
      </c>
      <c r="B793">
        <v>93</v>
      </c>
      <c r="D793" t="s">
        <v>8221</v>
      </c>
      <c r="E793">
        <v>2</v>
      </c>
    </row>
    <row r="794" spans="1:5" x14ac:dyDescent="0.25">
      <c r="A794" t="s">
        <v>8219</v>
      </c>
      <c r="B794">
        <v>44</v>
      </c>
      <c r="D794" t="s">
        <v>8221</v>
      </c>
      <c r="E794">
        <v>2</v>
      </c>
    </row>
    <row r="795" spans="1:5" x14ac:dyDescent="0.25">
      <c r="A795" t="s">
        <v>8219</v>
      </c>
      <c r="B795">
        <v>205</v>
      </c>
      <c r="D795" t="s">
        <v>8221</v>
      </c>
      <c r="E795">
        <v>1</v>
      </c>
    </row>
    <row r="796" spans="1:5" x14ac:dyDescent="0.25">
      <c r="A796" t="s">
        <v>8219</v>
      </c>
      <c r="B796">
        <v>67</v>
      </c>
      <c r="D796" t="s">
        <v>8221</v>
      </c>
      <c r="E796">
        <v>0</v>
      </c>
    </row>
    <row r="797" spans="1:5" x14ac:dyDescent="0.25">
      <c r="A797" t="s">
        <v>8219</v>
      </c>
      <c r="B797">
        <v>20</v>
      </c>
      <c r="D797" t="s">
        <v>8221</v>
      </c>
      <c r="E797">
        <v>3</v>
      </c>
    </row>
    <row r="798" spans="1:5" x14ac:dyDescent="0.25">
      <c r="A798" t="s">
        <v>8219</v>
      </c>
      <c r="B798">
        <v>74</v>
      </c>
      <c r="D798" t="s">
        <v>8221</v>
      </c>
      <c r="E798">
        <v>0</v>
      </c>
    </row>
    <row r="799" spans="1:5" x14ac:dyDescent="0.25">
      <c r="A799" t="s">
        <v>8219</v>
      </c>
      <c r="B799">
        <v>50</v>
      </c>
      <c r="D799" t="s">
        <v>8221</v>
      </c>
      <c r="E799">
        <v>3</v>
      </c>
    </row>
    <row r="800" spans="1:5" x14ac:dyDescent="0.25">
      <c r="A800" t="s">
        <v>8219</v>
      </c>
      <c r="B800">
        <v>61</v>
      </c>
      <c r="D800" t="s">
        <v>8221</v>
      </c>
      <c r="E800">
        <v>0</v>
      </c>
    </row>
    <row r="801" spans="1:5" x14ac:dyDescent="0.25">
      <c r="A801" t="s">
        <v>8219</v>
      </c>
      <c r="B801">
        <v>38</v>
      </c>
      <c r="D801" t="s">
        <v>8221</v>
      </c>
      <c r="E801">
        <v>1</v>
      </c>
    </row>
    <row r="802" spans="1:5" x14ac:dyDescent="0.25">
      <c r="A802" t="s">
        <v>8219</v>
      </c>
      <c r="B802">
        <v>90</v>
      </c>
      <c r="D802" t="s">
        <v>8221</v>
      </c>
      <c r="E802">
        <v>0</v>
      </c>
    </row>
    <row r="803" spans="1:5" x14ac:dyDescent="0.25">
      <c r="A803" t="s">
        <v>8219</v>
      </c>
      <c r="B803">
        <v>85</v>
      </c>
      <c r="D803" t="s">
        <v>8221</v>
      </c>
      <c r="E803">
        <v>2</v>
      </c>
    </row>
    <row r="804" spans="1:5" x14ac:dyDescent="0.25">
      <c r="A804" t="s">
        <v>8219</v>
      </c>
      <c r="B804">
        <v>73</v>
      </c>
      <c r="D804" t="s">
        <v>8221</v>
      </c>
      <c r="E804">
        <v>14</v>
      </c>
    </row>
    <row r="805" spans="1:5" x14ac:dyDescent="0.25">
      <c r="A805" t="s">
        <v>8219</v>
      </c>
      <c r="B805">
        <v>56</v>
      </c>
      <c r="D805" t="s">
        <v>8221</v>
      </c>
      <c r="E805">
        <v>0</v>
      </c>
    </row>
    <row r="806" spans="1:5" x14ac:dyDescent="0.25">
      <c r="A806" t="s">
        <v>8219</v>
      </c>
      <c r="B806">
        <v>14</v>
      </c>
      <c r="D806" t="s">
        <v>8221</v>
      </c>
      <c r="E806">
        <v>18</v>
      </c>
    </row>
    <row r="807" spans="1:5" x14ac:dyDescent="0.25">
      <c r="A807" t="s">
        <v>8219</v>
      </c>
      <c r="B807">
        <v>36</v>
      </c>
      <c r="D807" t="s">
        <v>8221</v>
      </c>
      <c r="E807">
        <v>0</v>
      </c>
    </row>
    <row r="808" spans="1:5" x14ac:dyDescent="0.25">
      <c r="A808" t="s">
        <v>8219</v>
      </c>
      <c r="B808">
        <v>48</v>
      </c>
      <c r="D808" t="s">
        <v>8221</v>
      </c>
      <c r="E808">
        <v>0</v>
      </c>
    </row>
    <row r="809" spans="1:5" x14ac:dyDescent="0.25">
      <c r="A809" t="s">
        <v>8219</v>
      </c>
      <c r="B809">
        <v>1019</v>
      </c>
      <c r="D809" t="s">
        <v>8221</v>
      </c>
      <c r="E809">
        <v>5</v>
      </c>
    </row>
    <row r="810" spans="1:5" x14ac:dyDescent="0.25">
      <c r="A810" t="s">
        <v>8219</v>
      </c>
      <c r="B810">
        <v>66</v>
      </c>
      <c r="D810" t="s">
        <v>8221</v>
      </c>
      <c r="E810">
        <v>0</v>
      </c>
    </row>
    <row r="811" spans="1:5" x14ac:dyDescent="0.25">
      <c r="A811" t="s">
        <v>8219</v>
      </c>
      <c r="B811">
        <v>25</v>
      </c>
      <c r="D811" t="s">
        <v>8221</v>
      </c>
      <c r="E811">
        <v>30</v>
      </c>
    </row>
    <row r="812" spans="1:5" x14ac:dyDescent="0.25">
      <c r="A812" t="s">
        <v>8219</v>
      </c>
      <c r="B812">
        <v>145</v>
      </c>
      <c r="D812" t="s">
        <v>8221</v>
      </c>
      <c r="E812">
        <v>0</v>
      </c>
    </row>
    <row r="813" spans="1:5" x14ac:dyDescent="0.25">
      <c r="A813" t="s">
        <v>8219</v>
      </c>
      <c r="B813">
        <v>55</v>
      </c>
      <c r="D813" t="s">
        <v>8221</v>
      </c>
      <c r="E813">
        <v>9</v>
      </c>
    </row>
    <row r="814" spans="1:5" x14ac:dyDescent="0.25">
      <c r="A814" t="s">
        <v>8219</v>
      </c>
      <c r="B814">
        <v>82</v>
      </c>
      <c r="D814" t="s">
        <v>8221</v>
      </c>
      <c r="E814">
        <v>5</v>
      </c>
    </row>
    <row r="815" spans="1:5" x14ac:dyDescent="0.25">
      <c r="A815" t="s">
        <v>8219</v>
      </c>
      <c r="B815">
        <v>35</v>
      </c>
      <c r="D815" t="s">
        <v>8221</v>
      </c>
      <c r="E815">
        <v>0</v>
      </c>
    </row>
    <row r="816" spans="1:5" x14ac:dyDescent="0.25">
      <c r="A816" t="s">
        <v>8219</v>
      </c>
      <c r="B816">
        <v>169</v>
      </c>
      <c r="D816" t="s">
        <v>8221</v>
      </c>
      <c r="E816">
        <v>50</v>
      </c>
    </row>
    <row r="817" spans="1:5" x14ac:dyDescent="0.25">
      <c r="A817" t="s">
        <v>8219</v>
      </c>
      <c r="B817">
        <v>68</v>
      </c>
      <c r="D817" t="s">
        <v>8221</v>
      </c>
      <c r="E817">
        <v>4</v>
      </c>
    </row>
    <row r="818" spans="1:5" x14ac:dyDescent="0.25">
      <c r="A818" t="s">
        <v>8219</v>
      </c>
      <c r="B818">
        <v>19</v>
      </c>
      <c r="D818" t="s">
        <v>8221</v>
      </c>
      <c r="E818">
        <v>10</v>
      </c>
    </row>
    <row r="819" spans="1:5" x14ac:dyDescent="0.25">
      <c r="A819" t="s">
        <v>8219</v>
      </c>
      <c r="B819">
        <v>60</v>
      </c>
      <c r="D819" t="s">
        <v>8221</v>
      </c>
      <c r="E819">
        <v>0</v>
      </c>
    </row>
    <row r="820" spans="1:5" x14ac:dyDescent="0.25">
      <c r="A820" t="s">
        <v>8219</v>
      </c>
      <c r="B820">
        <v>62</v>
      </c>
      <c r="D820" t="s">
        <v>8221</v>
      </c>
      <c r="E820">
        <v>0</v>
      </c>
    </row>
    <row r="821" spans="1:5" x14ac:dyDescent="0.25">
      <c r="A821" t="s">
        <v>8219</v>
      </c>
      <c r="B821">
        <v>39</v>
      </c>
      <c r="D821" t="s">
        <v>8221</v>
      </c>
      <c r="E821">
        <v>8</v>
      </c>
    </row>
    <row r="822" spans="1:5" x14ac:dyDescent="0.25">
      <c r="A822" t="s">
        <v>8219</v>
      </c>
      <c r="B822">
        <v>83</v>
      </c>
      <c r="D822" t="s">
        <v>8221</v>
      </c>
      <c r="E822">
        <v>2</v>
      </c>
    </row>
    <row r="823" spans="1:5" x14ac:dyDescent="0.25">
      <c r="A823" t="s">
        <v>8219</v>
      </c>
      <c r="B823">
        <v>59</v>
      </c>
      <c r="D823" t="s">
        <v>8221</v>
      </c>
      <c r="E823">
        <v>5</v>
      </c>
    </row>
    <row r="824" spans="1:5" x14ac:dyDescent="0.25">
      <c r="A824" t="s">
        <v>8219</v>
      </c>
      <c r="B824">
        <v>96</v>
      </c>
      <c r="D824" t="s">
        <v>8221</v>
      </c>
      <c r="E824">
        <v>49</v>
      </c>
    </row>
    <row r="825" spans="1:5" x14ac:dyDescent="0.25">
      <c r="A825" t="s">
        <v>8219</v>
      </c>
      <c r="B825">
        <v>64</v>
      </c>
      <c r="D825" t="s">
        <v>8221</v>
      </c>
      <c r="E825">
        <v>5</v>
      </c>
    </row>
    <row r="826" spans="1:5" x14ac:dyDescent="0.25">
      <c r="A826" t="s">
        <v>8219</v>
      </c>
      <c r="B826">
        <v>50</v>
      </c>
      <c r="D826" t="s">
        <v>8221</v>
      </c>
      <c r="E826">
        <v>0</v>
      </c>
    </row>
    <row r="827" spans="1:5" x14ac:dyDescent="0.25">
      <c r="A827" t="s">
        <v>8219</v>
      </c>
      <c r="B827">
        <v>31</v>
      </c>
      <c r="D827" t="s">
        <v>8221</v>
      </c>
      <c r="E827">
        <v>1</v>
      </c>
    </row>
    <row r="828" spans="1:5" x14ac:dyDescent="0.25">
      <c r="A828" t="s">
        <v>8219</v>
      </c>
      <c r="B828">
        <v>121</v>
      </c>
      <c r="D828" t="s">
        <v>8221</v>
      </c>
      <c r="E828">
        <v>0</v>
      </c>
    </row>
    <row r="829" spans="1:5" x14ac:dyDescent="0.25">
      <c r="A829" t="s">
        <v>8219</v>
      </c>
      <c r="B829">
        <v>104</v>
      </c>
      <c r="D829" t="s">
        <v>8221</v>
      </c>
      <c r="E829">
        <v>0</v>
      </c>
    </row>
    <row r="830" spans="1:5" x14ac:dyDescent="0.25">
      <c r="A830" t="s">
        <v>8219</v>
      </c>
      <c r="B830">
        <v>240</v>
      </c>
      <c r="D830" t="s">
        <v>8221</v>
      </c>
      <c r="E830">
        <v>1</v>
      </c>
    </row>
    <row r="831" spans="1:5" x14ac:dyDescent="0.25">
      <c r="A831" t="s">
        <v>8219</v>
      </c>
      <c r="B831">
        <v>113</v>
      </c>
      <c r="D831" t="s">
        <v>8221</v>
      </c>
      <c r="E831">
        <v>0</v>
      </c>
    </row>
    <row r="832" spans="1:5" x14ac:dyDescent="0.25">
      <c r="A832" t="s">
        <v>8219</v>
      </c>
      <c r="B832">
        <v>56</v>
      </c>
      <c r="D832" t="s">
        <v>8221</v>
      </c>
      <c r="E832">
        <v>4</v>
      </c>
    </row>
    <row r="833" spans="1:5" x14ac:dyDescent="0.25">
      <c r="A833" t="s">
        <v>8219</v>
      </c>
      <c r="B833">
        <v>26</v>
      </c>
      <c r="D833" t="s">
        <v>8221</v>
      </c>
      <c r="E833">
        <v>9</v>
      </c>
    </row>
    <row r="834" spans="1:5" x14ac:dyDescent="0.25">
      <c r="A834" t="s">
        <v>8219</v>
      </c>
      <c r="B834">
        <v>89</v>
      </c>
      <c r="D834" t="s">
        <v>8221</v>
      </c>
      <c r="E834">
        <v>12</v>
      </c>
    </row>
    <row r="835" spans="1:5" x14ac:dyDescent="0.25">
      <c r="A835" t="s">
        <v>8219</v>
      </c>
      <c r="B835">
        <v>98</v>
      </c>
      <c r="D835" t="s">
        <v>8221</v>
      </c>
      <c r="E835">
        <v>5</v>
      </c>
    </row>
    <row r="836" spans="1:5" x14ac:dyDescent="0.25">
      <c r="A836" t="s">
        <v>8219</v>
      </c>
      <c r="B836">
        <v>57</v>
      </c>
      <c r="D836" t="s">
        <v>8221</v>
      </c>
      <c r="E836">
        <v>31</v>
      </c>
    </row>
    <row r="837" spans="1:5" x14ac:dyDescent="0.25">
      <c r="A837" t="s">
        <v>8219</v>
      </c>
      <c r="B837">
        <v>38</v>
      </c>
      <c r="D837" t="s">
        <v>8221</v>
      </c>
      <c r="E837">
        <v>3</v>
      </c>
    </row>
    <row r="838" spans="1:5" x14ac:dyDescent="0.25">
      <c r="A838" t="s">
        <v>8219</v>
      </c>
      <c r="B838">
        <v>89</v>
      </c>
      <c r="D838" t="s">
        <v>8221</v>
      </c>
      <c r="E838">
        <v>32</v>
      </c>
    </row>
    <row r="839" spans="1:5" x14ac:dyDescent="0.25">
      <c r="A839" t="s">
        <v>8219</v>
      </c>
      <c r="B839">
        <v>45</v>
      </c>
      <c r="D839" t="s">
        <v>8221</v>
      </c>
      <c r="E839">
        <v>9</v>
      </c>
    </row>
    <row r="840" spans="1:5" x14ac:dyDescent="0.25">
      <c r="A840" t="s">
        <v>8219</v>
      </c>
      <c r="B840">
        <v>54</v>
      </c>
      <c r="D840" t="s">
        <v>8221</v>
      </c>
      <c r="E840">
        <v>2</v>
      </c>
    </row>
    <row r="841" spans="1:5" x14ac:dyDescent="0.25">
      <c r="A841" t="s">
        <v>8219</v>
      </c>
      <c r="B841">
        <v>50</v>
      </c>
      <c r="D841" t="s">
        <v>8221</v>
      </c>
      <c r="E841">
        <v>3</v>
      </c>
    </row>
    <row r="842" spans="1:5" x14ac:dyDescent="0.25">
      <c r="A842" t="s">
        <v>8219</v>
      </c>
      <c r="B842">
        <v>238</v>
      </c>
      <c r="D842" t="s">
        <v>8221</v>
      </c>
      <c r="E842">
        <v>0</v>
      </c>
    </row>
    <row r="843" spans="1:5" x14ac:dyDescent="0.25">
      <c r="A843" t="s">
        <v>8219</v>
      </c>
      <c r="B843">
        <v>94</v>
      </c>
      <c r="D843" t="s">
        <v>8221</v>
      </c>
      <c r="E843">
        <v>3</v>
      </c>
    </row>
    <row r="844" spans="1:5" x14ac:dyDescent="0.25">
      <c r="A844" t="s">
        <v>8219</v>
      </c>
      <c r="B844">
        <v>62</v>
      </c>
      <c r="D844" t="s">
        <v>8221</v>
      </c>
      <c r="E844">
        <v>13</v>
      </c>
    </row>
    <row r="845" spans="1:5" x14ac:dyDescent="0.25">
      <c r="A845" t="s">
        <v>8219</v>
      </c>
      <c r="B845">
        <v>22</v>
      </c>
      <c r="D845" t="s">
        <v>8221</v>
      </c>
      <c r="E845">
        <v>3</v>
      </c>
    </row>
    <row r="846" spans="1:5" x14ac:dyDescent="0.25">
      <c r="A846" t="s">
        <v>8219</v>
      </c>
      <c r="B846">
        <v>44</v>
      </c>
      <c r="D846" t="s">
        <v>8221</v>
      </c>
      <c r="E846">
        <v>0</v>
      </c>
    </row>
    <row r="847" spans="1:5" x14ac:dyDescent="0.25">
      <c r="A847" t="s">
        <v>8219</v>
      </c>
      <c r="B847">
        <v>117</v>
      </c>
      <c r="D847" t="s">
        <v>8221</v>
      </c>
      <c r="E847">
        <v>25</v>
      </c>
    </row>
    <row r="848" spans="1:5" x14ac:dyDescent="0.25">
      <c r="A848" t="s">
        <v>8219</v>
      </c>
      <c r="B848">
        <v>38</v>
      </c>
      <c r="D848" t="s">
        <v>8221</v>
      </c>
      <c r="E848">
        <v>3</v>
      </c>
    </row>
    <row r="849" spans="1:5" x14ac:dyDescent="0.25">
      <c r="A849" t="s">
        <v>8219</v>
      </c>
      <c r="B849">
        <v>120</v>
      </c>
      <c r="D849" t="s">
        <v>8221</v>
      </c>
      <c r="E849">
        <v>0</v>
      </c>
    </row>
    <row r="850" spans="1:5" x14ac:dyDescent="0.25">
      <c r="A850" t="s">
        <v>8219</v>
      </c>
      <c r="B850">
        <v>1113</v>
      </c>
      <c r="D850" t="s">
        <v>8221</v>
      </c>
      <c r="E850">
        <v>2</v>
      </c>
    </row>
    <row r="851" spans="1:5" x14ac:dyDescent="0.25">
      <c r="A851" t="s">
        <v>8219</v>
      </c>
      <c r="B851">
        <v>391</v>
      </c>
      <c r="D851" t="s">
        <v>8221</v>
      </c>
      <c r="E851">
        <v>0</v>
      </c>
    </row>
    <row r="852" spans="1:5" x14ac:dyDescent="0.25">
      <c r="A852" t="s">
        <v>8219</v>
      </c>
      <c r="B852">
        <v>57</v>
      </c>
      <c r="D852" t="s">
        <v>8221</v>
      </c>
      <c r="E852">
        <v>2</v>
      </c>
    </row>
    <row r="853" spans="1:5" x14ac:dyDescent="0.25">
      <c r="A853" t="s">
        <v>8219</v>
      </c>
      <c r="B853">
        <v>169</v>
      </c>
      <c r="D853" t="s">
        <v>8221</v>
      </c>
      <c r="E853">
        <v>3</v>
      </c>
    </row>
    <row r="854" spans="1:5" x14ac:dyDescent="0.25">
      <c r="A854" t="s">
        <v>8219</v>
      </c>
      <c r="B854">
        <v>84</v>
      </c>
      <c r="D854" t="s">
        <v>8221</v>
      </c>
      <c r="E854">
        <v>0</v>
      </c>
    </row>
    <row r="855" spans="1:5" x14ac:dyDescent="0.25">
      <c r="A855" t="s">
        <v>8219</v>
      </c>
      <c r="B855">
        <v>902</v>
      </c>
      <c r="D855" t="s">
        <v>8221</v>
      </c>
      <c r="E855">
        <v>0</v>
      </c>
    </row>
    <row r="856" spans="1:5" x14ac:dyDescent="0.25">
      <c r="A856" t="s">
        <v>8219</v>
      </c>
      <c r="B856">
        <v>147</v>
      </c>
      <c r="D856" t="s">
        <v>8221</v>
      </c>
      <c r="E856">
        <v>24</v>
      </c>
    </row>
    <row r="857" spans="1:5" x14ac:dyDescent="0.25">
      <c r="A857" t="s">
        <v>8219</v>
      </c>
      <c r="B857">
        <v>99</v>
      </c>
      <c r="D857" t="s">
        <v>8221</v>
      </c>
      <c r="E857">
        <v>140</v>
      </c>
    </row>
    <row r="858" spans="1:5" x14ac:dyDescent="0.25">
      <c r="A858" t="s">
        <v>8219</v>
      </c>
      <c r="B858">
        <v>43</v>
      </c>
      <c r="D858" t="s">
        <v>8221</v>
      </c>
      <c r="E858">
        <v>0</v>
      </c>
    </row>
    <row r="859" spans="1:5" x14ac:dyDescent="0.25">
      <c r="A859" t="s">
        <v>8219</v>
      </c>
      <c r="B859">
        <v>64</v>
      </c>
      <c r="D859" t="s">
        <v>8221</v>
      </c>
      <c r="E859">
        <v>3</v>
      </c>
    </row>
    <row r="860" spans="1:5" x14ac:dyDescent="0.25">
      <c r="A860" t="s">
        <v>8219</v>
      </c>
      <c r="B860">
        <v>337</v>
      </c>
      <c r="D860" t="s">
        <v>8221</v>
      </c>
      <c r="E860">
        <v>105</v>
      </c>
    </row>
    <row r="861" spans="1:5" x14ac:dyDescent="0.25">
      <c r="A861" t="s">
        <v>8219</v>
      </c>
      <c r="B861">
        <v>52</v>
      </c>
      <c r="D861" t="s">
        <v>8221</v>
      </c>
      <c r="E861">
        <v>16</v>
      </c>
    </row>
    <row r="862" spans="1:5" x14ac:dyDescent="0.25">
      <c r="A862" t="s">
        <v>8219</v>
      </c>
      <c r="B862">
        <v>81</v>
      </c>
      <c r="D862" t="s">
        <v>8221</v>
      </c>
      <c r="E862">
        <v>0</v>
      </c>
    </row>
    <row r="863" spans="1:5" x14ac:dyDescent="0.25">
      <c r="A863" t="s">
        <v>8219</v>
      </c>
      <c r="B863">
        <v>27</v>
      </c>
      <c r="D863" t="s">
        <v>8221</v>
      </c>
      <c r="E863">
        <v>0</v>
      </c>
    </row>
    <row r="864" spans="1:5" x14ac:dyDescent="0.25">
      <c r="A864" t="s">
        <v>8219</v>
      </c>
      <c r="B864">
        <v>50</v>
      </c>
      <c r="D864" t="s">
        <v>8221</v>
      </c>
      <c r="E864">
        <v>0</v>
      </c>
    </row>
    <row r="865" spans="1:5" x14ac:dyDescent="0.25">
      <c r="A865" t="s">
        <v>8219</v>
      </c>
      <c r="B865">
        <v>74</v>
      </c>
      <c r="D865" t="s">
        <v>8221</v>
      </c>
      <c r="E865">
        <v>0</v>
      </c>
    </row>
    <row r="866" spans="1:5" x14ac:dyDescent="0.25">
      <c r="A866" t="s">
        <v>8219</v>
      </c>
      <c r="B866">
        <v>21</v>
      </c>
      <c r="D866" t="s">
        <v>8221</v>
      </c>
      <c r="E866">
        <v>0</v>
      </c>
    </row>
    <row r="867" spans="1:5" x14ac:dyDescent="0.25">
      <c r="A867" t="s">
        <v>8219</v>
      </c>
      <c r="B867">
        <v>57</v>
      </c>
      <c r="D867" t="s">
        <v>8221</v>
      </c>
      <c r="E867">
        <v>47</v>
      </c>
    </row>
    <row r="868" spans="1:5" x14ac:dyDescent="0.25">
      <c r="A868" t="s">
        <v>8219</v>
      </c>
      <c r="B868">
        <v>76</v>
      </c>
      <c r="D868" t="s">
        <v>8221</v>
      </c>
      <c r="E868">
        <v>2</v>
      </c>
    </row>
    <row r="869" spans="1:5" x14ac:dyDescent="0.25">
      <c r="A869" t="s">
        <v>8219</v>
      </c>
      <c r="B869">
        <v>95</v>
      </c>
      <c r="D869" t="s">
        <v>8221</v>
      </c>
      <c r="E869">
        <v>0</v>
      </c>
    </row>
    <row r="870" spans="1:5" x14ac:dyDescent="0.25">
      <c r="A870" t="s">
        <v>8219</v>
      </c>
      <c r="B870">
        <v>132</v>
      </c>
      <c r="D870" t="s">
        <v>8221</v>
      </c>
      <c r="E870">
        <v>33</v>
      </c>
    </row>
    <row r="871" spans="1:5" x14ac:dyDescent="0.25">
      <c r="A871" t="s">
        <v>8219</v>
      </c>
      <c r="B871">
        <v>54</v>
      </c>
      <c r="D871" t="s">
        <v>8221</v>
      </c>
      <c r="E871">
        <v>13</v>
      </c>
    </row>
    <row r="872" spans="1:5" x14ac:dyDescent="0.25">
      <c r="A872" t="s">
        <v>8219</v>
      </c>
      <c r="B872">
        <v>37</v>
      </c>
      <c r="D872" t="s">
        <v>8221</v>
      </c>
      <c r="E872">
        <v>5</v>
      </c>
    </row>
    <row r="873" spans="1:5" x14ac:dyDescent="0.25">
      <c r="A873" t="s">
        <v>8219</v>
      </c>
      <c r="B873">
        <v>33</v>
      </c>
      <c r="D873" t="s">
        <v>8221</v>
      </c>
      <c r="E873">
        <v>10</v>
      </c>
    </row>
    <row r="874" spans="1:5" x14ac:dyDescent="0.25">
      <c r="A874" t="s">
        <v>8219</v>
      </c>
      <c r="B874">
        <v>145</v>
      </c>
      <c r="D874" t="s">
        <v>8221</v>
      </c>
      <c r="E874">
        <v>0</v>
      </c>
    </row>
    <row r="875" spans="1:5" x14ac:dyDescent="0.25">
      <c r="A875" t="s">
        <v>8219</v>
      </c>
      <c r="B875">
        <v>71</v>
      </c>
      <c r="D875" t="s">
        <v>8221</v>
      </c>
      <c r="E875">
        <v>2</v>
      </c>
    </row>
    <row r="876" spans="1:5" x14ac:dyDescent="0.25">
      <c r="A876" t="s">
        <v>8219</v>
      </c>
      <c r="B876">
        <v>61</v>
      </c>
      <c r="D876" t="s">
        <v>8221</v>
      </c>
      <c r="E876">
        <v>1</v>
      </c>
    </row>
    <row r="877" spans="1:5" x14ac:dyDescent="0.25">
      <c r="A877" t="s">
        <v>8219</v>
      </c>
      <c r="B877">
        <v>51</v>
      </c>
      <c r="D877" t="s">
        <v>8221</v>
      </c>
      <c r="E877">
        <v>3</v>
      </c>
    </row>
    <row r="878" spans="1:5" x14ac:dyDescent="0.25">
      <c r="A878" t="s">
        <v>8219</v>
      </c>
      <c r="B878">
        <v>68</v>
      </c>
      <c r="D878" t="s">
        <v>8221</v>
      </c>
      <c r="E878">
        <v>67</v>
      </c>
    </row>
    <row r="879" spans="1:5" x14ac:dyDescent="0.25">
      <c r="A879" t="s">
        <v>8219</v>
      </c>
      <c r="B879">
        <v>84</v>
      </c>
      <c r="D879" t="s">
        <v>8221</v>
      </c>
      <c r="E879">
        <v>16</v>
      </c>
    </row>
    <row r="880" spans="1:5" x14ac:dyDescent="0.25">
      <c r="A880" t="s">
        <v>8219</v>
      </c>
      <c r="B880">
        <v>57</v>
      </c>
      <c r="D880" t="s">
        <v>8221</v>
      </c>
      <c r="E880">
        <v>50</v>
      </c>
    </row>
    <row r="881" spans="1:5" x14ac:dyDescent="0.25">
      <c r="A881" t="s">
        <v>8219</v>
      </c>
      <c r="B881">
        <v>68</v>
      </c>
      <c r="D881" t="s">
        <v>8221</v>
      </c>
      <c r="E881">
        <v>42</v>
      </c>
    </row>
    <row r="882" spans="1:5" x14ac:dyDescent="0.25">
      <c r="A882" t="s">
        <v>8219</v>
      </c>
      <c r="B882">
        <v>49</v>
      </c>
      <c r="D882" t="s">
        <v>8221</v>
      </c>
      <c r="E882">
        <v>1</v>
      </c>
    </row>
    <row r="883" spans="1:5" x14ac:dyDescent="0.25">
      <c r="A883" t="s">
        <v>8219</v>
      </c>
      <c r="B883">
        <v>34</v>
      </c>
      <c r="D883" t="s">
        <v>8221</v>
      </c>
      <c r="E883">
        <v>1</v>
      </c>
    </row>
    <row r="884" spans="1:5" x14ac:dyDescent="0.25">
      <c r="A884" t="s">
        <v>8219</v>
      </c>
      <c r="B884">
        <v>34</v>
      </c>
      <c r="D884" t="s">
        <v>8221</v>
      </c>
      <c r="E884">
        <v>8</v>
      </c>
    </row>
    <row r="885" spans="1:5" x14ac:dyDescent="0.25">
      <c r="A885" t="s">
        <v>8219</v>
      </c>
      <c r="B885">
        <v>45</v>
      </c>
      <c r="D885" t="s">
        <v>8221</v>
      </c>
      <c r="E885">
        <v>4</v>
      </c>
    </row>
    <row r="886" spans="1:5" x14ac:dyDescent="0.25">
      <c r="A886" t="s">
        <v>8219</v>
      </c>
      <c r="B886">
        <v>41</v>
      </c>
      <c r="D886" t="s">
        <v>8221</v>
      </c>
      <c r="E886">
        <v>8</v>
      </c>
    </row>
    <row r="887" spans="1:5" x14ac:dyDescent="0.25">
      <c r="A887" t="s">
        <v>8219</v>
      </c>
      <c r="B887">
        <v>38</v>
      </c>
      <c r="D887" t="s">
        <v>8221</v>
      </c>
      <c r="E887">
        <v>4</v>
      </c>
    </row>
    <row r="888" spans="1:5" x14ac:dyDescent="0.25">
      <c r="A888" t="s">
        <v>8219</v>
      </c>
      <c r="B888">
        <v>34</v>
      </c>
      <c r="D888" t="s">
        <v>8221</v>
      </c>
      <c r="E888">
        <v>34</v>
      </c>
    </row>
    <row r="889" spans="1:5" x14ac:dyDescent="0.25">
      <c r="A889" t="s">
        <v>8219</v>
      </c>
      <c r="B889">
        <v>3</v>
      </c>
      <c r="D889" t="s">
        <v>8221</v>
      </c>
      <c r="E889">
        <v>2</v>
      </c>
    </row>
    <row r="890" spans="1:5" x14ac:dyDescent="0.25">
      <c r="A890" t="s">
        <v>8219</v>
      </c>
      <c r="B890">
        <v>14</v>
      </c>
      <c r="D890" t="s">
        <v>8221</v>
      </c>
      <c r="E890">
        <v>2</v>
      </c>
    </row>
    <row r="891" spans="1:5" x14ac:dyDescent="0.25">
      <c r="A891" t="s">
        <v>8219</v>
      </c>
      <c r="B891">
        <v>43</v>
      </c>
      <c r="D891" t="s">
        <v>8221</v>
      </c>
      <c r="E891">
        <v>2</v>
      </c>
    </row>
    <row r="892" spans="1:5" x14ac:dyDescent="0.25">
      <c r="A892" t="s">
        <v>8219</v>
      </c>
      <c r="B892">
        <v>44</v>
      </c>
      <c r="D892" t="s">
        <v>8221</v>
      </c>
      <c r="E892">
        <v>7</v>
      </c>
    </row>
    <row r="893" spans="1:5" x14ac:dyDescent="0.25">
      <c r="A893" t="s">
        <v>8219</v>
      </c>
      <c r="B893">
        <v>38</v>
      </c>
      <c r="D893" t="s">
        <v>8221</v>
      </c>
      <c r="E893">
        <v>0</v>
      </c>
    </row>
    <row r="894" spans="1:5" x14ac:dyDescent="0.25">
      <c r="A894" t="s">
        <v>8219</v>
      </c>
      <c r="B894">
        <v>39</v>
      </c>
      <c r="D894" t="s">
        <v>8221</v>
      </c>
      <c r="E894">
        <v>32</v>
      </c>
    </row>
    <row r="895" spans="1:5" x14ac:dyDescent="0.25">
      <c r="A895" t="s">
        <v>8219</v>
      </c>
      <c r="B895">
        <v>11</v>
      </c>
      <c r="D895" t="s">
        <v>8221</v>
      </c>
      <c r="E895">
        <v>0</v>
      </c>
    </row>
    <row r="896" spans="1:5" x14ac:dyDescent="0.25">
      <c r="A896" t="s">
        <v>8219</v>
      </c>
      <c r="B896">
        <v>24</v>
      </c>
      <c r="D896" t="s">
        <v>8221</v>
      </c>
      <c r="E896">
        <v>9</v>
      </c>
    </row>
    <row r="897" spans="1:5" x14ac:dyDescent="0.25">
      <c r="A897" t="s">
        <v>8219</v>
      </c>
      <c r="B897">
        <v>64</v>
      </c>
      <c r="D897" t="s">
        <v>8221</v>
      </c>
      <c r="E897">
        <v>2</v>
      </c>
    </row>
    <row r="898" spans="1:5" x14ac:dyDescent="0.25">
      <c r="A898" t="s">
        <v>8219</v>
      </c>
      <c r="B898">
        <v>54</v>
      </c>
      <c r="D898" t="s">
        <v>8221</v>
      </c>
      <c r="E898">
        <v>25</v>
      </c>
    </row>
    <row r="899" spans="1:5" x14ac:dyDescent="0.25">
      <c r="A899" t="s">
        <v>8219</v>
      </c>
      <c r="B899">
        <v>33</v>
      </c>
      <c r="D899" t="s">
        <v>8221</v>
      </c>
      <c r="E899">
        <v>3</v>
      </c>
    </row>
    <row r="900" spans="1:5" x14ac:dyDescent="0.25">
      <c r="A900" t="s">
        <v>8219</v>
      </c>
      <c r="B900">
        <v>51</v>
      </c>
      <c r="D900" t="s">
        <v>8221</v>
      </c>
      <c r="E900">
        <v>7</v>
      </c>
    </row>
    <row r="901" spans="1:5" x14ac:dyDescent="0.25">
      <c r="A901" t="s">
        <v>8219</v>
      </c>
      <c r="B901">
        <v>71</v>
      </c>
      <c r="D901" t="s">
        <v>8221</v>
      </c>
      <c r="E901">
        <v>5</v>
      </c>
    </row>
    <row r="902" spans="1:5" x14ac:dyDescent="0.25">
      <c r="A902" t="s">
        <v>8219</v>
      </c>
      <c r="B902">
        <v>72</v>
      </c>
      <c r="D902" t="s">
        <v>8221</v>
      </c>
      <c r="E902">
        <v>0</v>
      </c>
    </row>
    <row r="903" spans="1:5" x14ac:dyDescent="0.25">
      <c r="A903" t="s">
        <v>8219</v>
      </c>
      <c r="B903">
        <v>45</v>
      </c>
      <c r="D903" t="s">
        <v>8221</v>
      </c>
      <c r="E903">
        <v>16</v>
      </c>
    </row>
    <row r="904" spans="1:5" x14ac:dyDescent="0.25">
      <c r="A904" t="s">
        <v>8219</v>
      </c>
      <c r="B904">
        <v>34</v>
      </c>
      <c r="D904" t="s">
        <v>8221</v>
      </c>
      <c r="E904">
        <v>12</v>
      </c>
    </row>
    <row r="905" spans="1:5" x14ac:dyDescent="0.25">
      <c r="A905" t="s">
        <v>8219</v>
      </c>
      <c r="B905">
        <v>40</v>
      </c>
      <c r="D905" t="s">
        <v>8221</v>
      </c>
      <c r="E905">
        <v>9</v>
      </c>
    </row>
    <row r="906" spans="1:5" x14ac:dyDescent="0.25">
      <c r="A906" t="s">
        <v>8219</v>
      </c>
      <c r="B906">
        <v>27</v>
      </c>
      <c r="D906" t="s">
        <v>8221</v>
      </c>
      <c r="E906">
        <v>39</v>
      </c>
    </row>
    <row r="907" spans="1:5" x14ac:dyDescent="0.25">
      <c r="A907" t="s">
        <v>8219</v>
      </c>
      <c r="B907">
        <v>25</v>
      </c>
      <c r="D907" t="s">
        <v>8221</v>
      </c>
      <c r="E907">
        <v>38</v>
      </c>
    </row>
    <row r="908" spans="1:5" x14ac:dyDescent="0.25">
      <c r="A908" t="s">
        <v>8219</v>
      </c>
      <c r="B908">
        <v>30</v>
      </c>
      <c r="D908" t="s">
        <v>8221</v>
      </c>
      <c r="E908">
        <v>7</v>
      </c>
    </row>
    <row r="909" spans="1:5" x14ac:dyDescent="0.25">
      <c r="A909" t="s">
        <v>8219</v>
      </c>
      <c r="B909">
        <v>41</v>
      </c>
      <c r="D909" t="s">
        <v>8221</v>
      </c>
      <c r="E909">
        <v>9</v>
      </c>
    </row>
    <row r="910" spans="1:5" x14ac:dyDescent="0.25">
      <c r="A910" t="s">
        <v>8219</v>
      </c>
      <c r="B910">
        <v>34</v>
      </c>
      <c r="D910" t="s">
        <v>8221</v>
      </c>
      <c r="E910">
        <v>0</v>
      </c>
    </row>
    <row r="911" spans="1:5" x14ac:dyDescent="0.25">
      <c r="A911" t="s">
        <v>8219</v>
      </c>
      <c r="B911">
        <v>410</v>
      </c>
      <c r="D911" t="s">
        <v>8221</v>
      </c>
      <c r="E911">
        <v>20</v>
      </c>
    </row>
    <row r="912" spans="1:5" x14ac:dyDescent="0.25">
      <c r="A912" t="s">
        <v>8219</v>
      </c>
      <c r="B912">
        <v>68</v>
      </c>
      <c r="D912" t="s">
        <v>8221</v>
      </c>
      <c r="E912">
        <v>46</v>
      </c>
    </row>
    <row r="913" spans="1:5" x14ac:dyDescent="0.25">
      <c r="A913" t="s">
        <v>8219</v>
      </c>
      <c r="B913">
        <v>140</v>
      </c>
      <c r="D913" t="s">
        <v>8221</v>
      </c>
      <c r="E913">
        <v>4</v>
      </c>
    </row>
    <row r="914" spans="1:5" x14ac:dyDescent="0.25">
      <c r="A914" t="s">
        <v>8219</v>
      </c>
      <c r="B914">
        <v>37</v>
      </c>
      <c r="D914" t="s">
        <v>8221</v>
      </c>
      <c r="E914">
        <v>1</v>
      </c>
    </row>
    <row r="915" spans="1:5" x14ac:dyDescent="0.25">
      <c r="A915" t="s">
        <v>8219</v>
      </c>
      <c r="B915">
        <v>62</v>
      </c>
      <c r="D915" t="s">
        <v>8221</v>
      </c>
      <c r="E915">
        <v>17</v>
      </c>
    </row>
    <row r="916" spans="1:5" x14ac:dyDescent="0.25">
      <c r="A916" t="s">
        <v>8219</v>
      </c>
      <c r="B916">
        <v>9</v>
      </c>
      <c r="D916" t="s">
        <v>8221</v>
      </c>
      <c r="E916">
        <v>1</v>
      </c>
    </row>
    <row r="917" spans="1:5" x14ac:dyDescent="0.25">
      <c r="A917" t="s">
        <v>8219</v>
      </c>
      <c r="B917">
        <v>33</v>
      </c>
      <c r="D917" t="s">
        <v>8221</v>
      </c>
      <c r="E917">
        <v>33</v>
      </c>
    </row>
    <row r="918" spans="1:5" x14ac:dyDescent="0.25">
      <c r="A918" t="s">
        <v>8219</v>
      </c>
      <c r="B918">
        <v>35</v>
      </c>
      <c r="D918" t="s">
        <v>8221</v>
      </c>
      <c r="E918">
        <v>13</v>
      </c>
    </row>
    <row r="919" spans="1:5" x14ac:dyDescent="0.25">
      <c r="A919" t="s">
        <v>8219</v>
      </c>
      <c r="B919">
        <v>63</v>
      </c>
      <c r="D919" t="s">
        <v>8221</v>
      </c>
      <c r="E919">
        <v>0</v>
      </c>
    </row>
    <row r="920" spans="1:5" x14ac:dyDescent="0.25">
      <c r="A920" t="s">
        <v>8219</v>
      </c>
      <c r="B920">
        <v>32</v>
      </c>
      <c r="D920" t="s">
        <v>8221</v>
      </c>
      <c r="E920">
        <v>14</v>
      </c>
    </row>
    <row r="921" spans="1:5" x14ac:dyDescent="0.25">
      <c r="A921" t="s">
        <v>8219</v>
      </c>
      <c r="B921">
        <v>46</v>
      </c>
      <c r="D921" t="s">
        <v>8221</v>
      </c>
      <c r="E921">
        <v>5</v>
      </c>
    </row>
    <row r="922" spans="1:5" x14ac:dyDescent="0.25">
      <c r="A922" t="s">
        <v>8219</v>
      </c>
      <c r="B922">
        <v>22</v>
      </c>
      <c r="D922" t="s">
        <v>8221</v>
      </c>
      <c r="E922">
        <v>29</v>
      </c>
    </row>
    <row r="923" spans="1:5" x14ac:dyDescent="0.25">
      <c r="A923" t="s">
        <v>8219</v>
      </c>
      <c r="B923">
        <v>35</v>
      </c>
      <c r="D923" t="s">
        <v>8221</v>
      </c>
      <c r="E923">
        <v>4</v>
      </c>
    </row>
    <row r="924" spans="1:5" x14ac:dyDescent="0.25">
      <c r="A924" t="s">
        <v>8219</v>
      </c>
      <c r="B924">
        <v>19</v>
      </c>
      <c r="D924" t="s">
        <v>8221</v>
      </c>
      <c r="E924">
        <v>7</v>
      </c>
    </row>
    <row r="925" spans="1:5" x14ac:dyDescent="0.25">
      <c r="A925" t="s">
        <v>8219</v>
      </c>
      <c r="B925">
        <v>70</v>
      </c>
      <c r="D925" t="s">
        <v>8221</v>
      </c>
      <c r="E925">
        <v>30</v>
      </c>
    </row>
    <row r="926" spans="1:5" x14ac:dyDescent="0.25">
      <c r="A926" t="s">
        <v>8219</v>
      </c>
      <c r="B926">
        <v>680</v>
      </c>
      <c r="D926" t="s">
        <v>8221</v>
      </c>
      <c r="E926">
        <v>29</v>
      </c>
    </row>
    <row r="927" spans="1:5" x14ac:dyDescent="0.25">
      <c r="A927" t="s">
        <v>8219</v>
      </c>
      <c r="B927">
        <v>96</v>
      </c>
      <c r="D927" t="s">
        <v>8221</v>
      </c>
      <c r="E927">
        <v>3</v>
      </c>
    </row>
    <row r="928" spans="1:5" x14ac:dyDescent="0.25">
      <c r="A928" t="s">
        <v>8219</v>
      </c>
      <c r="B928">
        <v>79</v>
      </c>
      <c r="D928" t="s">
        <v>8221</v>
      </c>
      <c r="E928">
        <v>10</v>
      </c>
    </row>
    <row r="929" spans="1:5" x14ac:dyDescent="0.25">
      <c r="A929" t="s">
        <v>8219</v>
      </c>
      <c r="B929">
        <v>63</v>
      </c>
      <c r="D929" t="s">
        <v>8221</v>
      </c>
      <c r="E929">
        <v>140</v>
      </c>
    </row>
    <row r="930" spans="1:5" x14ac:dyDescent="0.25">
      <c r="A930" t="s">
        <v>8219</v>
      </c>
      <c r="B930">
        <v>44</v>
      </c>
      <c r="D930" t="s">
        <v>8221</v>
      </c>
      <c r="E930">
        <v>1</v>
      </c>
    </row>
    <row r="931" spans="1:5" x14ac:dyDescent="0.25">
      <c r="A931" t="s">
        <v>8219</v>
      </c>
      <c r="B931">
        <v>55</v>
      </c>
      <c r="D931" t="s">
        <v>8221</v>
      </c>
      <c r="E931">
        <v>4</v>
      </c>
    </row>
    <row r="932" spans="1:5" x14ac:dyDescent="0.25">
      <c r="A932" t="s">
        <v>8219</v>
      </c>
      <c r="B932">
        <v>35</v>
      </c>
      <c r="D932" t="s">
        <v>8221</v>
      </c>
      <c r="E932">
        <v>29</v>
      </c>
    </row>
    <row r="933" spans="1:5" x14ac:dyDescent="0.25">
      <c r="A933" t="s">
        <v>8219</v>
      </c>
      <c r="B933">
        <v>66</v>
      </c>
      <c r="D933" t="s">
        <v>8221</v>
      </c>
      <c r="E933">
        <v>3</v>
      </c>
    </row>
    <row r="934" spans="1:5" x14ac:dyDescent="0.25">
      <c r="A934" t="s">
        <v>8219</v>
      </c>
      <c r="B934">
        <v>97</v>
      </c>
      <c r="D934" t="s">
        <v>8221</v>
      </c>
      <c r="E934">
        <v>117</v>
      </c>
    </row>
    <row r="935" spans="1:5" x14ac:dyDescent="0.25">
      <c r="A935" t="s">
        <v>8219</v>
      </c>
      <c r="B935">
        <v>19</v>
      </c>
      <c r="D935" t="s">
        <v>8221</v>
      </c>
      <c r="E935">
        <v>2</v>
      </c>
    </row>
    <row r="936" spans="1:5" x14ac:dyDescent="0.25">
      <c r="A936" t="s">
        <v>8219</v>
      </c>
      <c r="B936">
        <v>117</v>
      </c>
      <c r="D936" t="s">
        <v>8221</v>
      </c>
      <c r="E936">
        <v>13</v>
      </c>
    </row>
    <row r="937" spans="1:5" x14ac:dyDescent="0.25">
      <c r="A937" t="s">
        <v>8219</v>
      </c>
      <c r="B937">
        <v>117</v>
      </c>
      <c r="D937" t="s">
        <v>8221</v>
      </c>
      <c r="E937">
        <v>40</v>
      </c>
    </row>
    <row r="938" spans="1:5" x14ac:dyDescent="0.25">
      <c r="A938" t="s">
        <v>8219</v>
      </c>
      <c r="B938">
        <v>48</v>
      </c>
      <c r="D938" t="s">
        <v>8221</v>
      </c>
      <c r="E938">
        <v>1</v>
      </c>
    </row>
    <row r="939" spans="1:5" x14ac:dyDescent="0.25">
      <c r="A939" t="s">
        <v>8219</v>
      </c>
      <c r="B939">
        <v>46</v>
      </c>
      <c r="D939" t="s">
        <v>8221</v>
      </c>
      <c r="E939">
        <v>70</v>
      </c>
    </row>
    <row r="940" spans="1:5" x14ac:dyDescent="0.25">
      <c r="A940" t="s">
        <v>8219</v>
      </c>
      <c r="B940">
        <v>35</v>
      </c>
      <c r="D940" t="s">
        <v>8221</v>
      </c>
      <c r="E940">
        <v>12</v>
      </c>
    </row>
    <row r="941" spans="1:5" x14ac:dyDescent="0.25">
      <c r="A941" t="s">
        <v>8219</v>
      </c>
      <c r="B941">
        <v>65</v>
      </c>
      <c r="D941" t="s">
        <v>8221</v>
      </c>
      <c r="E941">
        <v>1</v>
      </c>
    </row>
    <row r="942" spans="1:5" x14ac:dyDescent="0.25">
      <c r="A942" t="s">
        <v>8219</v>
      </c>
      <c r="B942">
        <v>82</v>
      </c>
      <c r="D942" t="s">
        <v>8221</v>
      </c>
      <c r="E942">
        <v>103</v>
      </c>
    </row>
    <row r="943" spans="1:5" x14ac:dyDescent="0.25">
      <c r="A943" t="s">
        <v>8219</v>
      </c>
      <c r="B943">
        <v>31</v>
      </c>
      <c r="D943" t="s">
        <v>8221</v>
      </c>
      <c r="E943">
        <v>2</v>
      </c>
    </row>
    <row r="944" spans="1:5" x14ac:dyDescent="0.25">
      <c r="A944" t="s">
        <v>8219</v>
      </c>
      <c r="B944">
        <v>83</v>
      </c>
      <c r="D944" t="s">
        <v>8221</v>
      </c>
      <c r="E944">
        <v>0</v>
      </c>
    </row>
    <row r="945" spans="1:5" x14ac:dyDescent="0.25">
      <c r="A945" t="s">
        <v>8219</v>
      </c>
      <c r="B945">
        <v>31</v>
      </c>
      <c r="D945" t="s">
        <v>8221</v>
      </c>
      <c r="E945">
        <v>3</v>
      </c>
    </row>
    <row r="946" spans="1:5" x14ac:dyDescent="0.25">
      <c r="A946" t="s">
        <v>8219</v>
      </c>
      <c r="B946">
        <v>28</v>
      </c>
      <c r="D946" t="s">
        <v>8221</v>
      </c>
      <c r="E946">
        <v>1</v>
      </c>
    </row>
    <row r="947" spans="1:5" x14ac:dyDescent="0.25">
      <c r="A947" t="s">
        <v>8219</v>
      </c>
      <c r="B947">
        <v>21</v>
      </c>
      <c r="D947" t="s">
        <v>8221</v>
      </c>
      <c r="E947">
        <v>0</v>
      </c>
    </row>
    <row r="948" spans="1:5" x14ac:dyDescent="0.25">
      <c r="A948" t="s">
        <v>8219</v>
      </c>
      <c r="B948">
        <v>19</v>
      </c>
      <c r="D948" t="s">
        <v>8221</v>
      </c>
      <c r="E948">
        <v>1</v>
      </c>
    </row>
    <row r="949" spans="1:5" x14ac:dyDescent="0.25">
      <c r="A949" t="s">
        <v>8219</v>
      </c>
      <c r="B949">
        <v>62</v>
      </c>
      <c r="D949" t="s">
        <v>8221</v>
      </c>
      <c r="E949">
        <v>0</v>
      </c>
    </row>
    <row r="950" spans="1:5" x14ac:dyDescent="0.25">
      <c r="A950" t="s">
        <v>8219</v>
      </c>
      <c r="B950">
        <v>71</v>
      </c>
      <c r="D950" t="s">
        <v>8221</v>
      </c>
      <c r="E950">
        <v>43</v>
      </c>
    </row>
    <row r="951" spans="1:5" x14ac:dyDescent="0.25">
      <c r="A951" t="s">
        <v>8219</v>
      </c>
      <c r="B951">
        <v>54</v>
      </c>
      <c r="D951" t="s">
        <v>8221</v>
      </c>
      <c r="E951">
        <v>2</v>
      </c>
    </row>
    <row r="952" spans="1:5" x14ac:dyDescent="0.25">
      <c r="A952" t="s">
        <v>8219</v>
      </c>
      <c r="B952">
        <v>69</v>
      </c>
      <c r="D952" t="s">
        <v>8221</v>
      </c>
      <c r="E952">
        <v>13</v>
      </c>
    </row>
    <row r="953" spans="1:5" x14ac:dyDescent="0.25">
      <c r="A953" t="s">
        <v>8219</v>
      </c>
      <c r="B953">
        <v>127</v>
      </c>
      <c r="D953" t="s">
        <v>8221</v>
      </c>
      <c r="E953">
        <v>0</v>
      </c>
    </row>
    <row r="954" spans="1:5" x14ac:dyDescent="0.25">
      <c r="A954" t="s">
        <v>8219</v>
      </c>
      <c r="B954">
        <v>159</v>
      </c>
      <c r="D954" t="s">
        <v>8221</v>
      </c>
      <c r="E954">
        <v>48</v>
      </c>
    </row>
    <row r="955" spans="1:5" x14ac:dyDescent="0.25">
      <c r="A955" t="s">
        <v>8219</v>
      </c>
      <c r="B955">
        <v>478</v>
      </c>
      <c r="D955" t="s">
        <v>8221</v>
      </c>
      <c r="E955">
        <v>92</v>
      </c>
    </row>
    <row r="956" spans="1:5" x14ac:dyDescent="0.25">
      <c r="A956" t="s">
        <v>8219</v>
      </c>
      <c r="B956">
        <v>109</v>
      </c>
      <c r="D956" t="s">
        <v>8221</v>
      </c>
      <c r="E956">
        <v>2</v>
      </c>
    </row>
    <row r="957" spans="1:5" x14ac:dyDescent="0.25">
      <c r="A957" t="s">
        <v>8219</v>
      </c>
      <c r="B957">
        <v>68</v>
      </c>
      <c r="D957" t="s">
        <v>8221</v>
      </c>
      <c r="E957">
        <v>6</v>
      </c>
    </row>
    <row r="958" spans="1:5" x14ac:dyDescent="0.25">
      <c r="A958" t="s">
        <v>8219</v>
      </c>
      <c r="B958">
        <v>42</v>
      </c>
      <c r="D958" t="s">
        <v>8221</v>
      </c>
      <c r="E958">
        <v>26</v>
      </c>
    </row>
    <row r="959" spans="1:5" x14ac:dyDescent="0.25">
      <c r="A959" t="s">
        <v>8219</v>
      </c>
      <c r="B959">
        <v>24</v>
      </c>
      <c r="D959" t="s">
        <v>8221</v>
      </c>
      <c r="E959">
        <v>28</v>
      </c>
    </row>
    <row r="960" spans="1:5" x14ac:dyDescent="0.25">
      <c r="A960" t="s">
        <v>8219</v>
      </c>
      <c r="B960">
        <v>49</v>
      </c>
      <c r="D960" t="s">
        <v>8221</v>
      </c>
      <c r="E960">
        <v>5</v>
      </c>
    </row>
    <row r="961" spans="1:5" x14ac:dyDescent="0.25">
      <c r="A961" t="s">
        <v>8219</v>
      </c>
      <c r="B961">
        <v>76</v>
      </c>
      <c r="D961" t="s">
        <v>8221</v>
      </c>
      <c r="E961">
        <v>1</v>
      </c>
    </row>
    <row r="962" spans="1:5" x14ac:dyDescent="0.25">
      <c r="A962" t="s">
        <v>8219</v>
      </c>
      <c r="B962">
        <v>28</v>
      </c>
      <c r="D962" t="s">
        <v>8221</v>
      </c>
      <c r="E962">
        <v>2</v>
      </c>
    </row>
    <row r="963" spans="1:5" x14ac:dyDescent="0.25">
      <c r="A963" t="s">
        <v>8219</v>
      </c>
      <c r="B963">
        <v>160</v>
      </c>
      <c r="D963" t="s">
        <v>8221</v>
      </c>
      <c r="E963">
        <v>1</v>
      </c>
    </row>
    <row r="964" spans="1:5" x14ac:dyDescent="0.25">
      <c r="A964" t="s">
        <v>8219</v>
      </c>
      <c r="B964">
        <v>42</v>
      </c>
      <c r="D964" t="s">
        <v>8221</v>
      </c>
      <c r="E964">
        <v>6</v>
      </c>
    </row>
    <row r="965" spans="1:5" x14ac:dyDescent="0.25">
      <c r="A965" t="s">
        <v>8219</v>
      </c>
      <c r="B965">
        <v>40</v>
      </c>
      <c r="D965" t="s">
        <v>8221</v>
      </c>
      <c r="E965">
        <v>55</v>
      </c>
    </row>
    <row r="966" spans="1:5" x14ac:dyDescent="0.25">
      <c r="A966" t="s">
        <v>8219</v>
      </c>
      <c r="B966">
        <v>24</v>
      </c>
      <c r="D966" t="s">
        <v>8221</v>
      </c>
      <c r="E966">
        <v>147</v>
      </c>
    </row>
    <row r="967" spans="1:5" x14ac:dyDescent="0.25">
      <c r="A967" t="s">
        <v>8219</v>
      </c>
      <c r="B967">
        <v>22</v>
      </c>
      <c r="D967" t="s">
        <v>8221</v>
      </c>
      <c r="E967">
        <v>3</v>
      </c>
    </row>
    <row r="968" spans="1:5" x14ac:dyDescent="0.25">
      <c r="A968" t="s">
        <v>8219</v>
      </c>
      <c r="B968">
        <v>56</v>
      </c>
      <c r="D968" t="s">
        <v>8221</v>
      </c>
      <c r="E968">
        <v>1</v>
      </c>
    </row>
    <row r="969" spans="1:5" x14ac:dyDescent="0.25">
      <c r="A969" t="s">
        <v>8219</v>
      </c>
      <c r="B969">
        <v>8</v>
      </c>
      <c r="D969" t="s">
        <v>8221</v>
      </c>
      <c r="E969">
        <v>2</v>
      </c>
    </row>
    <row r="970" spans="1:5" x14ac:dyDescent="0.25">
      <c r="A970" t="s">
        <v>8219</v>
      </c>
      <c r="B970">
        <v>33</v>
      </c>
      <c r="D970" t="s">
        <v>8221</v>
      </c>
      <c r="E970">
        <v>25</v>
      </c>
    </row>
    <row r="971" spans="1:5" x14ac:dyDescent="0.25">
      <c r="A971" t="s">
        <v>8219</v>
      </c>
      <c r="B971">
        <v>79</v>
      </c>
      <c r="D971" t="s">
        <v>8221</v>
      </c>
      <c r="E971">
        <v>31</v>
      </c>
    </row>
    <row r="972" spans="1:5" x14ac:dyDescent="0.25">
      <c r="A972" t="s">
        <v>8219</v>
      </c>
      <c r="B972">
        <v>271</v>
      </c>
      <c r="D972" t="s">
        <v>8221</v>
      </c>
      <c r="E972">
        <v>37</v>
      </c>
    </row>
    <row r="973" spans="1:5" x14ac:dyDescent="0.25">
      <c r="A973" t="s">
        <v>8219</v>
      </c>
      <c r="B973">
        <v>46</v>
      </c>
      <c r="D973" t="s">
        <v>8221</v>
      </c>
      <c r="E973">
        <v>7</v>
      </c>
    </row>
    <row r="974" spans="1:5" x14ac:dyDescent="0.25">
      <c r="A974" t="s">
        <v>8219</v>
      </c>
      <c r="B974">
        <v>75</v>
      </c>
      <c r="D974" t="s">
        <v>8221</v>
      </c>
      <c r="E974">
        <v>2</v>
      </c>
    </row>
    <row r="975" spans="1:5" x14ac:dyDescent="0.25">
      <c r="A975" t="s">
        <v>8219</v>
      </c>
      <c r="B975">
        <v>38</v>
      </c>
      <c r="D975" t="s">
        <v>8221</v>
      </c>
      <c r="E975">
        <v>28</v>
      </c>
    </row>
    <row r="976" spans="1:5" x14ac:dyDescent="0.25">
      <c r="A976" t="s">
        <v>8219</v>
      </c>
      <c r="B976">
        <v>63</v>
      </c>
      <c r="D976" t="s">
        <v>8221</v>
      </c>
      <c r="E976">
        <v>10</v>
      </c>
    </row>
    <row r="977" spans="1:5" x14ac:dyDescent="0.25">
      <c r="A977" t="s">
        <v>8219</v>
      </c>
      <c r="B977">
        <v>356</v>
      </c>
      <c r="D977" t="s">
        <v>8221</v>
      </c>
      <c r="E977">
        <v>6</v>
      </c>
    </row>
    <row r="978" spans="1:5" x14ac:dyDescent="0.25">
      <c r="A978" t="s">
        <v>8219</v>
      </c>
      <c r="B978">
        <v>48</v>
      </c>
      <c r="D978" t="s">
        <v>8221</v>
      </c>
      <c r="E978">
        <v>0</v>
      </c>
    </row>
    <row r="979" spans="1:5" x14ac:dyDescent="0.25">
      <c r="A979" t="s">
        <v>8219</v>
      </c>
      <c r="B979">
        <v>79</v>
      </c>
      <c r="D979" t="s">
        <v>8221</v>
      </c>
      <c r="E979">
        <v>20</v>
      </c>
    </row>
    <row r="980" spans="1:5" x14ac:dyDescent="0.25">
      <c r="A980" t="s">
        <v>8219</v>
      </c>
      <c r="B980">
        <v>79</v>
      </c>
      <c r="D980" t="s">
        <v>8221</v>
      </c>
      <c r="E980">
        <v>6</v>
      </c>
    </row>
    <row r="981" spans="1:5" x14ac:dyDescent="0.25">
      <c r="A981" t="s">
        <v>8219</v>
      </c>
      <c r="B981">
        <v>77</v>
      </c>
      <c r="D981" t="s">
        <v>8221</v>
      </c>
      <c r="E981">
        <v>5</v>
      </c>
    </row>
    <row r="982" spans="1:5" x14ac:dyDescent="0.25">
      <c r="A982" t="s">
        <v>8219</v>
      </c>
      <c r="B982">
        <v>61</v>
      </c>
      <c r="D982" t="s">
        <v>8221</v>
      </c>
      <c r="E982">
        <v>5</v>
      </c>
    </row>
    <row r="983" spans="1:5" x14ac:dyDescent="0.25">
      <c r="A983" t="s">
        <v>8219</v>
      </c>
      <c r="B983">
        <v>67</v>
      </c>
      <c r="D983" t="s">
        <v>8221</v>
      </c>
      <c r="E983">
        <v>73</v>
      </c>
    </row>
    <row r="984" spans="1:5" x14ac:dyDescent="0.25">
      <c r="A984" t="s">
        <v>8219</v>
      </c>
      <c r="B984">
        <v>115</v>
      </c>
      <c r="D984" t="s">
        <v>8221</v>
      </c>
      <c r="E984">
        <v>49</v>
      </c>
    </row>
    <row r="985" spans="1:5" x14ac:dyDescent="0.25">
      <c r="A985" t="s">
        <v>8219</v>
      </c>
      <c r="B985">
        <v>65</v>
      </c>
      <c r="D985" t="s">
        <v>8221</v>
      </c>
      <c r="E985">
        <v>15</v>
      </c>
    </row>
    <row r="986" spans="1:5" x14ac:dyDescent="0.25">
      <c r="A986" t="s">
        <v>8219</v>
      </c>
      <c r="B986">
        <v>18</v>
      </c>
      <c r="D986" t="s">
        <v>8221</v>
      </c>
      <c r="E986">
        <v>3</v>
      </c>
    </row>
    <row r="987" spans="1:5" x14ac:dyDescent="0.25">
      <c r="A987" t="s">
        <v>8219</v>
      </c>
      <c r="B987">
        <v>67</v>
      </c>
      <c r="D987" t="s">
        <v>8221</v>
      </c>
      <c r="E987">
        <v>8</v>
      </c>
    </row>
    <row r="988" spans="1:5" x14ac:dyDescent="0.25">
      <c r="A988" t="s">
        <v>8219</v>
      </c>
      <c r="B988">
        <v>21</v>
      </c>
      <c r="D988" t="s">
        <v>8221</v>
      </c>
      <c r="E988">
        <v>19</v>
      </c>
    </row>
    <row r="989" spans="1:5" x14ac:dyDescent="0.25">
      <c r="A989" t="s">
        <v>8219</v>
      </c>
      <c r="B989">
        <v>69</v>
      </c>
      <c r="D989" t="s">
        <v>8221</v>
      </c>
      <c r="E989">
        <v>2</v>
      </c>
    </row>
    <row r="990" spans="1:5" x14ac:dyDescent="0.25">
      <c r="A990" t="s">
        <v>8219</v>
      </c>
      <c r="B990">
        <v>24</v>
      </c>
      <c r="D990" t="s">
        <v>8221</v>
      </c>
      <c r="E990">
        <v>6</v>
      </c>
    </row>
    <row r="991" spans="1:5" x14ac:dyDescent="0.25">
      <c r="A991" t="s">
        <v>8219</v>
      </c>
      <c r="B991">
        <v>66</v>
      </c>
      <c r="D991" t="s">
        <v>8221</v>
      </c>
      <c r="E991">
        <v>1</v>
      </c>
    </row>
    <row r="992" spans="1:5" x14ac:dyDescent="0.25">
      <c r="A992" t="s">
        <v>8219</v>
      </c>
      <c r="B992">
        <v>90</v>
      </c>
      <c r="D992" t="s">
        <v>8221</v>
      </c>
      <c r="E992">
        <v>1</v>
      </c>
    </row>
    <row r="993" spans="1:5" x14ac:dyDescent="0.25">
      <c r="A993" t="s">
        <v>8219</v>
      </c>
      <c r="B993">
        <v>76</v>
      </c>
      <c r="D993" t="s">
        <v>8221</v>
      </c>
      <c r="E993">
        <v>0</v>
      </c>
    </row>
    <row r="994" spans="1:5" x14ac:dyDescent="0.25">
      <c r="A994" t="s">
        <v>8219</v>
      </c>
      <c r="B994">
        <v>169</v>
      </c>
      <c r="D994" t="s">
        <v>8221</v>
      </c>
      <c r="E994">
        <v>0</v>
      </c>
    </row>
    <row r="995" spans="1:5" x14ac:dyDescent="0.25">
      <c r="A995" t="s">
        <v>8219</v>
      </c>
      <c r="B995">
        <v>51</v>
      </c>
      <c r="D995" t="s">
        <v>8221</v>
      </c>
      <c r="E995">
        <v>7</v>
      </c>
    </row>
    <row r="996" spans="1:5" x14ac:dyDescent="0.25">
      <c r="A996" t="s">
        <v>8219</v>
      </c>
      <c r="B996">
        <v>11</v>
      </c>
      <c r="D996" t="s">
        <v>8221</v>
      </c>
      <c r="E996">
        <v>1</v>
      </c>
    </row>
    <row r="997" spans="1:5" x14ac:dyDescent="0.25">
      <c r="A997" t="s">
        <v>8219</v>
      </c>
      <c r="B997">
        <v>52</v>
      </c>
      <c r="D997" t="s">
        <v>8221</v>
      </c>
      <c r="E997">
        <v>0</v>
      </c>
    </row>
    <row r="998" spans="1:5" x14ac:dyDescent="0.25">
      <c r="A998" t="s">
        <v>8219</v>
      </c>
      <c r="B998">
        <v>50</v>
      </c>
      <c r="D998" t="s">
        <v>8221</v>
      </c>
      <c r="E998">
        <v>89</v>
      </c>
    </row>
    <row r="999" spans="1:5" x14ac:dyDescent="0.25">
      <c r="A999" t="s">
        <v>8219</v>
      </c>
      <c r="B999">
        <v>30</v>
      </c>
      <c r="D999" t="s">
        <v>8221</v>
      </c>
      <c r="E999">
        <v>0</v>
      </c>
    </row>
    <row r="1000" spans="1:5" x14ac:dyDescent="0.25">
      <c r="A1000" t="s">
        <v>8219</v>
      </c>
      <c r="B1000">
        <v>24</v>
      </c>
      <c r="D1000" t="s">
        <v>8221</v>
      </c>
      <c r="E1000">
        <v>2</v>
      </c>
    </row>
    <row r="1001" spans="1:5" x14ac:dyDescent="0.25">
      <c r="A1001" t="s">
        <v>8219</v>
      </c>
      <c r="B1001">
        <v>64</v>
      </c>
      <c r="D1001" t="s">
        <v>8221</v>
      </c>
      <c r="E1001">
        <v>0</v>
      </c>
    </row>
    <row r="1002" spans="1:5" x14ac:dyDescent="0.25">
      <c r="A1002" t="s">
        <v>8219</v>
      </c>
      <c r="B1002">
        <v>17</v>
      </c>
      <c r="D1002" t="s">
        <v>8221</v>
      </c>
      <c r="E1002">
        <v>13</v>
      </c>
    </row>
    <row r="1003" spans="1:5" x14ac:dyDescent="0.25">
      <c r="A1003" t="s">
        <v>8219</v>
      </c>
      <c r="B1003">
        <v>26</v>
      </c>
      <c r="D1003" t="s">
        <v>8221</v>
      </c>
      <c r="E1003">
        <v>1</v>
      </c>
    </row>
    <row r="1004" spans="1:5" x14ac:dyDescent="0.25">
      <c r="A1004" t="s">
        <v>8219</v>
      </c>
      <c r="B1004">
        <v>23</v>
      </c>
      <c r="D1004" t="s">
        <v>8221</v>
      </c>
      <c r="E1004">
        <v>19</v>
      </c>
    </row>
    <row r="1005" spans="1:5" x14ac:dyDescent="0.25">
      <c r="A1005" t="s">
        <v>8219</v>
      </c>
      <c r="B1005">
        <v>42</v>
      </c>
      <c r="D1005" t="s">
        <v>8221</v>
      </c>
      <c r="E1005">
        <v>3</v>
      </c>
    </row>
    <row r="1006" spans="1:5" x14ac:dyDescent="0.25">
      <c r="A1006" t="s">
        <v>8219</v>
      </c>
      <c r="B1006">
        <v>241</v>
      </c>
      <c r="D1006" t="s">
        <v>8221</v>
      </c>
      <c r="E1006">
        <v>0</v>
      </c>
    </row>
    <row r="1007" spans="1:5" x14ac:dyDescent="0.25">
      <c r="A1007" t="s">
        <v>8219</v>
      </c>
      <c r="B1007">
        <v>55</v>
      </c>
      <c r="D1007" t="s">
        <v>8221</v>
      </c>
      <c r="E1007">
        <v>3</v>
      </c>
    </row>
    <row r="1008" spans="1:5" x14ac:dyDescent="0.25">
      <c r="A1008" t="s">
        <v>8219</v>
      </c>
      <c r="B1008">
        <v>23</v>
      </c>
      <c r="D1008" t="s">
        <v>8221</v>
      </c>
      <c r="E1008">
        <v>60</v>
      </c>
    </row>
    <row r="1009" spans="1:5" x14ac:dyDescent="0.25">
      <c r="A1009" t="s">
        <v>8219</v>
      </c>
      <c r="B1009">
        <v>60</v>
      </c>
      <c r="D1009" t="s">
        <v>8221</v>
      </c>
      <c r="E1009">
        <v>11</v>
      </c>
    </row>
    <row r="1010" spans="1:5" x14ac:dyDescent="0.25">
      <c r="A1010" t="s">
        <v>8219</v>
      </c>
      <c r="B1010">
        <v>34</v>
      </c>
      <c r="D1010" t="s">
        <v>8221</v>
      </c>
      <c r="E1010">
        <v>20</v>
      </c>
    </row>
    <row r="1011" spans="1:5" x14ac:dyDescent="0.25">
      <c r="A1011" t="s">
        <v>8219</v>
      </c>
      <c r="B1011">
        <v>15</v>
      </c>
      <c r="D1011" t="s">
        <v>8221</v>
      </c>
      <c r="E1011">
        <v>0</v>
      </c>
    </row>
    <row r="1012" spans="1:5" x14ac:dyDescent="0.25">
      <c r="A1012" t="s">
        <v>8219</v>
      </c>
      <c r="B1012">
        <v>63</v>
      </c>
      <c r="D1012" t="s">
        <v>8221</v>
      </c>
      <c r="E1012">
        <v>8</v>
      </c>
    </row>
    <row r="1013" spans="1:5" x14ac:dyDescent="0.25">
      <c r="A1013" t="s">
        <v>8219</v>
      </c>
      <c r="B1013">
        <v>88</v>
      </c>
      <c r="D1013" t="s">
        <v>8221</v>
      </c>
      <c r="E1013">
        <v>11</v>
      </c>
    </row>
    <row r="1014" spans="1:5" x14ac:dyDescent="0.25">
      <c r="A1014" t="s">
        <v>8219</v>
      </c>
      <c r="B1014">
        <v>70</v>
      </c>
      <c r="D1014" t="s">
        <v>8221</v>
      </c>
      <c r="E1014">
        <v>1</v>
      </c>
    </row>
    <row r="1015" spans="1:5" x14ac:dyDescent="0.25">
      <c r="A1015" t="s">
        <v>8219</v>
      </c>
      <c r="B1015">
        <v>38</v>
      </c>
      <c r="D1015" t="s">
        <v>8221</v>
      </c>
      <c r="E1015">
        <v>40</v>
      </c>
    </row>
    <row r="1016" spans="1:5" x14ac:dyDescent="0.25">
      <c r="A1016" t="s">
        <v>8219</v>
      </c>
      <c r="B1016">
        <v>55</v>
      </c>
      <c r="D1016" t="s">
        <v>8221</v>
      </c>
      <c r="E1016">
        <v>2</v>
      </c>
    </row>
    <row r="1017" spans="1:5" x14ac:dyDescent="0.25">
      <c r="A1017" t="s">
        <v>8219</v>
      </c>
      <c r="B1017">
        <v>72</v>
      </c>
      <c r="D1017" t="s">
        <v>8221</v>
      </c>
      <c r="E1017">
        <v>2</v>
      </c>
    </row>
    <row r="1018" spans="1:5" x14ac:dyDescent="0.25">
      <c r="A1018" t="s">
        <v>8219</v>
      </c>
      <c r="B1018">
        <v>17</v>
      </c>
      <c r="D1018" t="s">
        <v>8221</v>
      </c>
      <c r="E1018">
        <v>1</v>
      </c>
    </row>
    <row r="1019" spans="1:5" x14ac:dyDescent="0.25">
      <c r="A1019" t="s">
        <v>8219</v>
      </c>
      <c r="B1019">
        <v>28</v>
      </c>
      <c r="D1019" t="s">
        <v>8221</v>
      </c>
      <c r="E1019">
        <v>6</v>
      </c>
    </row>
    <row r="1020" spans="1:5" x14ac:dyDescent="0.25">
      <c r="A1020" t="s">
        <v>8219</v>
      </c>
      <c r="B1020">
        <v>35</v>
      </c>
      <c r="D1020" t="s">
        <v>8221</v>
      </c>
      <c r="E1020">
        <v>52</v>
      </c>
    </row>
    <row r="1021" spans="1:5" x14ac:dyDescent="0.25">
      <c r="A1021" t="s">
        <v>8219</v>
      </c>
      <c r="B1021">
        <v>40</v>
      </c>
      <c r="D1021" t="s">
        <v>8221</v>
      </c>
      <c r="E1021">
        <v>8</v>
      </c>
    </row>
    <row r="1022" spans="1:5" x14ac:dyDescent="0.25">
      <c r="A1022" t="s">
        <v>8219</v>
      </c>
      <c r="B1022">
        <v>26</v>
      </c>
      <c r="D1022" t="s">
        <v>8221</v>
      </c>
      <c r="E1022">
        <v>15</v>
      </c>
    </row>
    <row r="1023" spans="1:5" x14ac:dyDescent="0.25">
      <c r="A1023" t="s">
        <v>8219</v>
      </c>
      <c r="B1023">
        <v>44</v>
      </c>
      <c r="D1023" t="s">
        <v>8221</v>
      </c>
      <c r="E1023">
        <v>37</v>
      </c>
    </row>
    <row r="1024" spans="1:5" x14ac:dyDescent="0.25">
      <c r="A1024" t="s">
        <v>8219</v>
      </c>
      <c r="B1024">
        <v>46</v>
      </c>
      <c r="D1024" t="s">
        <v>8221</v>
      </c>
      <c r="E1024">
        <v>22</v>
      </c>
    </row>
    <row r="1025" spans="1:5" x14ac:dyDescent="0.25">
      <c r="A1025" t="s">
        <v>8219</v>
      </c>
      <c r="B1025">
        <v>36</v>
      </c>
      <c r="D1025" t="s">
        <v>8221</v>
      </c>
      <c r="E1025">
        <v>90</v>
      </c>
    </row>
    <row r="1026" spans="1:5" x14ac:dyDescent="0.25">
      <c r="A1026" t="s">
        <v>8219</v>
      </c>
      <c r="B1026">
        <v>16</v>
      </c>
      <c r="D1026" t="s">
        <v>8221</v>
      </c>
      <c r="E1026">
        <v>1</v>
      </c>
    </row>
    <row r="1027" spans="1:5" x14ac:dyDescent="0.25">
      <c r="A1027" t="s">
        <v>8219</v>
      </c>
      <c r="B1027">
        <v>47</v>
      </c>
      <c r="D1027" t="s">
        <v>8221</v>
      </c>
      <c r="E1027">
        <v>36</v>
      </c>
    </row>
    <row r="1028" spans="1:5" x14ac:dyDescent="0.25">
      <c r="A1028" t="s">
        <v>8219</v>
      </c>
      <c r="B1028">
        <v>80</v>
      </c>
      <c r="D1028" t="s">
        <v>8221</v>
      </c>
      <c r="E1028">
        <v>0</v>
      </c>
    </row>
    <row r="1029" spans="1:5" x14ac:dyDescent="0.25">
      <c r="A1029" t="s">
        <v>8219</v>
      </c>
      <c r="B1029">
        <v>56</v>
      </c>
      <c r="D1029" t="s">
        <v>8221</v>
      </c>
      <c r="E1029">
        <v>17</v>
      </c>
    </row>
    <row r="1030" spans="1:5" x14ac:dyDescent="0.25">
      <c r="A1030" t="s">
        <v>8219</v>
      </c>
      <c r="B1030">
        <v>29</v>
      </c>
      <c r="D1030" t="s">
        <v>8221</v>
      </c>
      <c r="E1030">
        <v>47</v>
      </c>
    </row>
    <row r="1031" spans="1:5" x14ac:dyDescent="0.25">
      <c r="A1031" t="s">
        <v>8219</v>
      </c>
      <c r="B1031">
        <v>78</v>
      </c>
      <c r="D1031" t="s">
        <v>8221</v>
      </c>
      <c r="E1031">
        <v>37</v>
      </c>
    </row>
    <row r="1032" spans="1:5" x14ac:dyDescent="0.25">
      <c r="A1032" t="s">
        <v>8219</v>
      </c>
      <c r="B1032">
        <v>29</v>
      </c>
      <c r="D1032" t="s">
        <v>8221</v>
      </c>
      <c r="E1032">
        <v>91</v>
      </c>
    </row>
    <row r="1033" spans="1:5" x14ac:dyDescent="0.25">
      <c r="A1033" t="s">
        <v>8219</v>
      </c>
      <c r="B1033">
        <v>33</v>
      </c>
      <c r="D1033" t="s">
        <v>8221</v>
      </c>
      <c r="E1033">
        <v>59</v>
      </c>
    </row>
    <row r="1034" spans="1:5" x14ac:dyDescent="0.25">
      <c r="A1034" t="s">
        <v>8219</v>
      </c>
      <c r="B1034">
        <v>46</v>
      </c>
      <c r="D1034" t="s">
        <v>8221</v>
      </c>
      <c r="E1034">
        <v>0</v>
      </c>
    </row>
    <row r="1035" spans="1:5" x14ac:dyDescent="0.25">
      <c r="A1035" t="s">
        <v>8219</v>
      </c>
      <c r="B1035">
        <v>78</v>
      </c>
      <c r="D1035" t="s">
        <v>8221</v>
      </c>
      <c r="E1035">
        <v>3</v>
      </c>
    </row>
    <row r="1036" spans="1:5" x14ac:dyDescent="0.25">
      <c r="A1036" t="s">
        <v>8219</v>
      </c>
      <c r="B1036">
        <v>24</v>
      </c>
      <c r="D1036" t="s">
        <v>8221</v>
      </c>
      <c r="E1036">
        <v>75</v>
      </c>
    </row>
    <row r="1037" spans="1:5" x14ac:dyDescent="0.25">
      <c r="A1037" t="s">
        <v>8219</v>
      </c>
      <c r="B1037">
        <v>112</v>
      </c>
      <c r="D1037" t="s">
        <v>8221</v>
      </c>
      <c r="E1037">
        <v>0</v>
      </c>
    </row>
    <row r="1038" spans="1:5" x14ac:dyDescent="0.25">
      <c r="A1038" t="s">
        <v>8219</v>
      </c>
      <c r="B1038">
        <v>43</v>
      </c>
      <c r="D1038" t="s">
        <v>8221</v>
      </c>
      <c r="E1038">
        <v>1</v>
      </c>
    </row>
    <row r="1039" spans="1:5" x14ac:dyDescent="0.25">
      <c r="A1039" t="s">
        <v>8219</v>
      </c>
      <c r="B1039">
        <v>69</v>
      </c>
      <c r="D1039" t="s">
        <v>8221</v>
      </c>
      <c r="E1039">
        <v>2</v>
      </c>
    </row>
    <row r="1040" spans="1:5" x14ac:dyDescent="0.25">
      <c r="A1040" t="s">
        <v>8219</v>
      </c>
      <c r="B1040">
        <v>64</v>
      </c>
      <c r="D1040" t="s">
        <v>8221</v>
      </c>
      <c r="E1040">
        <v>27</v>
      </c>
    </row>
    <row r="1041" spans="1:5" x14ac:dyDescent="0.25">
      <c r="A1041" t="s">
        <v>8219</v>
      </c>
      <c r="B1041">
        <v>70</v>
      </c>
      <c r="D1041" t="s">
        <v>8221</v>
      </c>
      <c r="E1041">
        <v>0</v>
      </c>
    </row>
    <row r="1042" spans="1:5" x14ac:dyDescent="0.25">
      <c r="A1042" t="s">
        <v>8219</v>
      </c>
      <c r="B1042">
        <v>39</v>
      </c>
      <c r="D1042" t="s">
        <v>8221</v>
      </c>
      <c r="E1042">
        <v>3</v>
      </c>
    </row>
    <row r="1043" spans="1:5" x14ac:dyDescent="0.25">
      <c r="A1043" t="s">
        <v>8219</v>
      </c>
      <c r="B1043">
        <v>78</v>
      </c>
      <c r="D1043" t="s">
        <v>8221</v>
      </c>
      <c r="E1043">
        <v>2</v>
      </c>
    </row>
    <row r="1044" spans="1:5" x14ac:dyDescent="0.25">
      <c r="A1044" t="s">
        <v>8219</v>
      </c>
      <c r="B1044">
        <v>13</v>
      </c>
      <c r="D1044" t="s">
        <v>8221</v>
      </c>
      <c r="E1044">
        <v>100</v>
      </c>
    </row>
    <row r="1045" spans="1:5" x14ac:dyDescent="0.25">
      <c r="A1045" t="s">
        <v>8219</v>
      </c>
      <c r="B1045">
        <v>36</v>
      </c>
      <c r="D1045" t="s">
        <v>8221</v>
      </c>
      <c r="E1045">
        <v>16</v>
      </c>
    </row>
    <row r="1046" spans="1:5" x14ac:dyDescent="0.25">
      <c r="A1046" t="s">
        <v>8219</v>
      </c>
      <c r="B1046">
        <v>58</v>
      </c>
      <c r="D1046" t="s">
        <v>8221</v>
      </c>
      <c r="E1046">
        <v>33</v>
      </c>
    </row>
    <row r="1047" spans="1:5" x14ac:dyDescent="0.25">
      <c r="A1047" t="s">
        <v>8219</v>
      </c>
      <c r="B1047">
        <v>57</v>
      </c>
      <c r="D1047" t="s">
        <v>8221</v>
      </c>
      <c r="E1047">
        <v>3</v>
      </c>
    </row>
    <row r="1048" spans="1:5" x14ac:dyDescent="0.25">
      <c r="A1048" t="s">
        <v>8219</v>
      </c>
      <c r="B1048">
        <v>34</v>
      </c>
      <c r="D1048" t="s">
        <v>8221</v>
      </c>
      <c r="E1048">
        <v>197</v>
      </c>
    </row>
    <row r="1049" spans="1:5" x14ac:dyDescent="0.25">
      <c r="A1049" t="s">
        <v>8219</v>
      </c>
      <c r="B1049">
        <v>67</v>
      </c>
      <c r="D1049" t="s">
        <v>8221</v>
      </c>
      <c r="E1049">
        <v>86</v>
      </c>
    </row>
    <row r="1050" spans="1:5" x14ac:dyDescent="0.25">
      <c r="A1050" t="s">
        <v>8219</v>
      </c>
      <c r="B1050">
        <v>39</v>
      </c>
      <c r="D1050" t="s">
        <v>8221</v>
      </c>
      <c r="E1050">
        <v>27</v>
      </c>
    </row>
    <row r="1051" spans="1:5" x14ac:dyDescent="0.25">
      <c r="A1051" t="s">
        <v>8219</v>
      </c>
      <c r="B1051">
        <v>62</v>
      </c>
      <c r="D1051" t="s">
        <v>8221</v>
      </c>
      <c r="E1051">
        <v>0</v>
      </c>
    </row>
    <row r="1052" spans="1:5" x14ac:dyDescent="0.25">
      <c r="A1052" t="s">
        <v>8219</v>
      </c>
      <c r="B1052">
        <v>21</v>
      </c>
      <c r="D1052" t="s">
        <v>8221</v>
      </c>
      <c r="E1052">
        <v>26</v>
      </c>
    </row>
    <row r="1053" spans="1:5" x14ac:dyDescent="0.25">
      <c r="A1053" t="s">
        <v>8219</v>
      </c>
      <c r="B1053">
        <v>65</v>
      </c>
      <c r="D1053" t="s">
        <v>8221</v>
      </c>
      <c r="E1053">
        <v>13</v>
      </c>
    </row>
    <row r="1054" spans="1:5" x14ac:dyDescent="0.25">
      <c r="A1054" t="s">
        <v>8219</v>
      </c>
      <c r="B1054">
        <v>57</v>
      </c>
      <c r="D1054" t="s">
        <v>8221</v>
      </c>
      <c r="E1054">
        <v>11</v>
      </c>
    </row>
    <row r="1055" spans="1:5" x14ac:dyDescent="0.25">
      <c r="A1055" t="s">
        <v>8219</v>
      </c>
      <c r="B1055">
        <v>38</v>
      </c>
      <c r="D1055" t="s">
        <v>8221</v>
      </c>
      <c r="E1055">
        <v>0</v>
      </c>
    </row>
    <row r="1056" spans="1:5" x14ac:dyDescent="0.25">
      <c r="A1056" t="s">
        <v>8219</v>
      </c>
      <c r="B1056">
        <v>74</v>
      </c>
      <c r="D1056" t="s">
        <v>8221</v>
      </c>
      <c r="E1056">
        <v>0</v>
      </c>
    </row>
    <row r="1057" spans="1:5" x14ac:dyDescent="0.25">
      <c r="A1057" t="s">
        <v>8219</v>
      </c>
      <c r="B1057">
        <v>60</v>
      </c>
      <c r="D1057" t="s">
        <v>8221</v>
      </c>
      <c r="E1057">
        <v>39</v>
      </c>
    </row>
    <row r="1058" spans="1:5" x14ac:dyDescent="0.25">
      <c r="A1058" t="s">
        <v>8219</v>
      </c>
      <c r="B1058">
        <v>75</v>
      </c>
      <c r="D1058" t="s">
        <v>8221</v>
      </c>
      <c r="E1058">
        <v>3</v>
      </c>
    </row>
    <row r="1059" spans="1:5" x14ac:dyDescent="0.25">
      <c r="A1059" t="s">
        <v>8219</v>
      </c>
      <c r="B1059">
        <v>55</v>
      </c>
      <c r="D1059" t="s">
        <v>8221</v>
      </c>
      <c r="E1059">
        <v>26</v>
      </c>
    </row>
    <row r="1060" spans="1:5" x14ac:dyDescent="0.25">
      <c r="A1060" t="s">
        <v>8219</v>
      </c>
      <c r="B1060">
        <v>43</v>
      </c>
      <c r="D1060" t="s">
        <v>8221</v>
      </c>
      <c r="E1060">
        <v>4</v>
      </c>
    </row>
    <row r="1061" spans="1:5" x14ac:dyDescent="0.25">
      <c r="A1061" t="s">
        <v>8219</v>
      </c>
      <c r="B1061">
        <v>70</v>
      </c>
      <c r="D1061" t="s">
        <v>8221</v>
      </c>
      <c r="E1061">
        <v>10</v>
      </c>
    </row>
    <row r="1062" spans="1:5" x14ac:dyDescent="0.25">
      <c r="A1062" t="s">
        <v>8219</v>
      </c>
      <c r="B1062">
        <v>74</v>
      </c>
      <c r="D1062" t="s">
        <v>8221</v>
      </c>
      <c r="E1062">
        <v>2</v>
      </c>
    </row>
    <row r="1063" spans="1:5" x14ac:dyDescent="0.25">
      <c r="A1063" t="s">
        <v>8219</v>
      </c>
      <c r="B1063">
        <v>37</v>
      </c>
      <c r="D1063" t="s">
        <v>8221</v>
      </c>
      <c r="E1063">
        <v>36</v>
      </c>
    </row>
    <row r="1064" spans="1:5" x14ac:dyDescent="0.25">
      <c r="A1064" t="s">
        <v>8219</v>
      </c>
      <c r="B1064">
        <v>39</v>
      </c>
      <c r="D1064" t="s">
        <v>8221</v>
      </c>
      <c r="E1064">
        <v>34</v>
      </c>
    </row>
    <row r="1065" spans="1:5" x14ac:dyDescent="0.25">
      <c r="A1065" t="s">
        <v>8219</v>
      </c>
      <c r="B1065">
        <v>74</v>
      </c>
      <c r="D1065" t="s">
        <v>8221</v>
      </c>
      <c r="E1065">
        <v>201</v>
      </c>
    </row>
    <row r="1066" spans="1:5" x14ac:dyDescent="0.25">
      <c r="A1066" t="s">
        <v>8219</v>
      </c>
      <c r="B1066">
        <v>181</v>
      </c>
      <c r="D1066" t="s">
        <v>8221</v>
      </c>
      <c r="E1066">
        <v>5</v>
      </c>
    </row>
    <row r="1067" spans="1:5" x14ac:dyDescent="0.25">
      <c r="A1067" t="s">
        <v>8219</v>
      </c>
      <c r="B1067">
        <v>49</v>
      </c>
      <c r="D1067" t="s">
        <v>8221</v>
      </c>
      <c r="E1067">
        <v>53</v>
      </c>
    </row>
    <row r="1068" spans="1:5" x14ac:dyDescent="0.25">
      <c r="A1068" t="s">
        <v>8219</v>
      </c>
      <c r="B1068">
        <v>23</v>
      </c>
      <c r="D1068" t="s">
        <v>8221</v>
      </c>
      <c r="E1068">
        <v>1</v>
      </c>
    </row>
    <row r="1069" spans="1:5" x14ac:dyDescent="0.25">
      <c r="A1069" t="s">
        <v>8219</v>
      </c>
      <c r="B1069">
        <v>34</v>
      </c>
      <c r="D1069" t="s">
        <v>8221</v>
      </c>
      <c r="E1069">
        <v>0</v>
      </c>
    </row>
    <row r="1070" spans="1:5" x14ac:dyDescent="0.25">
      <c r="A1070" t="s">
        <v>8219</v>
      </c>
      <c r="B1070">
        <v>40</v>
      </c>
      <c r="D1070" t="s">
        <v>8221</v>
      </c>
      <c r="E1070">
        <v>7</v>
      </c>
    </row>
    <row r="1071" spans="1:5" x14ac:dyDescent="0.25">
      <c r="A1071" t="s">
        <v>8219</v>
      </c>
      <c r="B1071">
        <v>81</v>
      </c>
      <c r="D1071" t="s">
        <v>8221</v>
      </c>
      <c r="E1071">
        <v>81</v>
      </c>
    </row>
    <row r="1072" spans="1:5" x14ac:dyDescent="0.25">
      <c r="A1072" t="s">
        <v>8219</v>
      </c>
      <c r="B1072">
        <v>28</v>
      </c>
      <c r="D1072" t="s">
        <v>8221</v>
      </c>
      <c r="E1072">
        <v>45</v>
      </c>
    </row>
    <row r="1073" spans="1:5" x14ac:dyDescent="0.25">
      <c r="A1073" t="s">
        <v>8219</v>
      </c>
      <c r="B1073">
        <v>133</v>
      </c>
      <c r="D1073" t="s">
        <v>8221</v>
      </c>
      <c r="E1073">
        <v>8</v>
      </c>
    </row>
    <row r="1074" spans="1:5" x14ac:dyDescent="0.25">
      <c r="A1074" t="s">
        <v>8219</v>
      </c>
      <c r="B1074">
        <v>74</v>
      </c>
      <c r="D1074" t="s">
        <v>8221</v>
      </c>
      <c r="E1074">
        <v>23</v>
      </c>
    </row>
    <row r="1075" spans="1:5" x14ac:dyDescent="0.25">
      <c r="A1075" t="s">
        <v>8219</v>
      </c>
      <c r="B1075">
        <v>87</v>
      </c>
      <c r="D1075" t="s">
        <v>8221</v>
      </c>
      <c r="E1075">
        <v>98</v>
      </c>
    </row>
    <row r="1076" spans="1:5" x14ac:dyDescent="0.25">
      <c r="A1076" t="s">
        <v>8219</v>
      </c>
      <c r="B1076">
        <v>82</v>
      </c>
      <c r="D1076" t="s">
        <v>8221</v>
      </c>
      <c r="E1076">
        <v>2</v>
      </c>
    </row>
    <row r="1077" spans="1:5" x14ac:dyDescent="0.25">
      <c r="A1077" t="s">
        <v>8219</v>
      </c>
      <c r="B1077">
        <v>40</v>
      </c>
      <c r="D1077" t="s">
        <v>8221</v>
      </c>
      <c r="E1077">
        <v>9</v>
      </c>
    </row>
    <row r="1078" spans="1:5" x14ac:dyDescent="0.25">
      <c r="A1078" t="s">
        <v>8219</v>
      </c>
      <c r="B1078">
        <v>23</v>
      </c>
      <c r="D1078" t="s">
        <v>8221</v>
      </c>
      <c r="E1078">
        <v>8</v>
      </c>
    </row>
    <row r="1079" spans="1:5" x14ac:dyDescent="0.25">
      <c r="A1079" t="s">
        <v>8219</v>
      </c>
      <c r="B1079">
        <v>29</v>
      </c>
      <c r="D1079" t="s">
        <v>8221</v>
      </c>
      <c r="E1079">
        <v>3</v>
      </c>
    </row>
    <row r="1080" spans="1:5" x14ac:dyDescent="0.25">
      <c r="A1080" t="s">
        <v>8219</v>
      </c>
      <c r="B1080">
        <v>12</v>
      </c>
      <c r="D1080" t="s">
        <v>8221</v>
      </c>
      <c r="E1080">
        <v>0</v>
      </c>
    </row>
    <row r="1081" spans="1:5" x14ac:dyDescent="0.25">
      <c r="A1081" t="s">
        <v>8219</v>
      </c>
      <c r="B1081">
        <v>51</v>
      </c>
      <c r="D1081" t="s">
        <v>8221</v>
      </c>
      <c r="E1081">
        <v>1</v>
      </c>
    </row>
    <row r="1082" spans="1:5" x14ac:dyDescent="0.25">
      <c r="A1082" t="s">
        <v>8219</v>
      </c>
      <c r="B1082">
        <v>47</v>
      </c>
      <c r="D1082" t="s">
        <v>8221</v>
      </c>
      <c r="E1082">
        <v>8</v>
      </c>
    </row>
    <row r="1083" spans="1:5" x14ac:dyDescent="0.25">
      <c r="A1083" t="s">
        <v>8219</v>
      </c>
      <c r="B1083">
        <v>60</v>
      </c>
      <c r="D1083" t="s">
        <v>8221</v>
      </c>
      <c r="E1083">
        <v>1</v>
      </c>
    </row>
    <row r="1084" spans="1:5" x14ac:dyDescent="0.25">
      <c r="A1084" t="s">
        <v>8219</v>
      </c>
      <c r="B1084">
        <v>35</v>
      </c>
      <c r="D1084" t="s">
        <v>8221</v>
      </c>
      <c r="E1084">
        <v>13</v>
      </c>
    </row>
    <row r="1085" spans="1:5" x14ac:dyDescent="0.25">
      <c r="A1085" t="s">
        <v>8219</v>
      </c>
      <c r="B1085">
        <v>53</v>
      </c>
      <c r="D1085" t="s">
        <v>8221</v>
      </c>
      <c r="E1085">
        <v>6</v>
      </c>
    </row>
    <row r="1086" spans="1:5" x14ac:dyDescent="0.25">
      <c r="A1086" t="s">
        <v>8219</v>
      </c>
      <c r="B1086">
        <v>57</v>
      </c>
      <c r="D1086" t="s">
        <v>8221</v>
      </c>
      <c r="E1086">
        <v>2</v>
      </c>
    </row>
    <row r="1087" spans="1:5" x14ac:dyDescent="0.25">
      <c r="A1087" t="s">
        <v>8219</v>
      </c>
      <c r="B1087">
        <v>84</v>
      </c>
      <c r="D1087" t="s">
        <v>8221</v>
      </c>
      <c r="E1087">
        <v>1</v>
      </c>
    </row>
    <row r="1088" spans="1:5" x14ac:dyDescent="0.25">
      <c r="A1088" t="s">
        <v>8219</v>
      </c>
      <c r="B1088">
        <v>77</v>
      </c>
      <c r="D1088" t="s">
        <v>8221</v>
      </c>
      <c r="E1088">
        <v>0</v>
      </c>
    </row>
    <row r="1089" spans="1:5" x14ac:dyDescent="0.25">
      <c r="A1089" t="s">
        <v>8219</v>
      </c>
      <c r="B1089">
        <v>55</v>
      </c>
      <c r="D1089" t="s">
        <v>8221</v>
      </c>
      <c r="E1089">
        <v>2</v>
      </c>
    </row>
    <row r="1090" spans="1:5" x14ac:dyDescent="0.25">
      <c r="A1090" t="s">
        <v>8219</v>
      </c>
      <c r="B1090">
        <v>29</v>
      </c>
      <c r="D1090" t="s">
        <v>8221</v>
      </c>
      <c r="E1090">
        <v>0</v>
      </c>
    </row>
    <row r="1091" spans="1:5" x14ac:dyDescent="0.25">
      <c r="A1091" t="s">
        <v>8219</v>
      </c>
      <c r="B1091">
        <v>130</v>
      </c>
      <c r="D1091" t="s">
        <v>8221</v>
      </c>
      <c r="E1091">
        <v>33</v>
      </c>
    </row>
    <row r="1092" spans="1:5" x14ac:dyDescent="0.25">
      <c r="A1092" t="s">
        <v>8219</v>
      </c>
      <c r="B1092">
        <v>149</v>
      </c>
      <c r="D1092" t="s">
        <v>8221</v>
      </c>
      <c r="E1092">
        <v>5</v>
      </c>
    </row>
    <row r="1093" spans="1:5" x14ac:dyDescent="0.25">
      <c r="A1093" t="s">
        <v>8219</v>
      </c>
      <c r="B1093">
        <v>87</v>
      </c>
      <c r="D1093" t="s">
        <v>8221</v>
      </c>
      <c r="E1093">
        <v>3</v>
      </c>
    </row>
    <row r="1094" spans="1:5" x14ac:dyDescent="0.25">
      <c r="A1094" t="s">
        <v>8219</v>
      </c>
      <c r="B1094">
        <v>62</v>
      </c>
      <c r="D1094" t="s">
        <v>8221</v>
      </c>
      <c r="E1094">
        <v>1</v>
      </c>
    </row>
    <row r="1095" spans="1:5" x14ac:dyDescent="0.25">
      <c r="A1095" t="s">
        <v>8219</v>
      </c>
      <c r="B1095">
        <v>167</v>
      </c>
      <c r="D1095" t="s">
        <v>8221</v>
      </c>
      <c r="E1095">
        <v>3</v>
      </c>
    </row>
    <row r="1096" spans="1:5" x14ac:dyDescent="0.25">
      <c r="A1096" t="s">
        <v>8219</v>
      </c>
      <c r="B1096">
        <v>50</v>
      </c>
      <c r="D1096" t="s">
        <v>8221</v>
      </c>
      <c r="E1096">
        <v>3</v>
      </c>
    </row>
    <row r="1097" spans="1:5" x14ac:dyDescent="0.25">
      <c r="A1097" t="s">
        <v>8219</v>
      </c>
      <c r="B1097">
        <v>141</v>
      </c>
      <c r="D1097" t="s">
        <v>8221</v>
      </c>
      <c r="E1097">
        <v>2</v>
      </c>
    </row>
    <row r="1098" spans="1:5" x14ac:dyDescent="0.25">
      <c r="A1098" t="s">
        <v>8219</v>
      </c>
      <c r="B1098">
        <v>66</v>
      </c>
      <c r="D1098" t="s">
        <v>8221</v>
      </c>
      <c r="E1098">
        <v>14</v>
      </c>
    </row>
    <row r="1099" spans="1:5" x14ac:dyDescent="0.25">
      <c r="A1099" t="s">
        <v>8219</v>
      </c>
      <c r="B1099">
        <v>86</v>
      </c>
      <c r="D1099" t="s">
        <v>8221</v>
      </c>
      <c r="E1099">
        <v>76</v>
      </c>
    </row>
    <row r="1100" spans="1:5" x14ac:dyDescent="0.25">
      <c r="A1100" t="s">
        <v>8219</v>
      </c>
      <c r="B1100">
        <v>32</v>
      </c>
      <c r="D1100" t="s">
        <v>8221</v>
      </c>
      <c r="E1100">
        <v>31</v>
      </c>
    </row>
    <row r="1101" spans="1:5" x14ac:dyDescent="0.25">
      <c r="A1101" t="s">
        <v>8219</v>
      </c>
      <c r="B1101">
        <v>108</v>
      </c>
      <c r="D1101" t="s">
        <v>8221</v>
      </c>
      <c r="E1101">
        <v>0</v>
      </c>
    </row>
    <row r="1102" spans="1:5" x14ac:dyDescent="0.25">
      <c r="A1102" t="s">
        <v>8219</v>
      </c>
      <c r="B1102">
        <v>63</v>
      </c>
      <c r="D1102" t="s">
        <v>8221</v>
      </c>
      <c r="E1102">
        <v>14</v>
      </c>
    </row>
    <row r="1103" spans="1:5" x14ac:dyDescent="0.25">
      <c r="A1103" t="s">
        <v>8219</v>
      </c>
      <c r="B1103">
        <v>82</v>
      </c>
      <c r="D1103" t="s">
        <v>8221</v>
      </c>
      <c r="E1103">
        <v>0</v>
      </c>
    </row>
    <row r="1104" spans="1:5" x14ac:dyDescent="0.25">
      <c r="A1104" t="s">
        <v>8219</v>
      </c>
      <c r="B1104">
        <v>335</v>
      </c>
      <c r="D1104" t="s">
        <v>8221</v>
      </c>
      <c r="E1104">
        <v>0</v>
      </c>
    </row>
    <row r="1105" spans="1:5" x14ac:dyDescent="0.25">
      <c r="A1105" t="s">
        <v>8219</v>
      </c>
      <c r="B1105">
        <v>70</v>
      </c>
      <c r="D1105" t="s">
        <v>8221</v>
      </c>
      <c r="E1105">
        <v>1</v>
      </c>
    </row>
    <row r="1106" spans="1:5" x14ac:dyDescent="0.25">
      <c r="A1106" t="s">
        <v>8219</v>
      </c>
      <c r="B1106">
        <v>93</v>
      </c>
      <c r="D1106" t="s">
        <v>8221</v>
      </c>
      <c r="E1106">
        <v>3</v>
      </c>
    </row>
    <row r="1107" spans="1:5" x14ac:dyDescent="0.25">
      <c r="A1107" t="s">
        <v>8219</v>
      </c>
      <c r="B1107">
        <v>55</v>
      </c>
      <c r="D1107" t="s">
        <v>8221</v>
      </c>
      <c r="E1107">
        <v>0</v>
      </c>
    </row>
    <row r="1108" spans="1:5" x14ac:dyDescent="0.25">
      <c r="A1108" t="s">
        <v>8219</v>
      </c>
      <c r="B1108">
        <v>72</v>
      </c>
      <c r="D1108" t="s">
        <v>8221</v>
      </c>
      <c r="E1108">
        <v>36</v>
      </c>
    </row>
    <row r="1109" spans="1:5" x14ac:dyDescent="0.25">
      <c r="A1109" t="s">
        <v>8219</v>
      </c>
      <c r="B1109">
        <v>69</v>
      </c>
      <c r="D1109" t="s">
        <v>8221</v>
      </c>
      <c r="E1109">
        <v>2</v>
      </c>
    </row>
    <row r="1110" spans="1:5" x14ac:dyDescent="0.25">
      <c r="A1110" t="s">
        <v>8219</v>
      </c>
      <c r="B1110">
        <v>180</v>
      </c>
      <c r="D1110" t="s">
        <v>8221</v>
      </c>
      <c r="E1110">
        <v>3</v>
      </c>
    </row>
    <row r="1111" spans="1:5" x14ac:dyDescent="0.25">
      <c r="A1111" t="s">
        <v>8219</v>
      </c>
      <c r="B1111">
        <v>73</v>
      </c>
      <c r="D1111" t="s">
        <v>8221</v>
      </c>
      <c r="E1111">
        <v>33</v>
      </c>
    </row>
    <row r="1112" spans="1:5" x14ac:dyDescent="0.25">
      <c r="A1112" t="s">
        <v>8219</v>
      </c>
      <c r="B1112">
        <v>90</v>
      </c>
      <c r="D1112" t="s">
        <v>8221</v>
      </c>
      <c r="E1112">
        <v>0</v>
      </c>
    </row>
    <row r="1113" spans="1:5" x14ac:dyDescent="0.25">
      <c r="A1113" t="s">
        <v>8219</v>
      </c>
      <c r="B1113">
        <v>75</v>
      </c>
      <c r="D1113" t="s">
        <v>8221</v>
      </c>
      <c r="E1113">
        <v>2</v>
      </c>
    </row>
    <row r="1114" spans="1:5" x14ac:dyDescent="0.25">
      <c r="A1114" t="s">
        <v>8219</v>
      </c>
      <c r="B1114">
        <v>63</v>
      </c>
      <c r="D1114" t="s">
        <v>8221</v>
      </c>
      <c r="E1114">
        <v>16</v>
      </c>
    </row>
    <row r="1115" spans="1:5" x14ac:dyDescent="0.25">
      <c r="A1115" t="s">
        <v>8219</v>
      </c>
      <c r="B1115">
        <v>65</v>
      </c>
      <c r="D1115" t="s">
        <v>8221</v>
      </c>
      <c r="E1115">
        <v>122</v>
      </c>
    </row>
    <row r="1116" spans="1:5" x14ac:dyDescent="0.25">
      <c r="A1116" t="s">
        <v>8219</v>
      </c>
      <c r="B1116">
        <v>46</v>
      </c>
      <c r="D1116" t="s">
        <v>8221</v>
      </c>
      <c r="E1116">
        <v>1</v>
      </c>
    </row>
    <row r="1117" spans="1:5" x14ac:dyDescent="0.25">
      <c r="A1117" t="s">
        <v>8219</v>
      </c>
      <c r="B1117">
        <v>31</v>
      </c>
      <c r="D1117" t="s">
        <v>8221</v>
      </c>
      <c r="E1117">
        <v>21</v>
      </c>
    </row>
    <row r="1118" spans="1:5" x14ac:dyDescent="0.25">
      <c r="A1118" t="s">
        <v>8219</v>
      </c>
      <c r="B1118">
        <v>39</v>
      </c>
      <c r="D1118" t="s">
        <v>8221</v>
      </c>
      <c r="E1118">
        <v>52</v>
      </c>
    </row>
    <row r="1119" spans="1:5" x14ac:dyDescent="0.25">
      <c r="A1119" t="s">
        <v>8219</v>
      </c>
      <c r="B1119">
        <v>47</v>
      </c>
      <c r="D1119" t="s">
        <v>8221</v>
      </c>
      <c r="E1119">
        <v>94</v>
      </c>
    </row>
    <row r="1120" spans="1:5" x14ac:dyDescent="0.25">
      <c r="A1120" t="s">
        <v>8219</v>
      </c>
      <c r="B1120">
        <v>104</v>
      </c>
      <c r="D1120" t="s">
        <v>8221</v>
      </c>
      <c r="E1120">
        <v>108</v>
      </c>
    </row>
    <row r="1121" spans="1:5" x14ac:dyDescent="0.25">
      <c r="A1121" t="s">
        <v>8219</v>
      </c>
      <c r="B1121">
        <v>34</v>
      </c>
      <c r="D1121" t="s">
        <v>8221</v>
      </c>
      <c r="E1121">
        <v>5</v>
      </c>
    </row>
    <row r="1122" spans="1:5" x14ac:dyDescent="0.25">
      <c r="A1122" t="s">
        <v>8219</v>
      </c>
      <c r="B1122">
        <v>57</v>
      </c>
      <c r="D1122" t="s">
        <v>8221</v>
      </c>
      <c r="E1122">
        <v>5</v>
      </c>
    </row>
    <row r="1123" spans="1:5" x14ac:dyDescent="0.25">
      <c r="A1123" t="s">
        <v>8219</v>
      </c>
      <c r="B1123">
        <v>111</v>
      </c>
      <c r="D1123" t="s">
        <v>8221</v>
      </c>
      <c r="E1123">
        <v>92</v>
      </c>
    </row>
    <row r="1124" spans="1:5" x14ac:dyDescent="0.25">
      <c r="A1124" t="s">
        <v>8219</v>
      </c>
      <c r="B1124">
        <v>51</v>
      </c>
      <c r="D1124" t="s">
        <v>8221</v>
      </c>
      <c r="E1124">
        <v>6</v>
      </c>
    </row>
    <row r="1125" spans="1:5" x14ac:dyDescent="0.25">
      <c r="A1125" t="s">
        <v>8219</v>
      </c>
      <c r="B1125">
        <v>52</v>
      </c>
      <c r="D1125" t="s">
        <v>8221</v>
      </c>
      <c r="E1125">
        <v>0</v>
      </c>
    </row>
    <row r="1126" spans="1:5" x14ac:dyDescent="0.25">
      <c r="A1126" t="s">
        <v>8219</v>
      </c>
      <c r="B1126">
        <v>46</v>
      </c>
      <c r="D1126" t="s">
        <v>8221</v>
      </c>
      <c r="E1126">
        <v>6</v>
      </c>
    </row>
    <row r="1127" spans="1:5" x14ac:dyDescent="0.25">
      <c r="A1127" t="s">
        <v>8219</v>
      </c>
      <c r="B1127">
        <v>61</v>
      </c>
      <c r="D1127" t="s">
        <v>8221</v>
      </c>
      <c r="E1127">
        <v>0</v>
      </c>
    </row>
    <row r="1128" spans="1:5" x14ac:dyDescent="0.25">
      <c r="A1128" t="s">
        <v>8219</v>
      </c>
      <c r="B1128">
        <v>40</v>
      </c>
      <c r="D1128" t="s">
        <v>8221</v>
      </c>
      <c r="E1128">
        <v>2</v>
      </c>
    </row>
    <row r="1129" spans="1:5" x14ac:dyDescent="0.25">
      <c r="A1129" t="s">
        <v>8219</v>
      </c>
      <c r="B1129">
        <v>66</v>
      </c>
      <c r="D1129" t="s">
        <v>8221</v>
      </c>
      <c r="E1129">
        <v>2</v>
      </c>
    </row>
    <row r="1130" spans="1:5" x14ac:dyDescent="0.25">
      <c r="A1130" t="s">
        <v>8219</v>
      </c>
      <c r="B1130">
        <v>60</v>
      </c>
      <c r="D1130" t="s">
        <v>8221</v>
      </c>
      <c r="E1130">
        <v>1</v>
      </c>
    </row>
    <row r="1131" spans="1:5" x14ac:dyDescent="0.25">
      <c r="A1131" t="s">
        <v>8219</v>
      </c>
      <c r="B1131">
        <v>27</v>
      </c>
      <c r="D1131" t="s">
        <v>8221</v>
      </c>
      <c r="E1131">
        <v>32</v>
      </c>
    </row>
    <row r="1132" spans="1:5" x14ac:dyDescent="0.25">
      <c r="A1132" t="s">
        <v>8219</v>
      </c>
      <c r="B1132">
        <v>50</v>
      </c>
      <c r="D1132" t="s">
        <v>8221</v>
      </c>
      <c r="E1132">
        <v>6</v>
      </c>
    </row>
    <row r="1133" spans="1:5" x14ac:dyDescent="0.25">
      <c r="A1133" t="s">
        <v>8219</v>
      </c>
      <c r="B1133">
        <v>46</v>
      </c>
      <c r="D1133" t="s">
        <v>8221</v>
      </c>
      <c r="E1133">
        <v>2</v>
      </c>
    </row>
    <row r="1134" spans="1:5" x14ac:dyDescent="0.25">
      <c r="A1134" t="s">
        <v>8219</v>
      </c>
      <c r="B1134">
        <v>108</v>
      </c>
      <c r="D1134" t="s">
        <v>8221</v>
      </c>
      <c r="E1134">
        <v>167</v>
      </c>
    </row>
    <row r="1135" spans="1:5" x14ac:dyDescent="0.25">
      <c r="A1135" t="s">
        <v>8219</v>
      </c>
      <c r="B1135">
        <v>56</v>
      </c>
      <c r="D1135" t="s">
        <v>8221</v>
      </c>
      <c r="E1135">
        <v>22</v>
      </c>
    </row>
    <row r="1136" spans="1:5" x14ac:dyDescent="0.25">
      <c r="A1136" t="s">
        <v>8219</v>
      </c>
      <c r="B1136">
        <v>168</v>
      </c>
      <c r="D1136" t="s">
        <v>8221</v>
      </c>
      <c r="E1136">
        <v>21</v>
      </c>
    </row>
    <row r="1137" spans="1:5" x14ac:dyDescent="0.25">
      <c r="A1137" t="s">
        <v>8219</v>
      </c>
      <c r="B1137">
        <v>71</v>
      </c>
      <c r="D1137" t="s">
        <v>8221</v>
      </c>
      <c r="E1137">
        <v>0</v>
      </c>
    </row>
    <row r="1138" spans="1:5" x14ac:dyDescent="0.25">
      <c r="A1138" t="s">
        <v>8219</v>
      </c>
      <c r="B1138">
        <v>54</v>
      </c>
      <c r="D1138" t="s">
        <v>8221</v>
      </c>
      <c r="E1138">
        <v>1</v>
      </c>
    </row>
    <row r="1139" spans="1:5" x14ac:dyDescent="0.25">
      <c r="A1139" t="s">
        <v>8219</v>
      </c>
      <c r="B1139">
        <v>87</v>
      </c>
      <c r="D1139" t="s">
        <v>8221</v>
      </c>
      <c r="E1139">
        <v>39</v>
      </c>
    </row>
    <row r="1140" spans="1:5" x14ac:dyDescent="0.25">
      <c r="A1140" t="s">
        <v>8219</v>
      </c>
      <c r="B1140">
        <v>81</v>
      </c>
      <c r="D1140" t="s">
        <v>8221</v>
      </c>
      <c r="E1140">
        <v>0</v>
      </c>
    </row>
    <row r="1141" spans="1:5" x14ac:dyDescent="0.25">
      <c r="A1141" t="s">
        <v>8219</v>
      </c>
      <c r="B1141">
        <v>35</v>
      </c>
      <c r="D1141" t="s">
        <v>8221</v>
      </c>
      <c r="E1141">
        <v>0</v>
      </c>
    </row>
    <row r="1142" spans="1:5" x14ac:dyDescent="0.25">
      <c r="A1142" t="s">
        <v>8219</v>
      </c>
      <c r="B1142">
        <v>46</v>
      </c>
      <c r="D1142" t="s">
        <v>8221</v>
      </c>
      <c r="E1142">
        <v>8</v>
      </c>
    </row>
    <row r="1143" spans="1:5" x14ac:dyDescent="0.25">
      <c r="A1143" t="s">
        <v>8219</v>
      </c>
      <c r="B1143">
        <v>73</v>
      </c>
      <c r="D1143" t="s">
        <v>8221</v>
      </c>
      <c r="E1143">
        <v>2</v>
      </c>
    </row>
    <row r="1144" spans="1:5" x14ac:dyDescent="0.25">
      <c r="A1144" t="s">
        <v>8219</v>
      </c>
      <c r="B1144">
        <v>271</v>
      </c>
      <c r="D1144" t="s">
        <v>8221</v>
      </c>
      <c r="E1144">
        <v>1</v>
      </c>
    </row>
    <row r="1145" spans="1:5" x14ac:dyDescent="0.25">
      <c r="A1145" t="s">
        <v>8219</v>
      </c>
      <c r="B1145">
        <v>47</v>
      </c>
      <c r="D1145" t="s">
        <v>8221</v>
      </c>
      <c r="E1145">
        <v>17</v>
      </c>
    </row>
    <row r="1146" spans="1:5" x14ac:dyDescent="0.25">
      <c r="A1146" t="s">
        <v>8219</v>
      </c>
      <c r="B1146">
        <v>53</v>
      </c>
      <c r="D1146" t="s">
        <v>8221</v>
      </c>
      <c r="E1146">
        <v>2</v>
      </c>
    </row>
    <row r="1147" spans="1:5" x14ac:dyDescent="0.25">
      <c r="A1147" t="s">
        <v>8219</v>
      </c>
      <c r="B1147">
        <v>100</v>
      </c>
      <c r="D1147" t="s">
        <v>8221</v>
      </c>
      <c r="E1147">
        <v>17</v>
      </c>
    </row>
    <row r="1148" spans="1:5" x14ac:dyDescent="0.25">
      <c r="A1148" t="s">
        <v>8219</v>
      </c>
      <c r="B1148">
        <v>113</v>
      </c>
      <c r="D1148" t="s">
        <v>8221</v>
      </c>
      <c r="E1148">
        <v>139</v>
      </c>
    </row>
    <row r="1149" spans="1:5" x14ac:dyDescent="0.25">
      <c r="A1149" t="s">
        <v>8219</v>
      </c>
      <c r="B1149">
        <v>62</v>
      </c>
      <c r="D1149" t="s">
        <v>8221</v>
      </c>
      <c r="E1149">
        <v>6</v>
      </c>
    </row>
    <row r="1150" spans="1:5" x14ac:dyDescent="0.25">
      <c r="A1150" t="s">
        <v>8219</v>
      </c>
      <c r="B1150">
        <v>34</v>
      </c>
      <c r="D1150" t="s">
        <v>8221</v>
      </c>
      <c r="E1150">
        <v>2</v>
      </c>
    </row>
    <row r="1151" spans="1:5" x14ac:dyDescent="0.25">
      <c r="A1151" t="s">
        <v>8219</v>
      </c>
      <c r="B1151">
        <v>49</v>
      </c>
      <c r="D1151" t="s">
        <v>8221</v>
      </c>
      <c r="E1151">
        <v>17</v>
      </c>
    </row>
    <row r="1152" spans="1:5" x14ac:dyDescent="0.25">
      <c r="A1152" t="s">
        <v>8219</v>
      </c>
      <c r="B1152">
        <v>31</v>
      </c>
      <c r="D1152" t="s">
        <v>8221</v>
      </c>
      <c r="E1152">
        <v>4</v>
      </c>
    </row>
    <row r="1153" spans="1:5" x14ac:dyDescent="0.25">
      <c r="A1153" t="s">
        <v>8219</v>
      </c>
      <c r="B1153">
        <v>120</v>
      </c>
      <c r="D1153" t="s">
        <v>8221</v>
      </c>
      <c r="E1153">
        <v>4</v>
      </c>
    </row>
    <row r="1154" spans="1:5" x14ac:dyDescent="0.25">
      <c r="A1154" t="s">
        <v>8219</v>
      </c>
      <c r="B1154">
        <v>57</v>
      </c>
      <c r="D1154" t="s">
        <v>8221</v>
      </c>
      <c r="E1154">
        <v>9</v>
      </c>
    </row>
    <row r="1155" spans="1:5" x14ac:dyDescent="0.25">
      <c r="A1155" t="s">
        <v>8219</v>
      </c>
      <c r="B1155">
        <v>52</v>
      </c>
      <c r="D1155" t="s">
        <v>8221</v>
      </c>
      <c r="E1155">
        <v>6</v>
      </c>
    </row>
    <row r="1156" spans="1:5" x14ac:dyDescent="0.25">
      <c r="A1156" t="s">
        <v>8219</v>
      </c>
      <c r="B1156">
        <v>43</v>
      </c>
      <c r="D1156" t="s">
        <v>8221</v>
      </c>
      <c r="E1156">
        <v>3</v>
      </c>
    </row>
    <row r="1157" spans="1:5" x14ac:dyDescent="0.25">
      <c r="A1157" t="s">
        <v>8219</v>
      </c>
      <c r="B1157">
        <v>115</v>
      </c>
      <c r="D1157" t="s">
        <v>8221</v>
      </c>
      <c r="E1157">
        <v>5</v>
      </c>
    </row>
    <row r="1158" spans="1:5" x14ac:dyDescent="0.25">
      <c r="A1158" t="s">
        <v>8219</v>
      </c>
      <c r="B1158">
        <v>133</v>
      </c>
      <c r="D1158" t="s">
        <v>8221</v>
      </c>
      <c r="E1158">
        <v>9</v>
      </c>
    </row>
    <row r="1159" spans="1:5" x14ac:dyDescent="0.25">
      <c r="A1159" t="s">
        <v>8219</v>
      </c>
      <c r="B1159">
        <v>98</v>
      </c>
      <c r="D1159" t="s">
        <v>8221</v>
      </c>
      <c r="E1159">
        <v>84</v>
      </c>
    </row>
    <row r="1160" spans="1:5" x14ac:dyDescent="0.25">
      <c r="A1160" t="s">
        <v>8219</v>
      </c>
      <c r="B1160">
        <v>138</v>
      </c>
      <c r="D1160" t="s">
        <v>8221</v>
      </c>
      <c r="E1160">
        <v>29</v>
      </c>
    </row>
    <row r="1161" spans="1:5" x14ac:dyDescent="0.25">
      <c r="A1161" t="s">
        <v>8219</v>
      </c>
      <c r="B1161">
        <v>54</v>
      </c>
      <c r="D1161" t="s">
        <v>8221</v>
      </c>
      <c r="E1161">
        <v>1</v>
      </c>
    </row>
    <row r="1162" spans="1:5" x14ac:dyDescent="0.25">
      <c r="A1162" t="s">
        <v>8219</v>
      </c>
      <c r="B1162">
        <v>61</v>
      </c>
      <c r="D1162" t="s">
        <v>8221</v>
      </c>
      <c r="E1162">
        <v>1</v>
      </c>
    </row>
    <row r="1163" spans="1:5" x14ac:dyDescent="0.25">
      <c r="A1163" t="s">
        <v>8219</v>
      </c>
      <c r="B1163">
        <v>109</v>
      </c>
      <c r="D1163" t="s">
        <v>8221</v>
      </c>
      <c r="E1163">
        <v>13</v>
      </c>
    </row>
    <row r="1164" spans="1:5" x14ac:dyDescent="0.25">
      <c r="A1164" t="s">
        <v>8219</v>
      </c>
      <c r="B1164">
        <v>78</v>
      </c>
      <c r="D1164" t="s">
        <v>8221</v>
      </c>
      <c r="E1164">
        <v>0</v>
      </c>
    </row>
    <row r="1165" spans="1:5" x14ac:dyDescent="0.25">
      <c r="A1165" t="s">
        <v>8219</v>
      </c>
      <c r="B1165">
        <v>66</v>
      </c>
      <c r="D1165" t="s">
        <v>8221</v>
      </c>
      <c r="E1165">
        <v>2</v>
      </c>
    </row>
    <row r="1166" spans="1:5" x14ac:dyDescent="0.25">
      <c r="A1166" t="s">
        <v>8219</v>
      </c>
      <c r="B1166">
        <v>150</v>
      </c>
      <c r="D1166" t="s">
        <v>8221</v>
      </c>
      <c r="E1166">
        <v>3</v>
      </c>
    </row>
    <row r="1167" spans="1:5" x14ac:dyDescent="0.25">
      <c r="A1167" t="s">
        <v>8219</v>
      </c>
      <c r="B1167">
        <v>110</v>
      </c>
      <c r="D1167" t="s">
        <v>8221</v>
      </c>
      <c r="E1167">
        <v>9</v>
      </c>
    </row>
    <row r="1168" spans="1:5" x14ac:dyDescent="0.25">
      <c r="A1168" t="s">
        <v>8219</v>
      </c>
      <c r="B1168">
        <v>88</v>
      </c>
      <c r="D1168" t="s">
        <v>8221</v>
      </c>
      <c r="E1168">
        <v>45</v>
      </c>
    </row>
    <row r="1169" spans="1:5" x14ac:dyDescent="0.25">
      <c r="A1169" t="s">
        <v>8219</v>
      </c>
      <c r="B1169">
        <v>126</v>
      </c>
      <c r="D1169" t="s">
        <v>8221</v>
      </c>
      <c r="E1169">
        <v>1</v>
      </c>
    </row>
    <row r="1170" spans="1:5" x14ac:dyDescent="0.25">
      <c r="A1170" t="s">
        <v>8219</v>
      </c>
      <c r="B1170">
        <v>47</v>
      </c>
      <c r="D1170" t="s">
        <v>8221</v>
      </c>
      <c r="E1170">
        <v>1</v>
      </c>
    </row>
    <row r="1171" spans="1:5" x14ac:dyDescent="0.25">
      <c r="A1171" t="s">
        <v>8219</v>
      </c>
      <c r="B1171">
        <v>473</v>
      </c>
      <c r="D1171" t="s">
        <v>8221</v>
      </c>
      <c r="E1171">
        <v>0</v>
      </c>
    </row>
    <row r="1172" spans="1:5" x14ac:dyDescent="0.25">
      <c r="A1172" t="s">
        <v>8219</v>
      </c>
      <c r="B1172">
        <v>105</v>
      </c>
      <c r="D1172" t="s">
        <v>8221</v>
      </c>
      <c r="E1172">
        <v>0</v>
      </c>
    </row>
    <row r="1173" spans="1:5" x14ac:dyDescent="0.25">
      <c r="A1173" t="s">
        <v>8219</v>
      </c>
      <c r="B1173">
        <v>49</v>
      </c>
      <c r="D1173" t="s">
        <v>8221</v>
      </c>
      <c r="E1173">
        <v>0</v>
      </c>
    </row>
    <row r="1174" spans="1:5" x14ac:dyDescent="0.25">
      <c r="A1174" t="s">
        <v>8219</v>
      </c>
      <c r="B1174">
        <v>35</v>
      </c>
      <c r="D1174" t="s">
        <v>8221</v>
      </c>
      <c r="E1174">
        <v>18</v>
      </c>
    </row>
    <row r="1175" spans="1:5" x14ac:dyDescent="0.25">
      <c r="A1175" t="s">
        <v>8219</v>
      </c>
      <c r="B1175">
        <v>40</v>
      </c>
      <c r="D1175" t="s">
        <v>8221</v>
      </c>
      <c r="E1175">
        <v>8</v>
      </c>
    </row>
    <row r="1176" spans="1:5" x14ac:dyDescent="0.25">
      <c r="A1176" t="s">
        <v>8219</v>
      </c>
      <c r="B1176">
        <v>47</v>
      </c>
      <c r="D1176" t="s">
        <v>8221</v>
      </c>
      <c r="E1176">
        <v>1</v>
      </c>
    </row>
    <row r="1177" spans="1:5" x14ac:dyDescent="0.25">
      <c r="A1177" t="s">
        <v>8219</v>
      </c>
      <c r="B1177">
        <v>63</v>
      </c>
      <c r="D1177" t="s">
        <v>8221</v>
      </c>
      <c r="E1177">
        <v>114</v>
      </c>
    </row>
    <row r="1178" spans="1:5" x14ac:dyDescent="0.25">
      <c r="A1178" t="s">
        <v>8219</v>
      </c>
      <c r="B1178">
        <v>721</v>
      </c>
      <c r="D1178" t="s">
        <v>8221</v>
      </c>
      <c r="E1178">
        <v>30</v>
      </c>
    </row>
    <row r="1179" spans="1:5" x14ac:dyDescent="0.25">
      <c r="A1179" t="s">
        <v>8219</v>
      </c>
      <c r="B1179">
        <v>72</v>
      </c>
      <c r="D1179" t="s">
        <v>8221</v>
      </c>
      <c r="E1179">
        <v>12</v>
      </c>
    </row>
    <row r="1180" spans="1:5" x14ac:dyDescent="0.25">
      <c r="A1180" t="s">
        <v>8219</v>
      </c>
      <c r="B1180">
        <v>79</v>
      </c>
      <c r="D1180" t="s">
        <v>8221</v>
      </c>
      <c r="E1180">
        <v>0</v>
      </c>
    </row>
    <row r="1181" spans="1:5" x14ac:dyDescent="0.25">
      <c r="A1181" t="s">
        <v>8219</v>
      </c>
      <c r="B1181">
        <v>1980</v>
      </c>
      <c r="D1181" t="s">
        <v>8221</v>
      </c>
      <c r="E1181">
        <v>81</v>
      </c>
    </row>
    <row r="1182" spans="1:5" x14ac:dyDescent="0.25">
      <c r="A1182" t="s">
        <v>8219</v>
      </c>
      <c r="B1182">
        <v>67</v>
      </c>
      <c r="D1182" t="s">
        <v>8221</v>
      </c>
      <c r="E1182">
        <v>96</v>
      </c>
    </row>
    <row r="1183" spans="1:5" x14ac:dyDescent="0.25">
      <c r="A1183" t="s">
        <v>8219</v>
      </c>
      <c r="B1183">
        <v>95</v>
      </c>
      <c r="D1183" t="s">
        <v>8221</v>
      </c>
      <c r="E1183">
        <v>236</v>
      </c>
    </row>
    <row r="1184" spans="1:5" x14ac:dyDescent="0.25">
      <c r="A1184" t="s">
        <v>8219</v>
      </c>
      <c r="B1184">
        <v>56</v>
      </c>
      <c r="D1184" t="s">
        <v>8221</v>
      </c>
      <c r="E1184">
        <v>9</v>
      </c>
    </row>
    <row r="1185" spans="1:5" x14ac:dyDescent="0.25">
      <c r="A1185" t="s">
        <v>8219</v>
      </c>
      <c r="B1185">
        <v>170</v>
      </c>
      <c r="D1185" t="s">
        <v>8221</v>
      </c>
      <c r="E1185">
        <v>1</v>
      </c>
    </row>
    <row r="1186" spans="1:5" x14ac:dyDescent="0.25">
      <c r="A1186" t="s">
        <v>8219</v>
      </c>
      <c r="B1186">
        <v>33</v>
      </c>
      <c r="D1186" t="s">
        <v>8221</v>
      </c>
      <c r="E1186">
        <v>2</v>
      </c>
    </row>
    <row r="1187" spans="1:5" x14ac:dyDescent="0.25">
      <c r="A1187" t="s">
        <v>8219</v>
      </c>
      <c r="B1187">
        <v>71</v>
      </c>
      <c r="D1187" t="s">
        <v>8221</v>
      </c>
      <c r="E1187">
        <v>17</v>
      </c>
    </row>
    <row r="1188" spans="1:5" x14ac:dyDescent="0.25">
      <c r="A1188" t="s">
        <v>8219</v>
      </c>
      <c r="B1188">
        <v>81</v>
      </c>
      <c r="D1188" t="s">
        <v>8221</v>
      </c>
      <c r="E1188">
        <v>1</v>
      </c>
    </row>
    <row r="1189" spans="1:5" x14ac:dyDescent="0.25">
      <c r="A1189" t="s">
        <v>8219</v>
      </c>
      <c r="B1189">
        <v>60</v>
      </c>
      <c r="D1189" t="s">
        <v>8221</v>
      </c>
      <c r="E1189">
        <v>14</v>
      </c>
    </row>
    <row r="1190" spans="1:5" x14ac:dyDescent="0.25">
      <c r="A1190" t="s">
        <v>8219</v>
      </c>
      <c r="B1190">
        <v>32</v>
      </c>
      <c r="D1190" t="s">
        <v>8221</v>
      </c>
      <c r="E1190">
        <v>21</v>
      </c>
    </row>
    <row r="1191" spans="1:5" x14ac:dyDescent="0.25">
      <c r="A1191" t="s">
        <v>8219</v>
      </c>
      <c r="B1191">
        <v>97</v>
      </c>
      <c r="D1191" t="s">
        <v>8221</v>
      </c>
      <c r="E1191">
        <v>0</v>
      </c>
    </row>
    <row r="1192" spans="1:5" x14ac:dyDescent="0.25">
      <c r="A1192" t="s">
        <v>8219</v>
      </c>
      <c r="B1192">
        <v>55</v>
      </c>
      <c r="D1192" t="s">
        <v>8221</v>
      </c>
      <c r="E1192">
        <v>7</v>
      </c>
    </row>
    <row r="1193" spans="1:5" x14ac:dyDescent="0.25">
      <c r="A1193" t="s">
        <v>8219</v>
      </c>
      <c r="B1193">
        <v>64</v>
      </c>
      <c r="D1193" t="s">
        <v>8221</v>
      </c>
      <c r="E1193">
        <v>15</v>
      </c>
    </row>
    <row r="1194" spans="1:5" x14ac:dyDescent="0.25">
      <c r="A1194" t="s">
        <v>8219</v>
      </c>
      <c r="B1194">
        <v>41</v>
      </c>
      <c r="D1194" t="s">
        <v>8221</v>
      </c>
      <c r="E1194">
        <v>3</v>
      </c>
    </row>
    <row r="1195" spans="1:5" x14ac:dyDescent="0.25">
      <c r="A1195" t="s">
        <v>8219</v>
      </c>
      <c r="B1195">
        <v>63</v>
      </c>
      <c r="D1195" t="s">
        <v>8221</v>
      </c>
      <c r="E1195">
        <v>24</v>
      </c>
    </row>
    <row r="1196" spans="1:5" x14ac:dyDescent="0.25">
      <c r="A1196" t="s">
        <v>8219</v>
      </c>
      <c r="B1196">
        <v>94</v>
      </c>
      <c r="D1196" t="s">
        <v>8221</v>
      </c>
      <c r="E1196">
        <v>11</v>
      </c>
    </row>
    <row r="1197" spans="1:5" x14ac:dyDescent="0.25">
      <c r="A1197" t="s">
        <v>8219</v>
      </c>
      <c r="B1197">
        <v>113</v>
      </c>
      <c r="D1197" t="s">
        <v>8221</v>
      </c>
      <c r="E1197">
        <v>23</v>
      </c>
    </row>
    <row r="1198" spans="1:5" x14ac:dyDescent="0.25">
      <c r="A1198" t="s">
        <v>8219</v>
      </c>
      <c r="B1198">
        <v>115</v>
      </c>
      <c r="D1198" t="s">
        <v>8221</v>
      </c>
      <c r="E1198">
        <v>4</v>
      </c>
    </row>
    <row r="1199" spans="1:5" x14ac:dyDescent="0.25">
      <c r="A1199" t="s">
        <v>8219</v>
      </c>
      <c r="B1199">
        <v>21</v>
      </c>
      <c r="D1199" t="s">
        <v>8221</v>
      </c>
      <c r="E1199">
        <v>9</v>
      </c>
    </row>
    <row r="1200" spans="1:5" x14ac:dyDescent="0.25">
      <c r="A1200" t="s">
        <v>8219</v>
      </c>
      <c r="B1200">
        <v>20</v>
      </c>
      <c r="D1200" t="s">
        <v>8221</v>
      </c>
      <c r="E1200">
        <v>19</v>
      </c>
    </row>
    <row r="1201" spans="1:5" x14ac:dyDescent="0.25">
      <c r="A1201" t="s">
        <v>8219</v>
      </c>
      <c r="B1201">
        <v>89</v>
      </c>
      <c r="D1201" t="s">
        <v>8221</v>
      </c>
      <c r="E1201">
        <v>1</v>
      </c>
    </row>
    <row r="1202" spans="1:5" x14ac:dyDescent="0.25">
      <c r="A1202" t="s">
        <v>8219</v>
      </c>
      <c r="B1202">
        <v>23</v>
      </c>
      <c r="D1202" t="s">
        <v>8221</v>
      </c>
      <c r="E1202">
        <v>19</v>
      </c>
    </row>
    <row r="1203" spans="1:5" x14ac:dyDescent="0.25">
      <c r="A1203" t="s">
        <v>8219</v>
      </c>
      <c r="B1203">
        <v>48</v>
      </c>
      <c r="D1203" t="s">
        <v>8221</v>
      </c>
      <c r="E1203">
        <v>152</v>
      </c>
    </row>
    <row r="1204" spans="1:5" x14ac:dyDescent="0.25">
      <c r="A1204" t="s">
        <v>8219</v>
      </c>
      <c r="B1204">
        <v>65</v>
      </c>
      <c r="D1204" t="s">
        <v>8221</v>
      </c>
      <c r="E1204">
        <v>4</v>
      </c>
    </row>
    <row r="1205" spans="1:5" x14ac:dyDescent="0.25">
      <c r="A1205" t="s">
        <v>8219</v>
      </c>
      <c r="B1205">
        <v>30</v>
      </c>
      <c r="D1205" t="s">
        <v>8221</v>
      </c>
      <c r="E1205">
        <v>56</v>
      </c>
    </row>
    <row r="1206" spans="1:5" x14ac:dyDescent="0.25">
      <c r="A1206" t="s">
        <v>8219</v>
      </c>
      <c r="B1206">
        <v>56</v>
      </c>
      <c r="D1206" t="s">
        <v>8221</v>
      </c>
      <c r="E1206">
        <v>4</v>
      </c>
    </row>
    <row r="1207" spans="1:5" x14ac:dyDescent="0.25">
      <c r="A1207" t="s">
        <v>8219</v>
      </c>
      <c r="B1207">
        <v>31</v>
      </c>
      <c r="D1207" t="s">
        <v>8221</v>
      </c>
      <c r="E1207">
        <v>1</v>
      </c>
    </row>
    <row r="1208" spans="1:5" x14ac:dyDescent="0.25">
      <c r="A1208" t="s">
        <v>8219</v>
      </c>
      <c r="B1208">
        <v>13</v>
      </c>
      <c r="D1208" t="s">
        <v>8221</v>
      </c>
      <c r="E1208">
        <v>1</v>
      </c>
    </row>
    <row r="1209" spans="1:5" x14ac:dyDescent="0.25">
      <c r="A1209" t="s">
        <v>8219</v>
      </c>
      <c r="B1209">
        <v>80</v>
      </c>
      <c r="D1209" t="s">
        <v>8221</v>
      </c>
      <c r="E1209">
        <v>0</v>
      </c>
    </row>
    <row r="1210" spans="1:5" x14ac:dyDescent="0.25">
      <c r="A1210" t="s">
        <v>8219</v>
      </c>
      <c r="B1210">
        <v>62</v>
      </c>
      <c r="D1210" t="s">
        <v>8221</v>
      </c>
      <c r="E1210">
        <v>1</v>
      </c>
    </row>
    <row r="1211" spans="1:5" x14ac:dyDescent="0.25">
      <c r="A1211" t="s">
        <v>8219</v>
      </c>
      <c r="B1211">
        <v>49</v>
      </c>
      <c r="D1211" t="s">
        <v>8221</v>
      </c>
      <c r="E1211">
        <v>0</v>
      </c>
    </row>
    <row r="1212" spans="1:5" x14ac:dyDescent="0.25">
      <c r="A1212" t="s">
        <v>8219</v>
      </c>
      <c r="B1212">
        <v>48</v>
      </c>
      <c r="D1212" t="s">
        <v>8221</v>
      </c>
      <c r="E1212">
        <v>1</v>
      </c>
    </row>
    <row r="1213" spans="1:5" x14ac:dyDescent="0.25">
      <c r="A1213" t="s">
        <v>8219</v>
      </c>
      <c r="B1213">
        <v>114</v>
      </c>
      <c r="D1213" t="s">
        <v>8221</v>
      </c>
      <c r="E1213">
        <v>3</v>
      </c>
    </row>
    <row r="1214" spans="1:5" x14ac:dyDescent="0.25">
      <c r="A1214" t="s">
        <v>8219</v>
      </c>
      <c r="B1214">
        <v>33</v>
      </c>
      <c r="D1214" t="s">
        <v>8221</v>
      </c>
      <c r="E1214">
        <v>28</v>
      </c>
    </row>
    <row r="1215" spans="1:5" x14ac:dyDescent="0.25">
      <c r="A1215" t="s">
        <v>8219</v>
      </c>
      <c r="B1215">
        <v>13</v>
      </c>
      <c r="D1215" t="s">
        <v>8221</v>
      </c>
      <c r="E1215">
        <v>0</v>
      </c>
    </row>
    <row r="1216" spans="1:5" x14ac:dyDescent="0.25">
      <c r="A1216" t="s">
        <v>8219</v>
      </c>
      <c r="B1216">
        <v>88</v>
      </c>
      <c r="D1216" t="s">
        <v>8221</v>
      </c>
      <c r="E1216">
        <v>7</v>
      </c>
    </row>
    <row r="1217" spans="1:5" x14ac:dyDescent="0.25">
      <c r="A1217" t="s">
        <v>8219</v>
      </c>
      <c r="B1217">
        <v>58</v>
      </c>
      <c r="D1217" t="s">
        <v>8221</v>
      </c>
      <c r="E1217">
        <v>1</v>
      </c>
    </row>
    <row r="1218" spans="1:5" x14ac:dyDescent="0.25">
      <c r="A1218" t="s">
        <v>8219</v>
      </c>
      <c r="B1218">
        <v>90</v>
      </c>
      <c r="D1218" t="s">
        <v>8221</v>
      </c>
      <c r="E1218">
        <v>1</v>
      </c>
    </row>
    <row r="1219" spans="1:5" x14ac:dyDescent="0.25">
      <c r="A1219" t="s">
        <v>8219</v>
      </c>
      <c r="B1219">
        <v>41</v>
      </c>
      <c r="D1219" t="s">
        <v>8221</v>
      </c>
      <c r="E1219">
        <v>7</v>
      </c>
    </row>
    <row r="1220" spans="1:5" x14ac:dyDescent="0.25">
      <c r="A1220" t="s">
        <v>8219</v>
      </c>
      <c r="B1220">
        <v>62</v>
      </c>
      <c r="D1220" t="s">
        <v>8221</v>
      </c>
      <c r="E1220">
        <v>4</v>
      </c>
    </row>
    <row r="1221" spans="1:5" x14ac:dyDescent="0.25">
      <c r="A1221" t="s">
        <v>8219</v>
      </c>
      <c r="B1221">
        <v>46</v>
      </c>
      <c r="D1221" t="s">
        <v>8221</v>
      </c>
      <c r="E1221">
        <v>124</v>
      </c>
    </row>
    <row r="1222" spans="1:5" x14ac:dyDescent="0.25">
      <c r="A1222" t="s">
        <v>8219</v>
      </c>
      <c r="B1222">
        <v>89</v>
      </c>
      <c r="D1222" t="s">
        <v>8221</v>
      </c>
      <c r="E1222">
        <v>15</v>
      </c>
    </row>
    <row r="1223" spans="1:5" x14ac:dyDescent="0.25">
      <c r="A1223" t="s">
        <v>8219</v>
      </c>
      <c r="B1223">
        <v>65</v>
      </c>
      <c r="D1223" t="s">
        <v>8221</v>
      </c>
      <c r="E1223">
        <v>16</v>
      </c>
    </row>
    <row r="1224" spans="1:5" x14ac:dyDescent="0.25">
      <c r="A1224" t="s">
        <v>8219</v>
      </c>
      <c r="B1224">
        <v>59</v>
      </c>
      <c r="D1224" t="s">
        <v>8221</v>
      </c>
      <c r="E1224">
        <v>6</v>
      </c>
    </row>
    <row r="1225" spans="1:5" x14ac:dyDescent="0.25">
      <c r="A1225" t="s">
        <v>8219</v>
      </c>
      <c r="B1225">
        <v>108</v>
      </c>
      <c r="D1225" t="s">
        <v>8221</v>
      </c>
      <c r="E1225">
        <v>3</v>
      </c>
    </row>
    <row r="1226" spans="1:5" x14ac:dyDescent="0.25">
      <c r="A1226" t="s">
        <v>8219</v>
      </c>
      <c r="B1226">
        <v>27</v>
      </c>
      <c r="D1226" t="s">
        <v>8221</v>
      </c>
      <c r="E1226">
        <v>9</v>
      </c>
    </row>
    <row r="1227" spans="1:5" x14ac:dyDescent="0.25">
      <c r="A1227" t="s">
        <v>8219</v>
      </c>
      <c r="B1227">
        <v>168</v>
      </c>
      <c r="D1227" t="s">
        <v>8221</v>
      </c>
      <c r="E1227">
        <v>96</v>
      </c>
    </row>
    <row r="1228" spans="1:5" x14ac:dyDescent="0.25">
      <c r="A1228" t="s">
        <v>8219</v>
      </c>
      <c r="B1228">
        <v>43</v>
      </c>
      <c r="D1228" t="s">
        <v>8221</v>
      </c>
      <c r="E1228">
        <v>23</v>
      </c>
    </row>
    <row r="1229" spans="1:5" x14ac:dyDescent="0.25">
      <c r="A1229" t="s">
        <v>8219</v>
      </c>
      <c r="B1229">
        <v>211</v>
      </c>
      <c r="D1229" t="s">
        <v>8221</v>
      </c>
      <c r="E1229">
        <v>4</v>
      </c>
    </row>
    <row r="1230" spans="1:5" x14ac:dyDescent="0.25">
      <c r="A1230" t="s">
        <v>8219</v>
      </c>
      <c r="B1230">
        <v>87</v>
      </c>
      <c r="D1230" t="s">
        <v>8221</v>
      </c>
      <c r="E1230">
        <v>2</v>
      </c>
    </row>
    <row r="1231" spans="1:5" x14ac:dyDescent="0.25">
      <c r="A1231" t="s">
        <v>8219</v>
      </c>
      <c r="B1231">
        <v>70</v>
      </c>
      <c r="D1231" t="s">
        <v>8221</v>
      </c>
      <c r="E1231">
        <v>76</v>
      </c>
    </row>
    <row r="1232" spans="1:5" x14ac:dyDescent="0.25">
      <c r="A1232" t="s">
        <v>8219</v>
      </c>
      <c r="B1232">
        <v>58</v>
      </c>
      <c r="D1232" t="s">
        <v>8221</v>
      </c>
      <c r="E1232">
        <v>38</v>
      </c>
    </row>
    <row r="1233" spans="1:5" x14ac:dyDescent="0.25">
      <c r="A1233" t="s">
        <v>8219</v>
      </c>
      <c r="B1233">
        <v>106</v>
      </c>
      <c r="D1233" t="s">
        <v>8221</v>
      </c>
      <c r="E1233">
        <v>1</v>
      </c>
    </row>
    <row r="1234" spans="1:5" x14ac:dyDescent="0.25">
      <c r="A1234" t="s">
        <v>8219</v>
      </c>
      <c r="B1234">
        <v>61</v>
      </c>
      <c r="D1234" t="s">
        <v>8221</v>
      </c>
      <c r="E1234">
        <v>0</v>
      </c>
    </row>
    <row r="1235" spans="1:5" x14ac:dyDescent="0.25">
      <c r="A1235" t="s">
        <v>8219</v>
      </c>
      <c r="B1235">
        <v>69</v>
      </c>
      <c r="D1235" t="s">
        <v>8221</v>
      </c>
      <c r="E1235">
        <v>27</v>
      </c>
    </row>
    <row r="1236" spans="1:5" x14ac:dyDescent="0.25">
      <c r="A1236" t="s">
        <v>8219</v>
      </c>
      <c r="B1236">
        <v>103</v>
      </c>
      <c r="D1236" t="s">
        <v>8221</v>
      </c>
      <c r="E1236">
        <v>171</v>
      </c>
    </row>
    <row r="1237" spans="1:5" x14ac:dyDescent="0.25">
      <c r="A1237" t="s">
        <v>8219</v>
      </c>
      <c r="B1237">
        <v>57</v>
      </c>
      <c r="D1237" t="s">
        <v>8221</v>
      </c>
      <c r="E1237">
        <v>1</v>
      </c>
    </row>
    <row r="1238" spans="1:5" x14ac:dyDescent="0.25">
      <c r="A1238" t="s">
        <v>8219</v>
      </c>
      <c r="B1238">
        <v>104</v>
      </c>
      <c r="D1238" t="s">
        <v>8221</v>
      </c>
      <c r="E1238">
        <v>3</v>
      </c>
    </row>
    <row r="1239" spans="1:5" x14ac:dyDescent="0.25">
      <c r="A1239" t="s">
        <v>8219</v>
      </c>
      <c r="B1239">
        <v>100</v>
      </c>
      <c r="D1239" t="s">
        <v>8221</v>
      </c>
      <c r="E1239">
        <v>24</v>
      </c>
    </row>
    <row r="1240" spans="1:5" x14ac:dyDescent="0.25">
      <c r="A1240" t="s">
        <v>8219</v>
      </c>
      <c r="B1240">
        <v>91</v>
      </c>
      <c r="D1240" t="s">
        <v>8221</v>
      </c>
      <c r="E1240">
        <v>125</v>
      </c>
    </row>
    <row r="1241" spans="1:5" x14ac:dyDescent="0.25">
      <c r="A1241" t="s">
        <v>8219</v>
      </c>
      <c r="B1241">
        <v>40</v>
      </c>
      <c r="D1241" t="s">
        <v>8221</v>
      </c>
      <c r="E1241">
        <v>1</v>
      </c>
    </row>
    <row r="1242" spans="1:5" x14ac:dyDescent="0.25">
      <c r="A1242" t="s">
        <v>8219</v>
      </c>
      <c r="B1242">
        <v>31</v>
      </c>
      <c r="D1242" t="s">
        <v>8221</v>
      </c>
      <c r="E1242">
        <v>15</v>
      </c>
    </row>
    <row r="1243" spans="1:5" x14ac:dyDescent="0.25">
      <c r="A1243" t="s">
        <v>8219</v>
      </c>
      <c r="B1243">
        <v>63</v>
      </c>
      <c r="D1243" t="s">
        <v>8221</v>
      </c>
      <c r="E1243">
        <v>60</v>
      </c>
    </row>
    <row r="1244" spans="1:5" x14ac:dyDescent="0.25">
      <c r="A1244" t="s">
        <v>8219</v>
      </c>
      <c r="B1244">
        <v>17</v>
      </c>
      <c r="D1244" t="s">
        <v>8221</v>
      </c>
      <c r="E1244">
        <v>1</v>
      </c>
    </row>
    <row r="1245" spans="1:5" x14ac:dyDescent="0.25">
      <c r="A1245" t="s">
        <v>8219</v>
      </c>
      <c r="B1245">
        <v>52</v>
      </c>
      <c r="D1245" t="s">
        <v>8221</v>
      </c>
      <c r="E1245">
        <v>4</v>
      </c>
    </row>
    <row r="1246" spans="1:5" x14ac:dyDescent="0.25">
      <c r="A1246" t="s">
        <v>8219</v>
      </c>
      <c r="B1246">
        <v>105</v>
      </c>
      <c r="D1246" t="s">
        <v>8221</v>
      </c>
      <c r="E1246">
        <v>3</v>
      </c>
    </row>
    <row r="1247" spans="1:5" x14ac:dyDescent="0.25">
      <c r="A1247" t="s">
        <v>8219</v>
      </c>
      <c r="B1247">
        <v>75</v>
      </c>
      <c r="D1247" t="s">
        <v>8221</v>
      </c>
      <c r="E1247">
        <v>10</v>
      </c>
    </row>
    <row r="1248" spans="1:5" x14ac:dyDescent="0.25">
      <c r="A1248" t="s">
        <v>8219</v>
      </c>
      <c r="B1248">
        <v>76</v>
      </c>
      <c r="D1248" t="s">
        <v>8221</v>
      </c>
      <c r="E1248">
        <v>12</v>
      </c>
    </row>
    <row r="1249" spans="1:5" x14ac:dyDescent="0.25">
      <c r="A1249" t="s">
        <v>8219</v>
      </c>
      <c r="B1249">
        <v>115</v>
      </c>
      <c r="D1249" t="s">
        <v>8221</v>
      </c>
      <c r="E1249">
        <v>140</v>
      </c>
    </row>
    <row r="1250" spans="1:5" x14ac:dyDescent="0.25">
      <c r="A1250" t="s">
        <v>8219</v>
      </c>
      <c r="B1250">
        <v>50</v>
      </c>
      <c r="D1250" t="s">
        <v>8221</v>
      </c>
      <c r="E1250">
        <v>369</v>
      </c>
    </row>
    <row r="1251" spans="1:5" x14ac:dyDescent="0.25">
      <c r="A1251" t="s">
        <v>8219</v>
      </c>
      <c r="B1251">
        <v>103</v>
      </c>
      <c r="D1251" t="s">
        <v>8221</v>
      </c>
      <c r="E1251">
        <v>4</v>
      </c>
    </row>
    <row r="1252" spans="1:5" x14ac:dyDescent="0.25">
      <c r="A1252" t="s">
        <v>8219</v>
      </c>
      <c r="B1252">
        <v>149</v>
      </c>
      <c r="D1252" t="s">
        <v>8221</v>
      </c>
      <c r="E1252">
        <v>0</v>
      </c>
    </row>
    <row r="1253" spans="1:5" x14ac:dyDescent="0.25">
      <c r="A1253" t="s">
        <v>8219</v>
      </c>
      <c r="B1253">
        <v>263</v>
      </c>
      <c r="D1253" t="s">
        <v>8221</v>
      </c>
      <c r="E1253">
        <v>0</v>
      </c>
    </row>
    <row r="1254" spans="1:5" x14ac:dyDescent="0.25">
      <c r="A1254" t="s">
        <v>8219</v>
      </c>
      <c r="B1254">
        <v>33</v>
      </c>
      <c r="D1254" t="s">
        <v>8221</v>
      </c>
      <c r="E1254">
        <v>22</v>
      </c>
    </row>
    <row r="1255" spans="1:5" x14ac:dyDescent="0.25">
      <c r="A1255" t="s">
        <v>8219</v>
      </c>
      <c r="B1255">
        <v>81</v>
      </c>
      <c r="D1255" t="s">
        <v>8221</v>
      </c>
      <c r="E1255">
        <v>185</v>
      </c>
    </row>
    <row r="1256" spans="1:5" x14ac:dyDescent="0.25">
      <c r="A1256" t="s">
        <v>8219</v>
      </c>
      <c r="B1256">
        <v>75</v>
      </c>
      <c r="D1256" t="s">
        <v>8221</v>
      </c>
      <c r="E1256">
        <v>66</v>
      </c>
    </row>
    <row r="1257" spans="1:5" x14ac:dyDescent="0.25">
      <c r="A1257" t="s">
        <v>8219</v>
      </c>
      <c r="B1257">
        <v>61</v>
      </c>
      <c r="D1257" t="s">
        <v>8221</v>
      </c>
      <c r="E1257">
        <v>3</v>
      </c>
    </row>
    <row r="1258" spans="1:5" x14ac:dyDescent="0.25">
      <c r="A1258" t="s">
        <v>8219</v>
      </c>
      <c r="B1258">
        <v>70</v>
      </c>
      <c r="D1258" t="s">
        <v>8221</v>
      </c>
      <c r="E1258">
        <v>29</v>
      </c>
    </row>
    <row r="1259" spans="1:5" x14ac:dyDescent="0.25">
      <c r="A1259" t="s">
        <v>8219</v>
      </c>
      <c r="B1259">
        <v>23</v>
      </c>
      <c r="D1259" t="s">
        <v>8221</v>
      </c>
      <c r="E1259">
        <v>12</v>
      </c>
    </row>
    <row r="1260" spans="1:5" x14ac:dyDescent="0.25">
      <c r="A1260" t="s">
        <v>8219</v>
      </c>
      <c r="B1260">
        <v>43</v>
      </c>
      <c r="D1260" t="s">
        <v>8221</v>
      </c>
      <c r="E1260">
        <v>4</v>
      </c>
    </row>
    <row r="1261" spans="1:5" x14ac:dyDescent="0.25">
      <c r="A1261" t="s">
        <v>8219</v>
      </c>
      <c r="B1261">
        <v>26</v>
      </c>
      <c r="D1261" t="s">
        <v>8221</v>
      </c>
      <c r="E1261">
        <v>1</v>
      </c>
    </row>
    <row r="1262" spans="1:5" x14ac:dyDescent="0.25">
      <c r="A1262" t="s">
        <v>8219</v>
      </c>
      <c r="B1262">
        <v>27</v>
      </c>
      <c r="D1262" t="s">
        <v>8221</v>
      </c>
      <c r="E1262">
        <v>0</v>
      </c>
    </row>
    <row r="1263" spans="1:5" x14ac:dyDescent="0.25">
      <c r="A1263" t="s">
        <v>8219</v>
      </c>
      <c r="B1263">
        <v>81</v>
      </c>
      <c r="D1263" t="s">
        <v>8221</v>
      </c>
      <c r="E1263">
        <v>0</v>
      </c>
    </row>
    <row r="1264" spans="1:5" x14ac:dyDescent="0.25">
      <c r="A1264" t="s">
        <v>8219</v>
      </c>
      <c r="B1264">
        <v>78</v>
      </c>
      <c r="D1264" t="s">
        <v>8221</v>
      </c>
      <c r="E1264">
        <v>1</v>
      </c>
    </row>
    <row r="1265" spans="1:5" x14ac:dyDescent="0.25">
      <c r="A1265" t="s">
        <v>8219</v>
      </c>
      <c r="B1265">
        <v>39</v>
      </c>
      <c r="D1265" t="s">
        <v>8221</v>
      </c>
      <c r="E1265">
        <v>147</v>
      </c>
    </row>
    <row r="1266" spans="1:5" x14ac:dyDescent="0.25">
      <c r="A1266" t="s">
        <v>8219</v>
      </c>
      <c r="B1266">
        <v>96</v>
      </c>
      <c r="D1266" t="s">
        <v>8221</v>
      </c>
      <c r="E1266">
        <v>8</v>
      </c>
    </row>
    <row r="1267" spans="1:5" x14ac:dyDescent="0.25">
      <c r="A1267" t="s">
        <v>8219</v>
      </c>
      <c r="B1267">
        <v>223</v>
      </c>
      <c r="D1267" t="s">
        <v>8221</v>
      </c>
      <c r="E1267">
        <v>6</v>
      </c>
    </row>
    <row r="1268" spans="1:5" x14ac:dyDescent="0.25">
      <c r="A1268" t="s">
        <v>8219</v>
      </c>
      <c r="B1268">
        <v>62</v>
      </c>
      <c r="D1268" t="s">
        <v>8221</v>
      </c>
      <c r="E1268">
        <v>4</v>
      </c>
    </row>
    <row r="1269" spans="1:5" x14ac:dyDescent="0.25">
      <c r="A1269" t="s">
        <v>8219</v>
      </c>
      <c r="B1269">
        <v>108</v>
      </c>
      <c r="D1269" t="s">
        <v>8221</v>
      </c>
      <c r="E1269">
        <v>113</v>
      </c>
    </row>
    <row r="1270" spans="1:5" x14ac:dyDescent="0.25">
      <c r="A1270" t="s">
        <v>8219</v>
      </c>
      <c r="B1270">
        <v>91</v>
      </c>
      <c r="D1270" t="s">
        <v>8221</v>
      </c>
      <c r="E1270">
        <v>26</v>
      </c>
    </row>
    <row r="1271" spans="1:5" x14ac:dyDescent="0.25">
      <c r="A1271" t="s">
        <v>8219</v>
      </c>
      <c r="B1271">
        <v>58</v>
      </c>
      <c r="D1271" t="s">
        <v>8221</v>
      </c>
      <c r="E1271">
        <v>4</v>
      </c>
    </row>
    <row r="1272" spans="1:5" x14ac:dyDescent="0.25">
      <c r="A1272" t="s">
        <v>8219</v>
      </c>
      <c r="B1272">
        <v>111</v>
      </c>
      <c r="D1272" t="s">
        <v>8221</v>
      </c>
      <c r="E1272">
        <v>27</v>
      </c>
    </row>
    <row r="1273" spans="1:5" x14ac:dyDescent="0.25">
      <c r="A1273" t="s">
        <v>8219</v>
      </c>
      <c r="B1273">
        <v>118</v>
      </c>
      <c r="D1273" t="s">
        <v>8221</v>
      </c>
      <c r="E1273">
        <v>196</v>
      </c>
    </row>
    <row r="1274" spans="1:5" x14ac:dyDescent="0.25">
      <c r="A1274" t="s">
        <v>8219</v>
      </c>
      <c r="B1274">
        <v>128</v>
      </c>
      <c r="D1274" t="s">
        <v>8221</v>
      </c>
      <c r="E1274">
        <v>1</v>
      </c>
    </row>
    <row r="1275" spans="1:5" x14ac:dyDescent="0.25">
      <c r="A1275" t="s">
        <v>8219</v>
      </c>
      <c r="B1275">
        <v>50</v>
      </c>
      <c r="D1275" t="s">
        <v>8221</v>
      </c>
      <c r="E1275">
        <v>1</v>
      </c>
    </row>
    <row r="1276" spans="1:5" x14ac:dyDescent="0.25">
      <c r="A1276" t="s">
        <v>8219</v>
      </c>
      <c r="B1276">
        <v>284</v>
      </c>
      <c r="D1276" t="s">
        <v>8221</v>
      </c>
      <c r="E1276">
        <v>0</v>
      </c>
    </row>
    <row r="1277" spans="1:5" x14ac:dyDescent="0.25">
      <c r="A1277" t="s">
        <v>8219</v>
      </c>
      <c r="B1277">
        <v>51</v>
      </c>
      <c r="D1277" t="s">
        <v>8221</v>
      </c>
      <c r="E1277">
        <v>1</v>
      </c>
    </row>
    <row r="1278" spans="1:5" x14ac:dyDescent="0.25">
      <c r="A1278" t="s">
        <v>8219</v>
      </c>
      <c r="B1278">
        <v>71</v>
      </c>
      <c r="D1278" t="s">
        <v>8221</v>
      </c>
      <c r="E1278">
        <v>84</v>
      </c>
    </row>
    <row r="1279" spans="1:5" x14ac:dyDescent="0.25">
      <c r="A1279" t="s">
        <v>8219</v>
      </c>
      <c r="B1279">
        <v>70</v>
      </c>
      <c r="D1279" t="s">
        <v>8221</v>
      </c>
      <c r="E1279">
        <v>76</v>
      </c>
    </row>
    <row r="1280" spans="1:5" x14ac:dyDescent="0.25">
      <c r="A1280" t="s">
        <v>8219</v>
      </c>
      <c r="B1280">
        <v>34</v>
      </c>
      <c r="D1280" t="s">
        <v>8221</v>
      </c>
      <c r="E1280">
        <v>3</v>
      </c>
    </row>
    <row r="1281" spans="1:5" x14ac:dyDescent="0.25">
      <c r="A1281" t="s">
        <v>8219</v>
      </c>
      <c r="B1281">
        <v>56</v>
      </c>
      <c r="D1281" t="s">
        <v>8221</v>
      </c>
      <c r="E1281">
        <v>0</v>
      </c>
    </row>
    <row r="1282" spans="1:5" x14ac:dyDescent="0.25">
      <c r="A1282" t="s">
        <v>8219</v>
      </c>
      <c r="B1282">
        <v>84</v>
      </c>
      <c r="D1282" t="s">
        <v>8221</v>
      </c>
      <c r="E1282">
        <v>2</v>
      </c>
    </row>
    <row r="1283" spans="1:5" x14ac:dyDescent="0.25">
      <c r="A1283" t="s">
        <v>8219</v>
      </c>
      <c r="B1283">
        <v>60</v>
      </c>
      <c r="D1283" t="s">
        <v>8221</v>
      </c>
      <c r="E1283">
        <v>7</v>
      </c>
    </row>
    <row r="1284" spans="1:5" x14ac:dyDescent="0.25">
      <c r="A1284" t="s">
        <v>8219</v>
      </c>
      <c r="B1284">
        <v>87</v>
      </c>
      <c r="D1284" t="s">
        <v>8221</v>
      </c>
      <c r="E1284">
        <v>0</v>
      </c>
    </row>
    <row r="1285" spans="1:5" x14ac:dyDescent="0.25">
      <c r="A1285" t="s">
        <v>8219</v>
      </c>
      <c r="B1285">
        <v>100</v>
      </c>
      <c r="D1285" t="s">
        <v>8221</v>
      </c>
      <c r="E1285">
        <v>3</v>
      </c>
    </row>
    <row r="1286" spans="1:5" x14ac:dyDescent="0.25">
      <c r="A1286" t="s">
        <v>8219</v>
      </c>
      <c r="B1286">
        <v>71</v>
      </c>
      <c r="D1286" t="s">
        <v>8221</v>
      </c>
      <c r="E1286">
        <v>68</v>
      </c>
    </row>
    <row r="1287" spans="1:5" x14ac:dyDescent="0.25">
      <c r="A1287" t="s">
        <v>8219</v>
      </c>
      <c r="B1287">
        <v>108</v>
      </c>
      <c r="D1287" t="s">
        <v>8221</v>
      </c>
      <c r="E1287">
        <v>34</v>
      </c>
    </row>
    <row r="1288" spans="1:5" x14ac:dyDescent="0.25">
      <c r="A1288" t="s">
        <v>8219</v>
      </c>
      <c r="B1288">
        <v>62</v>
      </c>
      <c r="D1288" t="s">
        <v>8221</v>
      </c>
      <c r="E1288">
        <v>0</v>
      </c>
    </row>
    <row r="1289" spans="1:5" x14ac:dyDescent="0.25">
      <c r="A1289" t="s">
        <v>8219</v>
      </c>
      <c r="B1289">
        <v>105</v>
      </c>
      <c r="D1289" t="s">
        <v>8221</v>
      </c>
      <c r="E1289">
        <v>2</v>
      </c>
    </row>
    <row r="1290" spans="1:5" x14ac:dyDescent="0.25">
      <c r="A1290" t="s">
        <v>8219</v>
      </c>
      <c r="B1290">
        <v>99</v>
      </c>
      <c r="D1290" t="s">
        <v>8221</v>
      </c>
      <c r="E1290">
        <v>18</v>
      </c>
    </row>
    <row r="1291" spans="1:5" x14ac:dyDescent="0.25">
      <c r="A1291" t="s">
        <v>8219</v>
      </c>
      <c r="B1291">
        <v>44</v>
      </c>
      <c r="D1291" t="s">
        <v>8221</v>
      </c>
      <c r="E1291">
        <v>28</v>
      </c>
    </row>
    <row r="1292" spans="1:5" x14ac:dyDescent="0.25">
      <c r="A1292" t="s">
        <v>8219</v>
      </c>
      <c r="B1292">
        <v>28</v>
      </c>
      <c r="D1292" t="s">
        <v>8221</v>
      </c>
      <c r="E1292">
        <v>215</v>
      </c>
    </row>
    <row r="1293" spans="1:5" x14ac:dyDescent="0.25">
      <c r="A1293" t="s">
        <v>8219</v>
      </c>
      <c r="B1293">
        <v>46</v>
      </c>
      <c r="D1293" t="s">
        <v>8221</v>
      </c>
      <c r="E1293">
        <v>2</v>
      </c>
    </row>
    <row r="1294" spans="1:5" x14ac:dyDescent="0.25">
      <c r="A1294" t="s">
        <v>8219</v>
      </c>
      <c r="B1294">
        <v>96</v>
      </c>
      <c r="D1294" t="s">
        <v>8221</v>
      </c>
      <c r="E1294">
        <v>96</v>
      </c>
    </row>
    <row r="1295" spans="1:5" x14ac:dyDescent="0.25">
      <c r="A1295" t="s">
        <v>8219</v>
      </c>
      <c r="B1295">
        <v>94</v>
      </c>
      <c r="D1295" t="s">
        <v>8221</v>
      </c>
      <c r="E1295">
        <v>4</v>
      </c>
    </row>
    <row r="1296" spans="1:5" x14ac:dyDescent="0.25">
      <c r="A1296" t="s">
        <v>8219</v>
      </c>
      <c r="B1296">
        <v>177</v>
      </c>
      <c r="D1296" t="s">
        <v>8221</v>
      </c>
      <c r="E1296">
        <v>10</v>
      </c>
    </row>
    <row r="1297" spans="1:5" x14ac:dyDescent="0.25">
      <c r="A1297" t="s">
        <v>8219</v>
      </c>
      <c r="B1297">
        <v>166</v>
      </c>
      <c r="D1297" t="s">
        <v>8221</v>
      </c>
      <c r="E1297">
        <v>4</v>
      </c>
    </row>
    <row r="1298" spans="1:5" x14ac:dyDescent="0.25">
      <c r="A1298" t="s">
        <v>8219</v>
      </c>
      <c r="B1298">
        <v>549</v>
      </c>
      <c r="D1298" t="s">
        <v>8221</v>
      </c>
      <c r="E1298">
        <v>3</v>
      </c>
    </row>
    <row r="1299" spans="1:5" x14ac:dyDescent="0.25">
      <c r="A1299" t="s">
        <v>8219</v>
      </c>
      <c r="B1299">
        <v>81</v>
      </c>
      <c r="D1299" t="s">
        <v>8221</v>
      </c>
      <c r="E1299">
        <v>31</v>
      </c>
    </row>
    <row r="1300" spans="1:5" x14ac:dyDescent="0.25">
      <c r="A1300" t="s">
        <v>8219</v>
      </c>
      <c r="B1300">
        <v>28</v>
      </c>
      <c r="D1300" t="s">
        <v>8221</v>
      </c>
      <c r="E1300">
        <v>96</v>
      </c>
    </row>
    <row r="1301" spans="1:5" x14ac:dyDescent="0.25">
      <c r="A1301" t="s">
        <v>8219</v>
      </c>
      <c r="B1301">
        <v>172</v>
      </c>
      <c r="D1301" t="s">
        <v>8221</v>
      </c>
      <c r="E1301">
        <v>121</v>
      </c>
    </row>
    <row r="1302" spans="1:5" x14ac:dyDescent="0.25">
      <c r="A1302" t="s">
        <v>8219</v>
      </c>
      <c r="B1302">
        <v>78</v>
      </c>
      <c r="D1302" t="s">
        <v>8221</v>
      </c>
      <c r="E1302">
        <v>17</v>
      </c>
    </row>
    <row r="1303" spans="1:5" x14ac:dyDescent="0.25">
      <c r="A1303" t="s">
        <v>8219</v>
      </c>
      <c r="B1303">
        <v>90</v>
      </c>
      <c r="D1303" t="s">
        <v>8221</v>
      </c>
      <c r="E1303">
        <v>171</v>
      </c>
    </row>
    <row r="1304" spans="1:5" x14ac:dyDescent="0.25">
      <c r="A1304" t="s">
        <v>8219</v>
      </c>
      <c r="B1304">
        <v>87</v>
      </c>
      <c r="D1304" t="s">
        <v>8221</v>
      </c>
      <c r="E1304">
        <v>3</v>
      </c>
    </row>
    <row r="1305" spans="1:5" x14ac:dyDescent="0.25">
      <c r="A1305" t="s">
        <v>8219</v>
      </c>
      <c r="B1305">
        <v>73</v>
      </c>
      <c r="D1305" t="s">
        <v>8221</v>
      </c>
      <c r="E1305">
        <v>41</v>
      </c>
    </row>
    <row r="1306" spans="1:5" x14ac:dyDescent="0.25">
      <c r="A1306" t="s">
        <v>8219</v>
      </c>
      <c r="B1306">
        <v>112</v>
      </c>
      <c r="D1306" t="s">
        <v>8221</v>
      </c>
      <c r="E1306">
        <v>1</v>
      </c>
    </row>
    <row r="1307" spans="1:5" x14ac:dyDescent="0.25">
      <c r="A1307" t="s">
        <v>8219</v>
      </c>
      <c r="B1307">
        <v>234</v>
      </c>
      <c r="D1307" t="s">
        <v>8221</v>
      </c>
      <c r="E1307">
        <v>11</v>
      </c>
    </row>
    <row r="1308" spans="1:5" x14ac:dyDescent="0.25">
      <c r="A1308" t="s">
        <v>8219</v>
      </c>
      <c r="B1308">
        <v>294</v>
      </c>
      <c r="D1308" t="s">
        <v>8221</v>
      </c>
      <c r="E1308">
        <v>2</v>
      </c>
    </row>
    <row r="1309" spans="1:5" x14ac:dyDescent="0.25">
      <c r="A1309" t="s">
        <v>8219</v>
      </c>
      <c r="B1309">
        <v>77</v>
      </c>
      <c r="D1309" t="s">
        <v>8221</v>
      </c>
      <c r="E1309">
        <v>85</v>
      </c>
    </row>
    <row r="1310" spans="1:5" x14ac:dyDescent="0.25">
      <c r="A1310" t="s">
        <v>8219</v>
      </c>
      <c r="B1310">
        <v>37</v>
      </c>
      <c r="D1310" t="s">
        <v>8221</v>
      </c>
      <c r="E1310">
        <v>3</v>
      </c>
    </row>
    <row r="1311" spans="1:5" x14ac:dyDescent="0.25">
      <c r="A1311" t="s">
        <v>8219</v>
      </c>
      <c r="B1311">
        <v>37</v>
      </c>
      <c r="D1311" t="s">
        <v>8221</v>
      </c>
      <c r="E1311">
        <v>0</v>
      </c>
    </row>
    <row r="1312" spans="1:5" x14ac:dyDescent="0.25">
      <c r="A1312" t="s">
        <v>8219</v>
      </c>
      <c r="B1312">
        <v>10</v>
      </c>
      <c r="D1312" t="s">
        <v>8221</v>
      </c>
      <c r="E1312">
        <v>15</v>
      </c>
    </row>
    <row r="1313" spans="1:5" x14ac:dyDescent="0.25">
      <c r="A1313" t="s">
        <v>8219</v>
      </c>
      <c r="B1313">
        <v>46</v>
      </c>
      <c r="D1313" t="s">
        <v>8221</v>
      </c>
      <c r="E1313">
        <v>2</v>
      </c>
    </row>
    <row r="1314" spans="1:5" x14ac:dyDescent="0.25">
      <c r="A1314" t="s">
        <v>8219</v>
      </c>
      <c r="B1314">
        <v>168</v>
      </c>
      <c r="D1314" t="s">
        <v>8221</v>
      </c>
      <c r="E1314">
        <v>99</v>
      </c>
    </row>
    <row r="1315" spans="1:5" x14ac:dyDescent="0.25">
      <c r="A1315" t="s">
        <v>8219</v>
      </c>
      <c r="B1315">
        <v>113</v>
      </c>
      <c r="D1315" t="s">
        <v>8221</v>
      </c>
      <c r="E1315">
        <v>10</v>
      </c>
    </row>
    <row r="1316" spans="1:5" x14ac:dyDescent="0.25">
      <c r="A1316" t="s">
        <v>8219</v>
      </c>
      <c r="B1316">
        <v>125</v>
      </c>
      <c r="D1316" t="s">
        <v>8221</v>
      </c>
      <c r="E1316">
        <v>534</v>
      </c>
    </row>
    <row r="1317" spans="1:5" x14ac:dyDescent="0.25">
      <c r="A1317" t="s">
        <v>8219</v>
      </c>
      <c r="B1317">
        <v>14</v>
      </c>
      <c r="D1317" t="s">
        <v>8221</v>
      </c>
      <c r="E1317">
        <v>4</v>
      </c>
    </row>
    <row r="1318" spans="1:5" x14ac:dyDescent="0.25">
      <c r="A1318" t="s">
        <v>8219</v>
      </c>
      <c r="B1318">
        <v>49</v>
      </c>
      <c r="D1318" t="s">
        <v>8221</v>
      </c>
      <c r="E1318">
        <v>1</v>
      </c>
    </row>
    <row r="1319" spans="1:5" x14ac:dyDescent="0.25">
      <c r="A1319" t="s">
        <v>8219</v>
      </c>
      <c r="B1319">
        <v>102</v>
      </c>
      <c r="D1319" t="s">
        <v>8221</v>
      </c>
      <c r="E1319">
        <v>2</v>
      </c>
    </row>
    <row r="1320" spans="1:5" x14ac:dyDescent="0.25">
      <c r="A1320" t="s">
        <v>8219</v>
      </c>
      <c r="B1320">
        <v>55</v>
      </c>
      <c r="D1320" t="s">
        <v>8221</v>
      </c>
      <c r="E1320">
        <v>6</v>
      </c>
    </row>
    <row r="1321" spans="1:5" x14ac:dyDescent="0.25">
      <c r="A1321" t="s">
        <v>8219</v>
      </c>
      <c r="B1321">
        <v>77</v>
      </c>
      <c r="D1321" t="s">
        <v>8221</v>
      </c>
      <c r="E1321">
        <v>1</v>
      </c>
    </row>
    <row r="1322" spans="1:5" x14ac:dyDescent="0.25">
      <c r="A1322" t="s">
        <v>8219</v>
      </c>
      <c r="B1322">
        <v>103</v>
      </c>
      <c r="D1322" t="s">
        <v>8221</v>
      </c>
      <c r="E1322">
        <v>30</v>
      </c>
    </row>
    <row r="1323" spans="1:5" x14ac:dyDescent="0.25">
      <c r="A1323" t="s">
        <v>8219</v>
      </c>
      <c r="B1323">
        <v>701</v>
      </c>
      <c r="D1323" t="s">
        <v>8221</v>
      </c>
      <c r="E1323">
        <v>1</v>
      </c>
    </row>
    <row r="1324" spans="1:5" x14ac:dyDescent="0.25">
      <c r="A1324" t="s">
        <v>8219</v>
      </c>
      <c r="B1324">
        <v>183</v>
      </c>
      <c r="D1324" t="s">
        <v>8221</v>
      </c>
      <c r="E1324">
        <v>14</v>
      </c>
    </row>
    <row r="1325" spans="1:5" x14ac:dyDescent="0.25">
      <c r="A1325" t="s">
        <v>8219</v>
      </c>
      <c r="B1325">
        <v>95</v>
      </c>
      <c r="D1325" t="s">
        <v>8221</v>
      </c>
      <c r="E1325">
        <v>1</v>
      </c>
    </row>
    <row r="1326" spans="1:5" x14ac:dyDescent="0.25">
      <c r="A1326" t="s">
        <v>8219</v>
      </c>
      <c r="B1326">
        <v>121</v>
      </c>
      <c r="D1326" t="s">
        <v>8221</v>
      </c>
      <c r="E1326">
        <v>0</v>
      </c>
    </row>
    <row r="1327" spans="1:5" x14ac:dyDescent="0.25">
      <c r="A1327" t="s">
        <v>8219</v>
      </c>
      <c r="B1327">
        <v>35</v>
      </c>
      <c r="D1327" t="s">
        <v>8221</v>
      </c>
      <c r="E1327">
        <v>0</v>
      </c>
    </row>
    <row r="1328" spans="1:5" x14ac:dyDescent="0.25">
      <c r="A1328" t="s">
        <v>8219</v>
      </c>
      <c r="B1328">
        <v>147</v>
      </c>
      <c r="D1328" t="s">
        <v>8221</v>
      </c>
      <c r="E1328">
        <v>2</v>
      </c>
    </row>
    <row r="1329" spans="1:5" x14ac:dyDescent="0.25">
      <c r="A1329" t="s">
        <v>8219</v>
      </c>
      <c r="B1329">
        <v>71</v>
      </c>
      <c r="D1329" t="s">
        <v>8221</v>
      </c>
      <c r="E1329">
        <v>0</v>
      </c>
    </row>
    <row r="1330" spans="1:5" x14ac:dyDescent="0.25">
      <c r="A1330" t="s">
        <v>8219</v>
      </c>
      <c r="B1330">
        <v>78</v>
      </c>
      <c r="D1330" t="s">
        <v>8221</v>
      </c>
      <c r="E1330">
        <v>2</v>
      </c>
    </row>
    <row r="1331" spans="1:5" x14ac:dyDescent="0.25">
      <c r="A1331" t="s">
        <v>8219</v>
      </c>
      <c r="B1331">
        <v>623</v>
      </c>
      <c r="D1331" t="s">
        <v>8221</v>
      </c>
      <c r="E1331">
        <v>1</v>
      </c>
    </row>
    <row r="1332" spans="1:5" x14ac:dyDescent="0.25">
      <c r="A1332" t="s">
        <v>8219</v>
      </c>
      <c r="B1332">
        <v>988</v>
      </c>
      <c r="D1332" t="s">
        <v>8221</v>
      </c>
      <c r="E1332">
        <v>84</v>
      </c>
    </row>
    <row r="1333" spans="1:5" x14ac:dyDescent="0.25">
      <c r="A1333" t="s">
        <v>8219</v>
      </c>
      <c r="B1333">
        <v>96</v>
      </c>
      <c r="D1333" t="s">
        <v>8221</v>
      </c>
      <c r="E1333">
        <v>1</v>
      </c>
    </row>
    <row r="1334" spans="1:5" x14ac:dyDescent="0.25">
      <c r="A1334" t="s">
        <v>8219</v>
      </c>
      <c r="B1334">
        <v>290</v>
      </c>
      <c r="D1334" t="s">
        <v>8221</v>
      </c>
      <c r="E1334">
        <v>30</v>
      </c>
    </row>
    <row r="1335" spans="1:5" x14ac:dyDescent="0.25">
      <c r="A1335" t="s">
        <v>8219</v>
      </c>
      <c r="B1335">
        <v>112</v>
      </c>
      <c r="D1335" t="s">
        <v>8221</v>
      </c>
      <c r="E1335">
        <v>26</v>
      </c>
    </row>
    <row r="1336" spans="1:5" x14ac:dyDescent="0.25">
      <c r="A1336" t="s">
        <v>8219</v>
      </c>
      <c r="B1336">
        <v>211</v>
      </c>
      <c r="D1336" t="s">
        <v>8221</v>
      </c>
      <c r="E1336">
        <v>11</v>
      </c>
    </row>
    <row r="1337" spans="1:5" x14ac:dyDescent="0.25">
      <c r="A1337" t="s">
        <v>8219</v>
      </c>
      <c r="B1337">
        <v>157</v>
      </c>
      <c r="D1337" t="s">
        <v>8221</v>
      </c>
      <c r="E1337">
        <v>170</v>
      </c>
    </row>
    <row r="1338" spans="1:5" x14ac:dyDescent="0.25">
      <c r="A1338" t="s">
        <v>8219</v>
      </c>
      <c r="B1338">
        <v>163</v>
      </c>
      <c r="D1338" t="s">
        <v>8221</v>
      </c>
      <c r="E1338">
        <v>4</v>
      </c>
    </row>
    <row r="1339" spans="1:5" x14ac:dyDescent="0.25">
      <c r="A1339" t="s">
        <v>8219</v>
      </c>
      <c r="B1339">
        <v>89</v>
      </c>
      <c r="D1339" t="s">
        <v>8221</v>
      </c>
      <c r="E1339">
        <v>19</v>
      </c>
    </row>
    <row r="1340" spans="1:5" x14ac:dyDescent="0.25">
      <c r="A1340" t="s">
        <v>8219</v>
      </c>
      <c r="B1340">
        <v>115</v>
      </c>
      <c r="D1340" t="s">
        <v>8221</v>
      </c>
      <c r="E1340">
        <v>188</v>
      </c>
    </row>
    <row r="1341" spans="1:5" x14ac:dyDescent="0.25">
      <c r="A1341" t="s">
        <v>8219</v>
      </c>
      <c r="B1341">
        <v>111</v>
      </c>
      <c r="D1341" t="s">
        <v>8221</v>
      </c>
      <c r="E1341">
        <v>83</v>
      </c>
    </row>
    <row r="1342" spans="1:5" x14ac:dyDescent="0.25">
      <c r="A1342" t="s">
        <v>8219</v>
      </c>
      <c r="B1342">
        <v>80</v>
      </c>
      <c r="D1342" t="s">
        <v>8221</v>
      </c>
      <c r="E1342">
        <v>94</v>
      </c>
    </row>
    <row r="1343" spans="1:5" x14ac:dyDescent="0.25">
      <c r="A1343" t="s">
        <v>8219</v>
      </c>
      <c r="B1343">
        <v>38</v>
      </c>
      <c r="D1343" t="s">
        <v>8221</v>
      </c>
      <c r="E1343">
        <v>2</v>
      </c>
    </row>
    <row r="1344" spans="1:5" x14ac:dyDescent="0.25">
      <c r="A1344" t="s">
        <v>8219</v>
      </c>
      <c r="B1344">
        <v>27</v>
      </c>
      <c r="D1344" t="s">
        <v>8221</v>
      </c>
      <c r="E1344">
        <v>1</v>
      </c>
    </row>
    <row r="1345" spans="1:5" x14ac:dyDescent="0.25">
      <c r="A1345" t="s">
        <v>8219</v>
      </c>
      <c r="B1345">
        <v>57</v>
      </c>
      <c r="D1345" t="s">
        <v>8221</v>
      </c>
      <c r="E1345">
        <v>2</v>
      </c>
    </row>
    <row r="1346" spans="1:5" x14ac:dyDescent="0.25">
      <c r="A1346" t="s">
        <v>8219</v>
      </c>
      <c r="B1346">
        <v>100</v>
      </c>
      <c r="D1346" t="s">
        <v>8221</v>
      </c>
      <c r="E1346">
        <v>4</v>
      </c>
    </row>
    <row r="1347" spans="1:5" x14ac:dyDescent="0.25">
      <c r="A1347" t="s">
        <v>8219</v>
      </c>
      <c r="B1347">
        <v>199</v>
      </c>
      <c r="D1347" t="s">
        <v>8221</v>
      </c>
      <c r="E1347">
        <v>7</v>
      </c>
    </row>
    <row r="1348" spans="1:5" x14ac:dyDescent="0.25">
      <c r="A1348" t="s">
        <v>8219</v>
      </c>
      <c r="B1348">
        <v>60</v>
      </c>
      <c r="D1348" t="s">
        <v>8221</v>
      </c>
      <c r="E1348">
        <v>229</v>
      </c>
    </row>
    <row r="1349" spans="1:5" x14ac:dyDescent="0.25">
      <c r="A1349" t="s">
        <v>8219</v>
      </c>
      <c r="B1349">
        <v>185</v>
      </c>
      <c r="D1349" t="s">
        <v>8221</v>
      </c>
      <c r="E1349">
        <v>37</v>
      </c>
    </row>
    <row r="1350" spans="1:5" x14ac:dyDescent="0.25">
      <c r="A1350" t="s">
        <v>8219</v>
      </c>
      <c r="B1350">
        <v>15</v>
      </c>
      <c r="D1350" t="s">
        <v>8221</v>
      </c>
      <c r="E1350">
        <v>2</v>
      </c>
    </row>
    <row r="1351" spans="1:5" x14ac:dyDescent="0.25">
      <c r="A1351" t="s">
        <v>8219</v>
      </c>
      <c r="B1351">
        <v>142</v>
      </c>
      <c r="D1351" t="s">
        <v>8221</v>
      </c>
      <c r="E1351">
        <v>16</v>
      </c>
    </row>
    <row r="1352" spans="1:5" x14ac:dyDescent="0.25">
      <c r="A1352" t="s">
        <v>8219</v>
      </c>
      <c r="B1352">
        <v>139</v>
      </c>
      <c r="D1352" t="s">
        <v>8221</v>
      </c>
      <c r="E1352">
        <v>5</v>
      </c>
    </row>
    <row r="1353" spans="1:5" x14ac:dyDescent="0.25">
      <c r="A1353" t="s">
        <v>8219</v>
      </c>
      <c r="B1353">
        <v>130</v>
      </c>
      <c r="D1353" t="s">
        <v>8221</v>
      </c>
      <c r="E1353">
        <v>2</v>
      </c>
    </row>
    <row r="1354" spans="1:5" x14ac:dyDescent="0.25">
      <c r="A1354" t="s">
        <v>8219</v>
      </c>
      <c r="B1354">
        <v>93</v>
      </c>
      <c r="D1354" t="s">
        <v>8221</v>
      </c>
      <c r="E1354">
        <v>27</v>
      </c>
    </row>
    <row r="1355" spans="1:5" x14ac:dyDescent="0.25">
      <c r="A1355" t="s">
        <v>8219</v>
      </c>
      <c r="B1355">
        <v>83</v>
      </c>
      <c r="D1355" t="s">
        <v>8221</v>
      </c>
      <c r="E1355">
        <v>6</v>
      </c>
    </row>
    <row r="1356" spans="1:5" x14ac:dyDescent="0.25">
      <c r="A1356" t="s">
        <v>8219</v>
      </c>
      <c r="B1356">
        <v>104</v>
      </c>
      <c r="D1356" t="s">
        <v>8221</v>
      </c>
      <c r="E1356">
        <v>1</v>
      </c>
    </row>
    <row r="1357" spans="1:5" x14ac:dyDescent="0.25">
      <c r="A1357" t="s">
        <v>8219</v>
      </c>
      <c r="B1357">
        <v>108</v>
      </c>
      <c r="D1357" t="s">
        <v>8221</v>
      </c>
      <c r="E1357">
        <v>38</v>
      </c>
    </row>
    <row r="1358" spans="1:5" x14ac:dyDescent="0.25">
      <c r="A1358" t="s">
        <v>8219</v>
      </c>
      <c r="B1358">
        <v>196</v>
      </c>
      <c r="D1358" t="s">
        <v>8221</v>
      </c>
      <c r="E1358">
        <v>3</v>
      </c>
    </row>
    <row r="1359" spans="1:5" x14ac:dyDescent="0.25">
      <c r="A1359" t="s">
        <v>8219</v>
      </c>
      <c r="B1359">
        <v>71</v>
      </c>
      <c r="D1359" t="s">
        <v>8221</v>
      </c>
      <c r="E1359">
        <v>4</v>
      </c>
    </row>
    <row r="1360" spans="1:5" x14ac:dyDescent="0.25">
      <c r="A1360" t="s">
        <v>8219</v>
      </c>
      <c r="B1360">
        <v>33</v>
      </c>
      <c r="D1360" t="s">
        <v>8221</v>
      </c>
      <c r="E1360">
        <v>3</v>
      </c>
    </row>
    <row r="1361" spans="1:5" x14ac:dyDescent="0.25">
      <c r="A1361" t="s">
        <v>8219</v>
      </c>
      <c r="B1361">
        <v>87</v>
      </c>
      <c r="D1361" t="s">
        <v>8221</v>
      </c>
      <c r="E1361">
        <v>2</v>
      </c>
    </row>
    <row r="1362" spans="1:5" x14ac:dyDescent="0.25">
      <c r="A1362" t="s">
        <v>8219</v>
      </c>
      <c r="B1362">
        <v>46</v>
      </c>
      <c r="D1362" t="s">
        <v>8221</v>
      </c>
      <c r="E1362">
        <v>2</v>
      </c>
    </row>
    <row r="1363" spans="1:5" x14ac:dyDescent="0.25">
      <c r="A1363" t="s">
        <v>8219</v>
      </c>
      <c r="B1363">
        <v>59</v>
      </c>
      <c r="D1363" t="s">
        <v>8221</v>
      </c>
      <c r="E1363">
        <v>3</v>
      </c>
    </row>
    <row r="1364" spans="1:5" x14ac:dyDescent="0.25">
      <c r="A1364" t="s">
        <v>8219</v>
      </c>
      <c r="B1364">
        <v>182</v>
      </c>
      <c r="D1364" t="s">
        <v>8221</v>
      </c>
      <c r="E1364">
        <v>22</v>
      </c>
    </row>
    <row r="1365" spans="1:5" x14ac:dyDescent="0.25">
      <c r="A1365" t="s">
        <v>8219</v>
      </c>
      <c r="B1365">
        <v>99</v>
      </c>
      <c r="D1365" t="s">
        <v>8221</v>
      </c>
      <c r="E1365">
        <v>456</v>
      </c>
    </row>
    <row r="1366" spans="1:5" x14ac:dyDescent="0.25">
      <c r="A1366" t="s">
        <v>8219</v>
      </c>
      <c r="B1366">
        <v>47</v>
      </c>
      <c r="D1366" t="s">
        <v>8221</v>
      </c>
      <c r="E1366">
        <v>4</v>
      </c>
    </row>
    <row r="1367" spans="1:5" x14ac:dyDescent="0.25">
      <c r="A1367" t="s">
        <v>8219</v>
      </c>
      <c r="B1367">
        <v>302</v>
      </c>
      <c r="D1367" t="s">
        <v>8221</v>
      </c>
      <c r="E1367">
        <v>196</v>
      </c>
    </row>
    <row r="1368" spans="1:5" x14ac:dyDescent="0.25">
      <c r="A1368" t="s">
        <v>8219</v>
      </c>
      <c r="B1368">
        <v>69</v>
      </c>
      <c r="D1368" t="s">
        <v>8221</v>
      </c>
      <c r="E1368">
        <v>4</v>
      </c>
    </row>
    <row r="1369" spans="1:5" x14ac:dyDescent="0.25">
      <c r="A1369" t="s">
        <v>8219</v>
      </c>
      <c r="B1369">
        <v>60</v>
      </c>
      <c r="D1369" t="s">
        <v>8221</v>
      </c>
      <c r="E1369">
        <v>5</v>
      </c>
    </row>
    <row r="1370" spans="1:5" x14ac:dyDescent="0.25">
      <c r="A1370" t="s">
        <v>8219</v>
      </c>
      <c r="B1370">
        <v>82</v>
      </c>
      <c r="D1370" t="s">
        <v>8221</v>
      </c>
      <c r="E1370">
        <v>3</v>
      </c>
    </row>
    <row r="1371" spans="1:5" x14ac:dyDescent="0.25">
      <c r="A1371" t="s">
        <v>8219</v>
      </c>
      <c r="B1371">
        <v>61</v>
      </c>
      <c r="D1371" t="s">
        <v>8221</v>
      </c>
      <c r="E1371">
        <v>28</v>
      </c>
    </row>
    <row r="1372" spans="1:5" x14ac:dyDescent="0.25">
      <c r="A1372" t="s">
        <v>8219</v>
      </c>
      <c r="B1372">
        <v>73</v>
      </c>
      <c r="D1372" t="s">
        <v>8221</v>
      </c>
      <c r="E1372">
        <v>2</v>
      </c>
    </row>
    <row r="1373" spans="1:5" x14ac:dyDescent="0.25">
      <c r="A1373" t="s">
        <v>8219</v>
      </c>
      <c r="B1373">
        <v>100</v>
      </c>
      <c r="D1373" t="s">
        <v>8221</v>
      </c>
      <c r="E1373">
        <v>129</v>
      </c>
    </row>
    <row r="1374" spans="1:5" x14ac:dyDescent="0.25">
      <c r="A1374" t="s">
        <v>8219</v>
      </c>
      <c r="B1374">
        <v>47</v>
      </c>
      <c r="D1374" t="s">
        <v>8221</v>
      </c>
      <c r="E1374">
        <v>4</v>
      </c>
    </row>
    <row r="1375" spans="1:5" x14ac:dyDescent="0.25">
      <c r="A1375" t="s">
        <v>8219</v>
      </c>
      <c r="B1375">
        <v>65</v>
      </c>
      <c r="D1375" t="s">
        <v>8221</v>
      </c>
      <c r="E1375">
        <v>975</v>
      </c>
    </row>
    <row r="1376" spans="1:5" x14ac:dyDescent="0.25">
      <c r="A1376" t="s">
        <v>8219</v>
      </c>
      <c r="B1376">
        <v>63</v>
      </c>
      <c r="D1376" t="s">
        <v>8221</v>
      </c>
      <c r="E1376">
        <v>1</v>
      </c>
    </row>
    <row r="1377" spans="1:5" x14ac:dyDescent="0.25">
      <c r="A1377" t="s">
        <v>8219</v>
      </c>
      <c r="B1377">
        <v>54</v>
      </c>
      <c r="D1377" t="s">
        <v>8221</v>
      </c>
      <c r="E1377">
        <v>57</v>
      </c>
    </row>
    <row r="1378" spans="1:5" x14ac:dyDescent="0.25">
      <c r="A1378" t="s">
        <v>8219</v>
      </c>
      <c r="B1378">
        <v>70</v>
      </c>
      <c r="D1378" t="s">
        <v>8221</v>
      </c>
      <c r="E1378">
        <v>72</v>
      </c>
    </row>
    <row r="1379" spans="1:5" x14ac:dyDescent="0.25">
      <c r="A1379" t="s">
        <v>8219</v>
      </c>
      <c r="B1379">
        <v>68</v>
      </c>
      <c r="D1379" t="s">
        <v>8221</v>
      </c>
      <c r="E1379">
        <v>0</v>
      </c>
    </row>
    <row r="1380" spans="1:5" x14ac:dyDescent="0.25">
      <c r="A1380" t="s">
        <v>8219</v>
      </c>
      <c r="B1380">
        <v>54</v>
      </c>
      <c r="D1380" t="s">
        <v>8221</v>
      </c>
      <c r="E1380">
        <v>18</v>
      </c>
    </row>
    <row r="1381" spans="1:5" x14ac:dyDescent="0.25">
      <c r="A1381" t="s">
        <v>8219</v>
      </c>
      <c r="B1381">
        <v>37</v>
      </c>
      <c r="D1381" t="s">
        <v>8221</v>
      </c>
      <c r="E1381">
        <v>1</v>
      </c>
    </row>
    <row r="1382" spans="1:5" x14ac:dyDescent="0.25">
      <c r="A1382" t="s">
        <v>8219</v>
      </c>
      <c r="B1382">
        <v>82</v>
      </c>
      <c r="D1382" t="s">
        <v>8221</v>
      </c>
      <c r="E1382">
        <v>0</v>
      </c>
    </row>
    <row r="1383" spans="1:5" x14ac:dyDescent="0.25">
      <c r="A1383" t="s">
        <v>8219</v>
      </c>
      <c r="B1383">
        <v>93</v>
      </c>
      <c r="D1383" t="s">
        <v>8221</v>
      </c>
      <c r="E1383">
        <v>11</v>
      </c>
    </row>
    <row r="1384" spans="1:5" x14ac:dyDescent="0.25">
      <c r="A1384" t="s">
        <v>8219</v>
      </c>
      <c r="B1384">
        <v>72</v>
      </c>
      <c r="D1384" t="s">
        <v>8221</v>
      </c>
      <c r="E1384">
        <v>1</v>
      </c>
    </row>
    <row r="1385" spans="1:5" x14ac:dyDescent="0.25">
      <c r="A1385" t="s">
        <v>8219</v>
      </c>
      <c r="B1385">
        <v>72</v>
      </c>
      <c r="D1385" t="s">
        <v>8221</v>
      </c>
      <c r="E1385">
        <v>1</v>
      </c>
    </row>
    <row r="1386" spans="1:5" x14ac:dyDescent="0.25">
      <c r="A1386" t="s">
        <v>8219</v>
      </c>
      <c r="B1386">
        <v>204</v>
      </c>
      <c r="D1386" t="s">
        <v>8221</v>
      </c>
      <c r="E1386">
        <v>3</v>
      </c>
    </row>
    <row r="1387" spans="1:5" x14ac:dyDescent="0.25">
      <c r="A1387" t="s">
        <v>8219</v>
      </c>
      <c r="B1387">
        <v>53</v>
      </c>
      <c r="D1387" t="s">
        <v>8221</v>
      </c>
      <c r="E1387">
        <v>4</v>
      </c>
    </row>
    <row r="1388" spans="1:5" x14ac:dyDescent="0.25">
      <c r="A1388" t="s">
        <v>8219</v>
      </c>
      <c r="B1388">
        <v>41</v>
      </c>
      <c r="D1388" t="s">
        <v>8221</v>
      </c>
      <c r="E1388">
        <v>1</v>
      </c>
    </row>
    <row r="1389" spans="1:5" x14ac:dyDescent="0.25">
      <c r="A1389" t="s">
        <v>8219</v>
      </c>
      <c r="B1389">
        <v>73</v>
      </c>
      <c r="D1389" t="s">
        <v>8221</v>
      </c>
      <c r="E1389">
        <v>118</v>
      </c>
    </row>
    <row r="1390" spans="1:5" x14ac:dyDescent="0.25">
      <c r="A1390" t="s">
        <v>8219</v>
      </c>
      <c r="B1390">
        <v>57</v>
      </c>
      <c r="D1390" t="s">
        <v>8221</v>
      </c>
      <c r="E1390">
        <v>11</v>
      </c>
    </row>
    <row r="1391" spans="1:5" x14ac:dyDescent="0.25">
      <c r="A1391" t="s">
        <v>8219</v>
      </c>
      <c r="B1391">
        <v>79</v>
      </c>
      <c r="D1391" t="s">
        <v>8221</v>
      </c>
      <c r="E1391">
        <v>1</v>
      </c>
    </row>
    <row r="1392" spans="1:5" x14ac:dyDescent="0.25">
      <c r="A1392" t="s">
        <v>8219</v>
      </c>
      <c r="B1392">
        <v>46</v>
      </c>
      <c r="D1392" t="s">
        <v>8221</v>
      </c>
      <c r="E1392">
        <v>285</v>
      </c>
    </row>
    <row r="1393" spans="1:5" x14ac:dyDescent="0.25">
      <c r="A1393" t="s">
        <v>8219</v>
      </c>
      <c r="B1393">
        <v>126</v>
      </c>
      <c r="D1393" t="s">
        <v>8221</v>
      </c>
      <c r="E1393">
        <v>312</v>
      </c>
    </row>
    <row r="1394" spans="1:5" x14ac:dyDescent="0.25">
      <c r="A1394" t="s">
        <v>8219</v>
      </c>
      <c r="B1394">
        <v>25</v>
      </c>
      <c r="D1394" t="s">
        <v>8221</v>
      </c>
      <c r="E1394">
        <v>9</v>
      </c>
    </row>
    <row r="1395" spans="1:5" x14ac:dyDescent="0.25">
      <c r="A1395" t="s">
        <v>8219</v>
      </c>
      <c r="B1395">
        <v>136</v>
      </c>
      <c r="D1395" t="s">
        <v>8221</v>
      </c>
      <c r="E1395">
        <v>4</v>
      </c>
    </row>
    <row r="1396" spans="1:5" x14ac:dyDescent="0.25">
      <c r="A1396" t="s">
        <v>8219</v>
      </c>
      <c r="B1396">
        <v>44</v>
      </c>
      <c r="D1396" t="s">
        <v>8221</v>
      </c>
      <c r="E1396">
        <v>310</v>
      </c>
    </row>
    <row r="1397" spans="1:5" x14ac:dyDescent="0.25">
      <c r="A1397" t="s">
        <v>8219</v>
      </c>
      <c r="B1397">
        <v>52</v>
      </c>
      <c r="D1397" t="s">
        <v>8221</v>
      </c>
      <c r="E1397">
        <v>123</v>
      </c>
    </row>
    <row r="1398" spans="1:5" x14ac:dyDescent="0.25">
      <c r="A1398" t="s">
        <v>8219</v>
      </c>
      <c r="B1398">
        <v>30</v>
      </c>
      <c r="D1398" t="s">
        <v>8221</v>
      </c>
      <c r="E1398">
        <v>7</v>
      </c>
    </row>
    <row r="1399" spans="1:5" x14ac:dyDescent="0.25">
      <c r="A1399" t="s">
        <v>8219</v>
      </c>
      <c r="B1399">
        <v>91</v>
      </c>
      <c r="D1399" t="s">
        <v>8221</v>
      </c>
      <c r="E1399">
        <v>1</v>
      </c>
    </row>
    <row r="1400" spans="1:5" x14ac:dyDescent="0.25">
      <c r="A1400" t="s">
        <v>8219</v>
      </c>
      <c r="B1400">
        <v>77</v>
      </c>
      <c r="D1400" t="s">
        <v>8221</v>
      </c>
      <c r="E1400">
        <v>6</v>
      </c>
    </row>
    <row r="1401" spans="1:5" x14ac:dyDescent="0.25">
      <c r="A1401" t="s">
        <v>8219</v>
      </c>
      <c r="B1401">
        <v>33</v>
      </c>
      <c r="D1401" t="s">
        <v>8221</v>
      </c>
      <c r="E1401">
        <v>2</v>
      </c>
    </row>
    <row r="1402" spans="1:5" x14ac:dyDescent="0.25">
      <c r="A1402" t="s">
        <v>8219</v>
      </c>
      <c r="B1402">
        <v>57</v>
      </c>
      <c r="D1402" t="s">
        <v>8221</v>
      </c>
      <c r="E1402">
        <v>0</v>
      </c>
    </row>
    <row r="1403" spans="1:5" x14ac:dyDescent="0.25">
      <c r="A1403" t="s">
        <v>8219</v>
      </c>
      <c r="B1403">
        <v>76</v>
      </c>
      <c r="D1403" t="s">
        <v>8221</v>
      </c>
      <c r="E1403">
        <v>110</v>
      </c>
    </row>
    <row r="1404" spans="1:5" x14ac:dyDescent="0.25">
      <c r="A1404" t="s">
        <v>8219</v>
      </c>
      <c r="B1404">
        <v>49</v>
      </c>
      <c r="D1404" t="s">
        <v>8221</v>
      </c>
      <c r="E1404">
        <v>28</v>
      </c>
    </row>
    <row r="1405" spans="1:5" x14ac:dyDescent="0.25">
      <c r="A1405" t="s">
        <v>8219</v>
      </c>
      <c r="B1405">
        <v>28</v>
      </c>
      <c r="D1405" t="s">
        <v>8221</v>
      </c>
      <c r="E1405">
        <v>34</v>
      </c>
    </row>
    <row r="1406" spans="1:5" x14ac:dyDescent="0.25">
      <c r="A1406" t="s">
        <v>8219</v>
      </c>
      <c r="B1406">
        <v>64</v>
      </c>
      <c r="D1406" t="s">
        <v>8221</v>
      </c>
      <c r="E1406">
        <v>25</v>
      </c>
    </row>
    <row r="1407" spans="1:5" x14ac:dyDescent="0.25">
      <c r="A1407" t="s">
        <v>8219</v>
      </c>
      <c r="B1407">
        <v>80</v>
      </c>
      <c r="D1407" t="s">
        <v>8221</v>
      </c>
      <c r="E1407">
        <v>38</v>
      </c>
    </row>
    <row r="1408" spans="1:5" x14ac:dyDescent="0.25">
      <c r="A1408" t="s">
        <v>8219</v>
      </c>
      <c r="B1408">
        <v>58</v>
      </c>
      <c r="D1408" t="s">
        <v>8221</v>
      </c>
      <c r="E1408">
        <v>0</v>
      </c>
    </row>
    <row r="1409" spans="1:5" x14ac:dyDescent="0.25">
      <c r="A1409" t="s">
        <v>8219</v>
      </c>
      <c r="B1409">
        <v>96</v>
      </c>
      <c r="D1409" t="s">
        <v>8221</v>
      </c>
      <c r="E1409">
        <v>3</v>
      </c>
    </row>
    <row r="1410" spans="1:5" x14ac:dyDescent="0.25">
      <c r="A1410" t="s">
        <v>8219</v>
      </c>
      <c r="B1410">
        <v>514</v>
      </c>
      <c r="D1410" t="s">
        <v>8221</v>
      </c>
      <c r="E1410">
        <v>0</v>
      </c>
    </row>
    <row r="1411" spans="1:5" x14ac:dyDescent="0.25">
      <c r="A1411" t="s">
        <v>8219</v>
      </c>
      <c r="B1411">
        <v>79</v>
      </c>
      <c r="D1411" t="s">
        <v>8221</v>
      </c>
      <c r="E1411">
        <v>2</v>
      </c>
    </row>
    <row r="1412" spans="1:5" x14ac:dyDescent="0.25">
      <c r="A1412" t="s">
        <v>8219</v>
      </c>
      <c r="B1412">
        <v>18</v>
      </c>
      <c r="D1412" t="s">
        <v>8221</v>
      </c>
      <c r="E1412">
        <v>8</v>
      </c>
    </row>
    <row r="1413" spans="1:5" x14ac:dyDescent="0.25">
      <c r="A1413" t="s">
        <v>8219</v>
      </c>
      <c r="B1413">
        <v>49</v>
      </c>
      <c r="D1413" t="s">
        <v>8221</v>
      </c>
      <c r="E1413">
        <v>3</v>
      </c>
    </row>
    <row r="1414" spans="1:5" x14ac:dyDescent="0.25">
      <c r="A1414" t="s">
        <v>8219</v>
      </c>
      <c r="B1414">
        <v>75</v>
      </c>
      <c r="D1414" t="s">
        <v>8221</v>
      </c>
      <c r="E1414">
        <v>24</v>
      </c>
    </row>
    <row r="1415" spans="1:5" x14ac:dyDescent="0.25">
      <c r="A1415" t="s">
        <v>8219</v>
      </c>
      <c r="B1415">
        <v>176</v>
      </c>
      <c r="D1415" t="s">
        <v>8221</v>
      </c>
      <c r="E1415">
        <v>6</v>
      </c>
    </row>
    <row r="1416" spans="1:5" x14ac:dyDescent="0.25">
      <c r="A1416" t="s">
        <v>8219</v>
      </c>
      <c r="B1416">
        <v>70</v>
      </c>
      <c r="D1416" t="s">
        <v>8221</v>
      </c>
      <c r="E1416">
        <v>296</v>
      </c>
    </row>
    <row r="1417" spans="1:5" x14ac:dyDescent="0.25">
      <c r="A1417" t="s">
        <v>8219</v>
      </c>
      <c r="B1417">
        <v>120</v>
      </c>
      <c r="D1417" t="s">
        <v>8221</v>
      </c>
      <c r="E1417">
        <v>29</v>
      </c>
    </row>
    <row r="1418" spans="1:5" x14ac:dyDescent="0.25">
      <c r="A1418" t="s">
        <v>8219</v>
      </c>
      <c r="B1418">
        <v>83</v>
      </c>
      <c r="D1418" t="s">
        <v>8221</v>
      </c>
      <c r="E1418">
        <v>5</v>
      </c>
    </row>
    <row r="1419" spans="1:5" x14ac:dyDescent="0.25">
      <c r="A1419" t="s">
        <v>8219</v>
      </c>
      <c r="B1419">
        <v>134</v>
      </c>
      <c r="D1419" t="s">
        <v>8221</v>
      </c>
      <c r="E1419">
        <v>0</v>
      </c>
    </row>
    <row r="1420" spans="1:5" x14ac:dyDescent="0.25">
      <c r="A1420" t="s">
        <v>8219</v>
      </c>
      <c r="B1420">
        <v>143</v>
      </c>
      <c r="D1420" t="s">
        <v>8221</v>
      </c>
      <c r="E1420">
        <v>338</v>
      </c>
    </row>
    <row r="1421" spans="1:5" x14ac:dyDescent="0.25">
      <c r="A1421" t="s">
        <v>8219</v>
      </c>
      <c r="B1421">
        <v>89</v>
      </c>
      <c r="D1421" t="s">
        <v>8221</v>
      </c>
      <c r="E1421">
        <v>4</v>
      </c>
    </row>
    <row r="1422" spans="1:5" x14ac:dyDescent="0.25">
      <c r="A1422" t="s">
        <v>8219</v>
      </c>
      <c r="B1422">
        <v>88</v>
      </c>
      <c r="D1422" t="s">
        <v>8221</v>
      </c>
      <c r="E1422">
        <v>0</v>
      </c>
    </row>
    <row r="1423" spans="1:5" x14ac:dyDescent="0.25">
      <c r="A1423" t="s">
        <v>8219</v>
      </c>
      <c r="B1423">
        <v>44</v>
      </c>
      <c r="D1423" t="s">
        <v>8221</v>
      </c>
      <c r="E1423">
        <v>16</v>
      </c>
    </row>
    <row r="1424" spans="1:5" x14ac:dyDescent="0.25">
      <c r="A1424" t="s">
        <v>8219</v>
      </c>
      <c r="B1424">
        <v>79</v>
      </c>
      <c r="D1424" t="s">
        <v>8221</v>
      </c>
      <c r="E1424">
        <v>5</v>
      </c>
    </row>
    <row r="1425" spans="1:5" x14ac:dyDescent="0.25">
      <c r="A1425" t="s">
        <v>8219</v>
      </c>
      <c r="B1425">
        <v>85</v>
      </c>
      <c r="D1425" t="s">
        <v>8221</v>
      </c>
      <c r="E1425">
        <v>24</v>
      </c>
    </row>
    <row r="1426" spans="1:5" x14ac:dyDescent="0.25">
      <c r="A1426" t="s">
        <v>8219</v>
      </c>
      <c r="B1426">
        <v>104</v>
      </c>
      <c r="D1426" t="s">
        <v>8221</v>
      </c>
      <c r="E1426">
        <v>4</v>
      </c>
    </row>
    <row r="1427" spans="1:5" x14ac:dyDescent="0.25">
      <c r="A1427" t="s">
        <v>8219</v>
      </c>
      <c r="B1427">
        <v>149</v>
      </c>
      <c r="D1427" t="s">
        <v>8221</v>
      </c>
      <c r="E1427">
        <v>7</v>
      </c>
    </row>
    <row r="1428" spans="1:5" x14ac:dyDescent="0.25">
      <c r="A1428" t="s">
        <v>8219</v>
      </c>
      <c r="B1428">
        <v>63</v>
      </c>
      <c r="D1428" t="s">
        <v>8221</v>
      </c>
      <c r="E1428">
        <v>6</v>
      </c>
    </row>
    <row r="1429" spans="1:5" x14ac:dyDescent="0.25">
      <c r="A1429" t="s">
        <v>8219</v>
      </c>
      <c r="B1429">
        <v>45</v>
      </c>
      <c r="D1429" t="s">
        <v>8221</v>
      </c>
      <c r="E1429">
        <v>1</v>
      </c>
    </row>
    <row r="1430" spans="1:5" x14ac:dyDescent="0.25">
      <c r="A1430" t="s">
        <v>8219</v>
      </c>
      <c r="B1430">
        <v>104</v>
      </c>
      <c r="D1430" t="s">
        <v>8221</v>
      </c>
      <c r="E1430">
        <v>7</v>
      </c>
    </row>
    <row r="1431" spans="1:5" x14ac:dyDescent="0.25">
      <c r="A1431" t="s">
        <v>8219</v>
      </c>
      <c r="B1431">
        <v>26</v>
      </c>
      <c r="D1431" t="s">
        <v>8221</v>
      </c>
      <c r="E1431">
        <v>99</v>
      </c>
    </row>
    <row r="1432" spans="1:5" x14ac:dyDescent="0.25">
      <c r="A1432" t="s">
        <v>8219</v>
      </c>
      <c r="B1432">
        <v>41</v>
      </c>
      <c r="D1432" t="s">
        <v>8221</v>
      </c>
      <c r="E1432">
        <v>2</v>
      </c>
    </row>
    <row r="1433" spans="1:5" x14ac:dyDescent="0.25">
      <c r="A1433" t="s">
        <v>8219</v>
      </c>
      <c r="B1433">
        <v>44</v>
      </c>
      <c r="D1433" t="s">
        <v>8221</v>
      </c>
      <c r="E1433">
        <v>0</v>
      </c>
    </row>
    <row r="1434" spans="1:5" x14ac:dyDescent="0.25">
      <c r="A1434" t="s">
        <v>8219</v>
      </c>
      <c r="B1434">
        <v>17</v>
      </c>
      <c r="D1434" t="s">
        <v>8221</v>
      </c>
      <c r="E1434">
        <v>0</v>
      </c>
    </row>
    <row r="1435" spans="1:5" x14ac:dyDescent="0.25">
      <c r="A1435" t="s">
        <v>8219</v>
      </c>
      <c r="B1435">
        <v>56</v>
      </c>
      <c r="D1435" t="s">
        <v>8221</v>
      </c>
      <c r="E1435">
        <v>0</v>
      </c>
    </row>
    <row r="1436" spans="1:5" x14ac:dyDescent="0.25">
      <c r="A1436" t="s">
        <v>8219</v>
      </c>
      <c r="B1436">
        <v>65</v>
      </c>
      <c r="D1436" t="s">
        <v>8221</v>
      </c>
      <c r="E1436">
        <v>21</v>
      </c>
    </row>
    <row r="1437" spans="1:5" x14ac:dyDescent="0.25">
      <c r="A1437" t="s">
        <v>8219</v>
      </c>
      <c r="B1437">
        <v>89</v>
      </c>
      <c r="D1437" t="s">
        <v>8221</v>
      </c>
      <c r="E1437">
        <v>1</v>
      </c>
    </row>
    <row r="1438" spans="1:5" x14ac:dyDescent="0.25">
      <c r="A1438" t="s">
        <v>8219</v>
      </c>
      <c r="B1438">
        <v>174</v>
      </c>
      <c r="D1438" t="s">
        <v>8221</v>
      </c>
      <c r="E1438">
        <v>0</v>
      </c>
    </row>
    <row r="1439" spans="1:5" x14ac:dyDescent="0.25">
      <c r="A1439" t="s">
        <v>8219</v>
      </c>
      <c r="B1439">
        <v>38</v>
      </c>
      <c r="D1439" t="s">
        <v>8221</v>
      </c>
      <c r="E1439">
        <v>2</v>
      </c>
    </row>
    <row r="1440" spans="1:5" x14ac:dyDescent="0.25">
      <c r="A1440" t="s">
        <v>8219</v>
      </c>
      <c r="B1440">
        <v>139</v>
      </c>
      <c r="D1440" t="s">
        <v>8221</v>
      </c>
      <c r="E1440">
        <v>179</v>
      </c>
    </row>
    <row r="1441" spans="1:5" x14ac:dyDescent="0.25">
      <c r="A1441" t="s">
        <v>8219</v>
      </c>
      <c r="B1441">
        <v>75</v>
      </c>
      <c r="D1441" t="s">
        <v>8221</v>
      </c>
      <c r="E1441">
        <v>37</v>
      </c>
    </row>
    <row r="1442" spans="1:5" x14ac:dyDescent="0.25">
      <c r="A1442" t="s">
        <v>8219</v>
      </c>
      <c r="B1442">
        <v>41</v>
      </c>
      <c r="D1442" t="s">
        <v>8221</v>
      </c>
      <c r="E1442">
        <v>2</v>
      </c>
    </row>
    <row r="1443" spans="1:5" x14ac:dyDescent="0.25">
      <c r="A1443" t="s">
        <v>8219</v>
      </c>
      <c r="B1443">
        <v>111</v>
      </c>
      <c r="D1443" t="s">
        <v>8221</v>
      </c>
      <c r="E1443">
        <v>3</v>
      </c>
    </row>
    <row r="1444" spans="1:5" x14ac:dyDescent="0.25">
      <c r="A1444" t="s">
        <v>8219</v>
      </c>
      <c r="B1444">
        <v>46</v>
      </c>
      <c r="D1444" t="s">
        <v>8221</v>
      </c>
      <c r="E1444">
        <v>29</v>
      </c>
    </row>
    <row r="1445" spans="1:5" x14ac:dyDescent="0.25">
      <c r="A1445" t="s">
        <v>8219</v>
      </c>
      <c r="B1445">
        <v>74</v>
      </c>
      <c r="D1445" t="s">
        <v>8221</v>
      </c>
      <c r="E1445">
        <v>2</v>
      </c>
    </row>
    <row r="1446" spans="1:5" x14ac:dyDescent="0.25">
      <c r="A1446" t="s">
        <v>8219</v>
      </c>
      <c r="B1446">
        <v>264</v>
      </c>
      <c r="D1446" t="s">
        <v>8221</v>
      </c>
      <c r="E1446">
        <v>5</v>
      </c>
    </row>
    <row r="1447" spans="1:5" x14ac:dyDescent="0.25">
      <c r="A1447" t="s">
        <v>8219</v>
      </c>
      <c r="B1447">
        <v>73</v>
      </c>
      <c r="D1447" t="s">
        <v>8221</v>
      </c>
      <c r="E1447">
        <v>1</v>
      </c>
    </row>
    <row r="1448" spans="1:5" x14ac:dyDescent="0.25">
      <c r="A1448" t="s">
        <v>8219</v>
      </c>
      <c r="B1448">
        <v>916</v>
      </c>
      <c r="D1448" t="s">
        <v>8221</v>
      </c>
      <c r="E1448">
        <v>2</v>
      </c>
    </row>
    <row r="1449" spans="1:5" x14ac:dyDescent="0.25">
      <c r="A1449" t="s">
        <v>8219</v>
      </c>
      <c r="B1449">
        <v>44</v>
      </c>
      <c r="D1449" t="s">
        <v>8221</v>
      </c>
      <c r="E1449">
        <v>7</v>
      </c>
    </row>
    <row r="1450" spans="1:5" x14ac:dyDescent="0.25">
      <c r="A1450" t="s">
        <v>8219</v>
      </c>
      <c r="B1450">
        <v>82</v>
      </c>
      <c r="D1450" t="s">
        <v>8221</v>
      </c>
      <c r="E1450">
        <v>7</v>
      </c>
    </row>
    <row r="1451" spans="1:5" x14ac:dyDescent="0.25">
      <c r="A1451" t="s">
        <v>8219</v>
      </c>
      <c r="B1451">
        <v>107</v>
      </c>
      <c r="D1451" t="s">
        <v>8221</v>
      </c>
      <c r="E1451">
        <v>1</v>
      </c>
    </row>
    <row r="1452" spans="1:5" x14ac:dyDescent="0.25">
      <c r="A1452" t="s">
        <v>8219</v>
      </c>
      <c r="B1452">
        <v>42</v>
      </c>
      <c r="D1452" t="s">
        <v>8221</v>
      </c>
      <c r="E1452">
        <v>890</v>
      </c>
    </row>
    <row r="1453" spans="1:5" x14ac:dyDescent="0.25">
      <c r="A1453" t="s">
        <v>8219</v>
      </c>
      <c r="B1453">
        <v>67</v>
      </c>
      <c r="D1453" t="s">
        <v>8221</v>
      </c>
      <c r="E1453">
        <v>0</v>
      </c>
    </row>
    <row r="1454" spans="1:5" x14ac:dyDescent="0.25">
      <c r="A1454" t="s">
        <v>8219</v>
      </c>
      <c r="B1454">
        <v>110</v>
      </c>
      <c r="D1454" t="s">
        <v>8221</v>
      </c>
      <c r="E1454">
        <v>0</v>
      </c>
    </row>
    <row r="1455" spans="1:5" x14ac:dyDescent="0.25">
      <c r="A1455" t="s">
        <v>8219</v>
      </c>
      <c r="B1455">
        <v>95</v>
      </c>
      <c r="D1455" t="s">
        <v>8221</v>
      </c>
      <c r="E1455">
        <v>4</v>
      </c>
    </row>
    <row r="1456" spans="1:5" x14ac:dyDescent="0.25">
      <c r="A1456" t="s">
        <v>8219</v>
      </c>
      <c r="B1456">
        <v>101</v>
      </c>
      <c r="D1456" t="s">
        <v>8221</v>
      </c>
      <c r="E1456">
        <v>0</v>
      </c>
    </row>
    <row r="1457" spans="1:5" x14ac:dyDescent="0.25">
      <c r="A1457" t="s">
        <v>8219</v>
      </c>
      <c r="B1457">
        <v>83</v>
      </c>
      <c r="D1457" t="s">
        <v>8221</v>
      </c>
      <c r="E1457">
        <v>20</v>
      </c>
    </row>
    <row r="1458" spans="1:5" x14ac:dyDescent="0.25">
      <c r="A1458" t="s">
        <v>8219</v>
      </c>
      <c r="B1458">
        <v>55</v>
      </c>
      <c r="D1458" t="s">
        <v>8221</v>
      </c>
      <c r="E1458">
        <v>7</v>
      </c>
    </row>
    <row r="1459" spans="1:5" x14ac:dyDescent="0.25">
      <c r="A1459" t="s">
        <v>8219</v>
      </c>
      <c r="B1459">
        <v>32</v>
      </c>
      <c r="D1459" t="s">
        <v>8221</v>
      </c>
      <c r="E1459">
        <v>18</v>
      </c>
    </row>
    <row r="1460" spans="1:5" x14ac:dyDescent="0.25">
      <c r="A1460" t="s">
        <v>8219</v>
      </c>
      <c r="B1460">
        <v>123</v>
      </c>
      <c r="D1460" t="s">
        <v>8221</v>
      </c>
      <c r="E1460">
        <v>40</v>
      </c>
    </row>
    <row r="1461" spans="1:5" x14ac:dyDescent="0.25">
      <c r="A1461" t="s">
        <v>8219</v>
      </c>
      <c r="B1461">
        <v>445</v>
      </c>
      <c r="D1461" t="s">
        <v>8221</v>
      </c>
      <c r="E1461">
        <v>148</v>
      </c>
    </row>
    <row r="1462" spans="1:5" x14ac:dyDescent="0.25">
      <c r="A1462" t="s">
        <v>8219</v>
      </c>
      <c r="B1462">
        <v>59</v>
      </c>
      <c r="D1462" t="s">
        <v>8221</v>
      </c>
      <c r="E1462">
        <v>4</v>
      </c>
    </row>
    <row r="1463" spans="1:5" x14ac:dyDescent="0.25">
      <c r="A1463" t="s">
        <v>8219</v>
      </c>
      <c r="B1463">
        <v>113</v>
      </c>
      <c r="D1463" t="s">
        <v>8221</v>
      </c>
      <c r="E1463">
        <v>0</v>
      </c>
    </row>
    <row r="1464" spans="1:5" x14ac:dyDescent="0.25">
      <c r="A1464" t="s">
        <v>8219</v>
      </c>
      <c r="B1464">
        <v>107</v>
      </c>
      <c r="D1464" t="s">
        <v>8221</v>
      </c>
      <c r="E1464">
        <v>1</v>
      </c>
    </row>
    <row r="1465" spans="1:5" x14ac:dyDescent="0.25">
      <c r="A1465" t="s">
        <v>8219</v>
      </c>
      <c r="B1465">
        <v>10</v>
      </c>
      <c r="D1465" t="s">
        <v>8221</v>
      </c>
      <c r="E1465">
        <v>0</v>
      </c>
    </row>
    <row r="1466" spans="1:5" x14ac:dyDescent="0.25">
      <c r="A1466" t="s">
        <v>8219</v>
      </c>
      <c r="B1466">
        <v>76</v>
      </c>
      <c r="D1466" t="s">
        <v>8221</v>
      </c>
      <c r="E1466">
        <v>2</v>
      </c>
    </row>
    <row r="1467" spans="1:5" x14ac:dyDescent="0.25">
      <c r="A1467" t="s">
        <v>8219</v>
      </c>
      <c r="B1467">
        <v>37</v>
      </c>
      <c r="D1467" t="s">
        <v>8221</v>
      </c>
      <c r="E1467">
        <v>2</v>
      </c>
    </row>
    <row r="1468" spans="1:5" x14ac:dyDescent="0.25">
      <c r="A1468" t="s">
        <v>8219</v>
      </c>
      <c r="B1468">
        <v>69</v>
      </c>
      <c r="D1468" t="s">
        <v>8221</v>
      </c>
      <c r="E1468">
        <v>123</v>
      </c>
    </row>
    <row r="1469" spans="1:5" x14ac:dyDescent="0.25">
      <c r="A1469" t="s">
        <v>8219</v>
      </c>
      <c r="B1469">
        <v>108</v>
      </c>
      <c r="D1469" t="s">
        <v>8221</v>
      </c>
      <c r="E1469">
        <v>1</v>
      </c>
    </row>
    <row r="1470" spans="1:5" x14ac:dyDescent="0.25">
      <c r="A1470" t="s">
        <v>8219</v>
      </c>
      <c r="B1470">
        <v>94</v>
      </c>
      <c r="D1470" t="s">
        <v>8221</v>
      </c>
      <c r="E1470">
        <v>1</v>
      </c>
    </row>
    <row r="1471" spans="1:5" x14ac:dyDescent="0.25">
      <c r="A1471" t="s">
        <v>8219</v>
      </c>
      <c r="B1471">
        <v>91</v>
      </c>
      <c r="D1471" t="s">
        <v>8221</v>
      </c>
      <c r="E1471">
        <v>3</v>
      </c>
    </row>
    <row r="1472" spans="1:5" x14ac:dyDescent="0.25">
      <c r="A1472" t="s">
        <v>8219</v>
      </c>
      <c r="B1472">
        <v>47</v>
      </c>
      <c r="D1472" t="s">
        <v>8221</v>
      </c>
      <c r="E1472">
        <v>0</v>
      </c>
    </row>
    <row r="1473" spans="1:5" x14ac:dyDescent="0.25">
      <c r="A1473" t="s">
        <v>8219</v>
      </c>
      <c r="B1473">
        <v>163</v>
      </c>
      <c r="D1473" t="s">
        <v>8221</v>
      </c>
      <c r="E1473">
        <v>0</v>
      </c>
    </row>
    <row r="1474" spans="1:5" x14ac:dyDescent="0.25">
      <c r="A1474" t="s">
        <v>8219</v>
      </c>
      <c r="B1474">
        <v>83</v>
      </c>
      <c r="D1474" t="s">
        <v>8221</v>
      </c>
      <c r="E1474">
        <v>1</v>
      </c>
    </row>
    <row r="1475" spans="1:5" x14ac:dyDescent="0.25">
      <c r="A1475" t="s">
        <v>8219</v>
      </c>
      <c r="B1475">
        <v>78</v>
      </c>
      <c r="D1475" t="s">
        <v>8221</v>
      </c>
      <c r="E1475">
        <v>1</v>
      </c>
    </row>
    <row r="1476" spans="1:5" x14ac:dyDescent="0.25">
      <c r="A1476" t="s">
        <v>8219</v>
      </c>
      <c r="B1476">
        <v>64</v>
      </c>
      <c r="D1476" t="s">
        <v>8221</v>
      </c>
      <c r="E1476">
        <v>7</v>
      </c>
    </row>
    <row r="1477" spans="1:5" x14ac:dyDescent="0.25">
      <c r="A1477" t="s">
        <v>8219</v>
      </c>
      <c r="B1477">
        <v>76</v>
      </c>
      <c r="D1477" t="s">
        <v>8221</v>
      </c>
      <c r="E1477">
        <v>4</v>
      </c>
    </row>
    <row r="1478" spans="1:5" x14ac:dyDescent="0.25">
      <c r="A1478" t="s">
        <v>8219</v>
      </c>
      <c r="B1478">
        <v>86</v>
      </c>
      <c r="D1478" t="s">
        <v>8221</v>
      </c>
      <c r="E1478">
        <v>28</v>
      </c>
    </row>
    <row r="1479" spans="1:5" x14ac:dyDescent="0.25">
      <c r="A1479" t="s">
        <v>8219</v>
      </c>
      <c r="B1479">
        <v>28</v>
      </c>
      <c r="D1479" t="s">
        <v>8221</v>
      </c>
      <c r="E1479">
        <v>336</v>
      </c>
    </row>
    <row r="1480" spans="1:5" x14ac:dyDescent="0.25">
      <c r="A1480" t="s">
        <v>8219</v>
      </c>
      <c r="B1480">
        <v>71</v>
      </c>
      <c r="D1480" t="s">
        <v>8221</v>
      </c>
      <c r="E1480">
        <v>11</v>
      </c>
    </row>
    <row r="1481" spans="1:5" x14ac:dyDescent="0.25">
      <c r="A1481" t="s">
        <v>8219</v>
      </c>
      <c r="B1481">
        <v>183</v>
      </c>
      <c r="D1481" t="s">
        <v>8221</v>
      </c>
      <c r="E1481">
        <v>2</v>
      </c>
    </row>
    <row r="1482" spans="1:5" x14ac:dyDescent="0.25">
      <c r="A1482" t="s">
        <v>8219</v>
      </c>
      <c r="B1482">
        <v>103</v>
      </c>
      <c r="D1482" t="s">
        <v>8221</v>
      </c>
      <c r="E1482">
        <v>0</v>
      </c>
    </row>
    <row r="1483" spans="1:5" x14ac:dyDescent="0.25">
      <c r="A1483" t="s">
        <v>8219</v>
      </c>
      <c r="B1483">
        <v>167</v>
      </c>
      <c r="D1483" t="s">
        <v>8221</v>
      </c>
      <c r="E1483">
        <v>202</v>
      </c>
    </row>
    <row r="1484" spans="1:5" x14ac:dyDescent="0.25">
      <c r="A1484" t="s">
        <v>8219</v>
      </c>
      <c r="B1484">
        <v>108</v>
      </c>
      <c r="D1484" t="s">
        <v>8221</v>
      </c>
      <c r="E1484">
        <v>1</v>
      </c>
    </row>
    <row r="1485" spans="1:5" x14ac:dyDescent="0.25">
      <c r="A1485" t="s">
        <v>8219</v>
      </c>
      <c r="B1485">
        <v>105</v>
      </c>
      <c r="D1485" t="s">
        <v>8221</v>
      </c>
      <c r="E1485">
        <v>124</v>
      </c>
    </row>
    <row r="1486" spans="1:5" x14ac:dyDescent="0.25">
      <c r="A1486" t="s">
        <v>8219</v>
      </c>
      <c r="B1486">
        <v>190</v>
      </c>
      <c r="D1486" t="s">
        <v>8221</v>
      </c>
      <c r="E1486">
        <v>6</v>
      </c>
    </row>
    <row r="1487" spans="1:5" x14ac:dyDescent="0.25">
      <c r="A1487" t="s">
        <v>8219</v>
      </c>
      <c r="B1487">
        <v>269</v>
      </c>
      <c r="D1487" t="s">
        <v>8221</v>
      </c>
      <c r="E1487">
        <v>9</v>
      </c>
    </row>
    <row r="1488" spans="1:5" x14ac:dyDescent="0.25">
      <c r="A1488" t="s">
        <v>8219</v>
      </c>
      <c r="B1488">
        <v>48</v>
      </c>
      <c r="D1488" t="s">
        <v>8221</v>
      </c>
      <c r="E1488">
        <v>1</v>
      </c>
    </row>
    <row r="1489" spans="1:5" x14ac:dyDescent="0.25">
      <c r="A1489" t="s">
        <v>8219</v>
      </c>
      <c r="B1489">
        <v>150</v>
      </c>
      <c r="D1489" t="s">
        <v>8221</v>
      </c>
      <c r="E1489">
        <v>1</v>
      </c>
    </row>
    <row r="1490" spans="1:5" x14ac:dyDescent="0.25">
      <c r="A1490" t="s">
        <v>8219</v>
      </c>
      <c r="B1490">
        <v>31</v>
      </c>
      <c r="D1490" t="s">
        <v>8221</v>
      </c>
      <c r="E1490">
        <v>5</v>
      </c>
    </row>
    <row r="1491" spans="1:5" x14ac:dyDescent="0.25">
      <c r="A1491" t="s">
        <v>8219</v>
      </c>
      <c r="B1491">
        <v>141</v>
      </c>
      <c r="D1491" t="s">
        <v>8221</v>
      </c>
      <c r="E1491">
        <v>0</v>
      </c>
    </row>
    <row r="1492" spans="1:5" x14ac:dyDescent="0.25">
      <c r="A1492" t="s">
        <v>8219</v>
      </c>
      <c r="B1492">
        <v>65</v>
      </c>
      <c r="D1492" t="s">
        <v>8221</v>
      </c>
      <c r="E1492">
        <v>4</v>
      </c>
    </row>
    <row r="1493" spans="1:5" x14ac:dyDescent="0.25">
      <c r="A1493" t="s">
        <v>8219</v>
      </c>
      <c r="B1493">
        <v>70</v>
      </c>
      <c r="D1493" t="s">
        <v>8221</v>
      </c>
      <c r="E1493">
        <v>2</v>
      </c>
    </row>
    <row r="1494" spans="1:5" x14ac:dyDescent="0.25">
      <c r="A1494" t="s">
        <v>8219</v>
      </c>
      <c r="B1494">
        <v>57</v>
      </c>
      <c r="D1494" t="s">
        <v>8221</v>
      </c>
      <c r="E1494">
        <v>1293</v>
      </c>
    </row>
    <row r="1495" spans="1:5" x14ac:dyDescent="0.25">
      <c r="A1495" t="s">
        <v>8219</v>
      </c>
      <c r="B1495">
        <v>113</v>
      </c>
      <c r="D1495" t="s">
        <v>8221</v>
      </c>
      <c r="E1495">
        <v>93</v>
      </c>
    </row>
    <row r="1496" spans="1:5" x14ac:dyDescent="0.25">
      <c r="A1496" t="s">
        <v>8219</v>
      </c>
      <c r="B1496">
        <v>143</v>
      </c>
      <c r="D1496" t="s">
        <v>8221</v>
      </c>
      <c r="E1496">
        <v>311</v>
      </c>
    </row>
    <row r="1497" spans="1:5" x14ac:dyDescent="0.25">
      <c r="A1497" t="s">
        <v>8219</v>
      </c>
      <c r="B1497">
        <v>55</v>
      </c>
      <c r="D1497" t="s">
        <v>8221</v>
      </c>
      <c r="E1497">
        <v>135</v>
      </c>
    </row>
    <row r="1498" spans="1:5" x14ac:dyDescent="0.25">
      <c r="A1498" t="s">
        <v>8219</v>
      </c>
      <c r="B1498">
        <v>205</v>
      </c>
      <c r="D1498" t="s">
        <v>8221</v>
      </c>
      <c r="E1498">
        <v>0</v>
      </c>
    </row>
    <row r="1499" spans="1:5" x14ac:dyDescent="0.25">
      <c r="A1499" t="s">
        <v>8219</v>
      </c>
      <c r="B1499">
        <v>122</v>
      </c>
      <c r="D1499" t="s">
        <v>8221</v>
      </c>
      <c r="E1499">
        <v>15</v>
      </c>
    </row>
    <row r="1500" spans="1:5" x14ac:dyDescent="0.25">
      <c r="A1500" t="s">
        <v>8219</v>
      </c>
      <c r="B1500">
        <v>74</v>
      </c>
      <c r="D1500" t="s">
        <v>8221</v>
      </c>
      <c r="E1500">
        <v>4</v>
      </c>
    </row>
    <row r="1501" spans="1:5" x14ac:dyDescent="0.25">
      <c r="A1501" t="s">
        <v>8219</v>
      </c>
      <c r="B1501">
        <v>46</v>
      </c>
      <c r="D1501" t="s">
        <v>8221</v>
      </c>
      <c r="E1501">
        <v>70</v>
      </c>
    </row>
    <row r="1502" spans="1:5" x14ac:dyDescent="0.25">
      <c r="A1502" t="s">
        <v>8219</v>
      </c>
      <c r="B1502">
        <v>158</v>
      </c>
      <c r="D1502" t="s">
        <v>8221</v>
      </c>
      <c r="E1502">
        <v>55</v>
      </c>
    </row>
    <row r="1503" spans="1:5" x14ac:dyDescent="0.25">
      <c r="A1503" t="s">
        <v>8219</v>
      </c>
      <c r="B1503">
        <v>89</v>
      </c>
      <c r="D1503" t="s">
        <v>8221</v>
      </c>
      <c r="E1503">
        <v>0</v>
      </c>
    </row>
    <row r="1504" spans="1:5" x14ac:dyDescent="0.25">
      <c r="A1504" t="s">
        <v>8219</v>
      </c>
      <c r="B1504">
        <v>1356</v>
      </c>
      <c r="D1504" t="s">
        <v>8221</v>
      </c>
      <c r="E1504">
        <v>5</v>
      </c>
    </row>
    <row r="1505" spans="1:5" x14ac:dyDescent="0.25">
      <c r="A1505" t="s">
        <v>8219</v>
      </c>
      <c r="B1505">
        <v>107</v>
      </c>
      <c r="D1505" t="s">
        <v>8221</v>
      </c>
      <c r="E1505">
        <v>0</v>
      </c>
    </row>
    <row r="1506" spans="1:5" x14ac:dyDescent="0.25">
      <c r="A1506" t="s">
        <v>8219</v>
      </c>
      <c r="B1506">
        <v>128</v>
      </c>
      <c r="D1506" t="s">
        <v>8221</v>
      </c>
      <c r="E1506">
        <v>94</v>
      </c>
    </row>
    <row r="1507" spans="1:5" x14ac:dyDescent="0.25">
      <c r="A1507" t="s">
        <v>8219</v>
      </c>
      <c r="B1507">
        <v>145</v>
      </c>
      <c r="D1507" t="s">
        <v>8221</v>
      </c>
      <c r="E1507">
        <v>10</v>
      </c>
    </row>
    <row r="1508" spans="1:5" x14ac:dyDescent="0.25">
      <c r="A1508" t="s">
        <v>8219</v>
      </c>
      <c r="B1508">
        <v>104</v>
      </c>
      <c r="D1508" t="s">
        <v>8221</v>
      </c>
      <c r="E1508">
        <v>3</v>
      </c>
    </row>
    <row r="1509" spans="1:5" x14ac:dyDescent="0.25">
      <c r="A1509" t="s">
        <v>8219</v>
      </c>
      <c r="B1509">
        <v>30</v>
      </c>
      <c r="D1509" t="s">
        <v>8221</v>
      </c>
      <c r="E1509">
        <v>11</v>
      </c>
    </row>
    <row r="1510" spans="1:5" x14ac:dyDescent="0.25">
      <c r="A1510" t="s">
        <v>8219</v>
      </c>
      <c r="B1510">
        <v>123</v>
      </c>
      <c r="D1510" t="s">
        <v>8221</v>
      </c>
      <c r="E1510">
        <v>0</v>
      </c>
    </row>
    <row r="1511" spans="1:5" x14ac:dyDescent="0.25">
      <c r="A1511" t="s">
        <v>8219</v>
      </c>
      <c r="B1511">
        <v>117</v>
      </c>
      <c r="D1511" t="s">
        <v>8221</v>
      </c>
      <c r="E1511">
        <v>9</v>
      </c>
    </row>
    <row r="1512" spans="1:5" x14ac:dyDescent="0.25">
      <c r="A1512" t="s">
        <v>8219</v>
      </c>
      <c r="B1512">
        <v>151</v>
      </c>
      <c r="D1512" t="s">
        <v>8221</v>
      </c>
      <c r="E1512">
        <v>2</v>
      </c>
    </row>
    <row r="1513" spans="1:5" x14ac:dyDescent="0.25">
      <c r="A1513" t="s">
        <v>8219</v>
      </c>
      <c r="B1513">
        <v>37</v>
      </c>
      <c r="D1513" t="s">
        <v>8221</v>
      </c>
      <c r="E1513">
        <v>1</v>
      </c>
    </row>
    <row r="1514" spans="1:5" x14ac:dyDescent="0.25">
      <c r="A1514" t="s">
        <v>8219</v>
      </c>
      <c r="B1514">
        <v>75</v>
      </c>
      <c r="D1514" t="s">
        <v>8221</v>
      </c>
      <c r="E1514">
        <v>20</v>
      </c>
    </row>
    <row r="1515" spans="1:5" x14ac:dyDescent="0.25">
      <c r="A1515" t="s">
        <v>8219</v>
      </c>
      <c r="B1515">
        <v>107</v>
      </c>
      <c r="D1515" t="s">
        <v>8221</v>
      </c>
      <c r="E1515">
        <v>3</v>
      </c>
    </row>
    <row r="1516" spans="1:5" x14ac:dyDescent="0.25">
      <c r="A1516" t="s">
        <v>8219</v>
      </c>
      <c r="B1516">
        <v>162</v>
      </c>
      <c r="D1516" t="s">
        <v>8221</v>
      </c>
      <c r="E1516">
        <v>0</v>
      </c>
    </row>
    <row r="1517" spans="1:5" x14ac:dyDescent="0.25">
      <c r="A1517" t="s">
        <v>8219</v>
      </c>
      <c r="B1517">
        <v>175</v>
      </c>
      <c r="D1517" t="s">
        <v>8221</v>
      </c>
      <c r="E1517">
        <v>5</v>
      </c>
    </row>
    <row r="1518" spans="1:5" x14ac:dyDescent="0.25">
      <c r="A1518" t="s">
        <v>8219</v>
      </c>
      <c r="B1518">
        <v>69</v>
      </c>
      <c r="D1518" t="s">
        <v>8221</v>
      </c>
      <c r="E1518">
        <v>2</v>
      </c>
    </row>
    <row r="1519" spans="1:5" x14ac:dyDescent="0.25">
      <c r="A1519" t="s">
        <v>8219</v>
      </c>
      <c r="B1519">
        <v>189</v>
      </c>
      <c r="D1519" t="s">
        <v>8221</v>
      </c>
      <c r="E1519">
        <v>10</v>
      </c>
    </row>
    <row r="1520" spans="1:5" x14ac:dyDescent="0.25">
      <c r="A1520" t="s">
        <v>8219</v>
      </c>
      <c r="B1520">
        <v>97</v>
      </c>
      <c r="D1520" t="s">
        <v>8221</v>
      </c>
      <c r="E1520">
        <v>27</v>
      </c>
    </row>
    <row r="1521" spans="1:5" x14ac:dyDescent="0.25">
      <c r="A1521" t="s">
        <v>8219</v>
      </c>
      <c r="B1521">
        <v>89</v>
      </c>
      <c r="D1521" t="s">
        <v>8221</v>
      </c>
      <c r="E1521">
        <v>0</v>
      </c>
    </row>
    <row r="1522" spans="1:5" x14ac:dyDescent="0.25">
      <c r="A1522" t="s">
        <v>8219</v>
      </c>
      <c r="B1522">
        <v>67</v>
      </c>
      <c r="D1522" t="s">
        <v>8221</v>
      </c>
      <c r="E1522">
        <v>0</v>
      </c>
    </row>
    <row r="1523" spans="1:5" x14ac:dyDescent="0.25">
      <c r="A1523" t="s">
        <v>8219</v>
      </c>
      <c r="B1523">
        <v>130</v>
      </c>
      <c r="D1523" t="s">
        <v>8221</v>
      </c>
      <c r="E1523">
        <v>0</v>
      </c>
    </row>
    <row r="1524" spans="1:5" x14ac:dyDescent="0.25">
      <c r="A1524" t="s">
        <v>8219</v>
      </c>
      <c r="B1524">
        <v>128</v>
      </c>
      <c r="D1524" t="s">
        <v>8221</v>
      </c>
      <c r="E1524">
        <v>0</v>
      </c>
    </row>
    <row r="1525" spans="1:5" x14ac:dyDescent="0.25">
      <c r="A1525" t="s">
        <v>8219</v>
      </c>
      <c r="B1525">
        <v>123</v>
      </c>
      <c r="D1525" t="s">
        <v>8221</v>
      </c>
      <c r="E1525">
        <v>7</v>
      </c>
    </row>
    <row r="1526" spans="1:5" x14ac:dyDescent="0.25">
      <c r="A1526" t="s">
        <v>8219</v>
      </c>
      <c r="B1526">
        <v>31</v>
      </c>
      <c r="D1526" t="s">
        <v>8221</v>
      </c>
      <c r="E1526">
        <v>7</v>
      </c>
    </row>
    <row r="1527" spans="1:5" x14ac:dyDescent="0.25">
      <c r="A1527" t="s">
        <v>8219</v>
      </c>
      <c r="B1527">
        <v>92</v>
      </c>
      <c r="D1527" t="s">
        <v>8221</v>
      </c>
      <c r="E1527">
        <v>6</v>
      </c>
    </row>
    <row r="1528" spans="1:5" x14ac:dyDescent="0.25">
      <c r="A1528" t="s">
        <v>8219</v>
      </c>
      <c r="B1528">
        <v>147</v>
      </c>
      <c r="D1528" t="s">
        <v>8221</v>
      </c>
      <c r="E1528">
        <v>0</v>
      </c>
    </row>
    <row r="1529" spans="1:5" x14ac:dyDescent="0.25">
      <c r="A1529" t="s">
        <v>8219</v>
      </c>
      <c r="B1529">
        <v>369</v>
      </c>
      <c r="D1529" t="s">
        <v>8221</v>
      </c>
      <c r="E1529">
        <v>0</v>
      </c>
    </row>
    <row r="1530" spans="1:5" x14ac:dyDescent="0.25">
      <c r="A1530" t="s">
        <v>8219</v>
      </c>
      <c r="B1530">
        <v>104</v>
      </c>
      <c r="D1530" t="s">
        <v>8221</v>
      </c>
      <c r="E1530">
        <v>2</v>
      </c>
    </row>
    <row r="1531" spans="1:5" x14ac:dyDescent="0.25">
      <c r="A1531" t="s">
        <v>8219</v>
      </c>
      <c r="B1531">
        <v>48</v>
      </c>
      <c r="D1531" t="s">
        <v>8221</v>
      </c>
      <c r="E1531">
        <v>0</v>
      </c>
    </row>
    <row r="1532" spans="1:5" x14ac:dyDescent="0.25">
      <c r="A1532" t="s">
        <v>8219</v>
      </c>
      <c r="B1532">
        <v>145</v>
      </c>
    </row>
    <row r="1533" spans="1:5" x14ac:dyDescent="0.25">
      <c r="A1533" t="s">
        <v>8219</v>
      </c>
      <c r="B1533">
        <v>70</v>
      </c>
    </row>
    <row r="1534" spans="1:5" x14ac:dyDescent="0.25">
      <c r="A1534" t="s">
        <v>8219</v>
      </c>
      <c r="B1534">
        <v>218</v>
      </c>
    </row>
    <row r="1535" spans="1:5" x14ac:dyDescent="0.25">
      <c r="A1535" t="s">
        <v>8219</v>
      </c>
      <c r="B1535">
        <v>60</v>
      </c>
    </row>
    <row r="1536" spans="1:5" x14ac:dyDescent="0.25">
      <c r="A1536" t="s">
        <v>8219</v>
      </c>
      <c r="B1536">
        <v>109</v>
      </c>
    </row>
    <row r="1537" spans="1:2" x14ac:dyDescent="0.25">
      <c r="A1537" t="s">
        <v>8219</v>
      </c>
      <c r="B1537">
        <v>86</v>
      </c>
    </row>
    <row r="1538" spans="1:2" x14ac:dyDescent="0.25">
      <c r="A1538" t="s">
        <v>8219</v>
      </c>
      <c r="B1538">
        <v>104</v>
      </c>
    </row>
    <row r="1539" spans="1:2" x14ac:dyDescent="0.25">
      <c r="A1539" t="s">
        <v>8219</v>
      </c>
      <c r="B1539">
        <v>43</v>
      </c>
    </row>
    <row r="1540" spans="1:2" x14ac:dyDescent="0.25">
      <c r="A1540" t="s">
        <v>8219</v>
      </c>
      <c r="B1540">
        <v>136</v>
      </c>
    </row>
    <row r="1541" spans="1:2" x14ac:dyDescent="0.25">
      <c r="A1541" t="s">
        <v>8219</v>
      </c>
      <c r="B1541">
        <v>28</v>
      </c>
    </row>
    <row r="1542" spans="1:2" x14ac:dyDescent="0.25">
      <c r="A1542" t="s">
        <v>8219</v>
      </c>
      <c r="B1542">
        <v>23</v>
      </c>
    </row>
    <row r="1543" spans="1:2" x14ac:dyDescent="0.25">
      <c r="A1543" t="s">
        <v>8219</v>
      </c>
      <c r="B1543">
        <v>54</v>
      </c>
    </row>
    <row r="1544" spans="1:2" x14ac:dyDescent="0.25">
      <c r="A1544" t="s">
        <v>8219</v>
      </c>
      <c r="B1544">
        <v>104</v>
      </c>
    </row>
    <row r="1545" spans="1:2" x14ac:dyDescent="0.25">
      <c r="A1545" t="s">
        <v>8219</v>
      </c>
      <c r="B1545">
        <v>111</v>
      </c>
    </row>
    <row r="1546" spans="1:2" x14ac:dyDescent="0.25">
      <c r="A1546" t="s">
        <v>8219</v>
      </c>
      <c r="B1546">
        <v>26</v>
      </c>
    </row>
    <row r="1547" spans="1:2" x14ac:dyDescent="0.25">
      <c r="A1547" t="s">
        <v>8219</v>
      </c>
      <c r="B1547">
        <v>115</v>
      </c>
    </row>
    <row r="1548" spans="1:2" x14ac:dyDescent="0.25">
      <c r="A1548" t="s">
        <v>8219</v>
      </c>
      <c r="B1548">
        <v>101</v>
      </c>
    </row>
    <row r="1549" spans="1:2" x14ac:dyDescent="0.25">
      <c r="A1549" t="s">
        <v>8219</v>
      </c>
      <c r="B1549">
        <v>58</v>
      </c>
    </row>
    <row r="1550" spans="1:2" x14ac:dyDescent="0.25">
      <c r="A1550" t="s">
        <v>8219</v>
      </c>
      <c r="B1550">
        <v>58</v>
      </c>
    </row>
    <row r="1551" spans="1:2" x14ac:dyDescent="0.25">
      <c r="A1551" t="s">
        <v>8219</v>
      </c>
      <c r="B1551">
        <v>174</v>
      </c>
    </row>
    <row r="1552" spans="1:2" x14ac:dyDescent="0.25">
      <c r="A1552" t="s">
        <v>8219</v>
      </c>
      <c r="B1552">
        <v>188</v>
      </c>
    </row>
    <row r="1553" spans="1:2" x14ac:dyDescent="0.25">
      <c r="A1553" t="s">
        <v>8219</v>
      </c>
      <c r="B1553">
        <v>146</v>
      </c>
    </row>
    <row r="1554" spans="1:2" x14ac:dyDescent="0.25">
      <c r="A1554" t="s">
        <v>8219</v>
      </c>
      <c r="B1554">
        <v>73</v>
      </c>
    </row>
    <row r="1555" spans="1:2" x14ac:dyDescent="0.25">
      <c r="A1555" t="s">
        <v>8219</v>
      </c>
      <c r="B1555">
        <v>274</v>
      </c>
    </row>
    <row r="1556" spans="1:2" x14ac:dyDescent="0.25">
      <c r="A1556" t="s">
        <v>8219</v>
      </c>
      <c r="B1556">
        <v>53</v>
      </c>
    </row>
    <row r="1557" spans="1:2" x14ac:dyDescent="0.25">
      <c r="A1557" t="s">
        <v>8219</v>
      </c>
      <c r="B1557">
        <v>71</v>
      </c>
    </row>
    <row r="1558" spans="1:2" x14ac:dyDescent="0.25">
      <c r="A1558" t="s">
        <v>8219</v>
      </c>
      <c r="B1558">
        <v>148</v>
      </c>
    </row>
    <row r="1559" spans="1:2" x14ac:dyDescent="0.25">
      <c r="A1559" t="s">
        <v>8219</v>
      </c>
      <c r="B1559">
        <v>134</v>
      </c>
    </row>
    <row r="1560" spans="1:2" x14ac:dyDescent="0.25">
      <c r="A1560" t="s">
        <v>8219</v>
      </c>
      <c r="B1560">
        <v>215</v>
      </c>
    </row>
    <row r="1561" spans="1:2" x14ac:dyDescent="0.25">
      <c r="A1561" t="s">
        <v>8219</v>
      </c>
      <c r="B1561">
        <v>92</v>
      </c>
    </row>
    <row r="1562" spans="1:2" x14ac:dyDescent="0.25">
      <c r="A1562" t="s">
        <v>8219</v>
      </c>
      <c r="B1562">
        <v>136</v>
      </c>
    </row>
    <row r="1563" spans="1:2" x14ac:dyDescent="0.25">
      <c r="A1563" t="s">
        <v>8219</v>
      </c>
      <c r="B1563">
        <v>108</v>
      </c>
    </row>
    <row r="1564" spans="1:2" x14ac:dyDescent="0.25">
      <c r="A1564" t="s">
        <v>8219</v>
      </c>
      <c r="B1564">
        <v>62</v>
      </c>
    </row>
    <row r="1565" spans="1:2" x14ac:dyDescent="0.25">
      <c r="A1565" t="s">
        <v>8219</v>
      </c>
      <c r="B1565">
        <v>116</v>
      </c>
    </row>
    <row r="1566" spans="1:2" x14ac:dyDescent="0.25">
      <c r="A1566" t="s">
        <v>8219</v>
      </c>
      <c r="B1566">
        <v>96</v>
      </c>
    </row>
    <row r="1567" spans="1:2" x14ac:dyDescent="0.25">
      <c r="A1567" t="s">
        <v>8219</v>
      </c>
      <c r="B1567">
        <v>204</v>
      </c>
    </row>
    <row r="1568" spans="1:2" x14ac:dyDescent="0.25">
      <c r="A1568" t="s">
        <v>8219</v>
      </c>
      <c r="B1568">
        <v>242</v>
      </c>
    </row>
    <row r="1569" spans="1:2" x14ac:dyDescent="0.25">
      <c r="A1569" t="s">
        <v>8219</v>
      </c>
      <c r="B1569">
        <v>160</v>
      </c>
    </row>
    <row r="1570" spans="1:2" x14ac:dyDescent="0.25">
      <c r="A1570" t="s">
        <v>8219</v>
      </c>
      <c r="B1570">
        <v>69</v>
      </c>
    </row>
    <row r="1571" spans="1:2" x14ac:dyDescent="0.25">
      <c r="A1571" t="s">
        <v>8219</v>
      </c>
      <c r="B1571">
        <v>84</v>
      </c>
    </row>
    <row r="1572" spans="1:2" x14ac:dyDescent="0.25">
      <c r="A1572" t="s">
        <v>8219</v>
      </c>
      <c r="B1572">
        <v>283</v>
      </c>
    </row>
    <row r="1573" spans="1:2" x14ac:dyDescent="0.25">
      <c r="A1573" t="s">
        <v>8219</v>
      </c>
      <c r="B1573">
        <v>79</v>
      </c>
    </row>
    <row r="1574" spans="1:2" x14ac:dyDescent="0.25">
      <c r="A1574" t="s">
        <v>8219</v>
      </c>
      <c r="B1574">
        <v>80</v>
      </c>
    </row>
    <row r="1575" spans="1:2" x14ac:dyDescent="0.25">
      <c r="A1575" t="s">
        <v>8219</v>
      </c>
      <c r="B1575">
        <v>398</v>
      </c>
    </row>
    <row r="1576" spans="1:2" x14ac:dyDescent="0.25">
      <c r="A1576" t="s">
        <v>8219</v>
      </c>
      <c r="B1576">
        <v>304</v>
      </c>
    </row>
    <row r="1577" spans="1:2" x14ac:dyDescent="0.25">
      <c r="A1577" t="s">
        <v>8219</v>
      </c>
      <c r="B1577">
        <v>3468</v>
      </c>
    </row>
    <row r="1578" spans="1:2" x14ac:dyDescent="0.25">
      <c r="A1578" t="s">
        <v>8219</v>
      </c>
      <c r="B1578">
        <v>394</v>
      </c>
    </row>
    <row r="1579" spans="1:2" x14ac:dyDescent="0.25">
      <c r="A1579" t="s">
        <v>8219</v>
      </c>
      <c r="B1579">
        <v>58</v>
      </c>
    </row>
    <row r="1580" spans="1:2" x14ac:dyDescent="0.25">
      <c r="A1580" t="s">
        <v>8219</v>
      </c>
      <c r="B1580">
        <v>94</v>
      </c>
    </row>
    <row r="1581" spans="1:2" x14ac:dyDescent="0.25">
      <c r="A1581" t="s">
        <v>8219</v>
      </c>
      <c r="B1581">
        <v>32</v>
      </c>
    </row>
    <row r="1582" spans="1:2" x14ac:dyDescent="0.25">
      <c r="A1582" t="s">
        <v>8219</v>
      </c>
      <c r="B1582">
        <v>25</v>
      </c>
    </row>
    <row r="1583" spans="1:2" x14ac:dyDescent="0.25">
      <c r="A1583" t="s">
        <v>8219</v>
      </c>
      <c r="B1583">
        <v>113</v>
      </c>
    </row>
    <row r="1584" spans="1:2" x14ac:dyDescent="0.25">
      <c r="A1584" t="s">
        <v>8219</v>
      </c>
      <c r="B1584">
        <v>97</v>
      </c>
    </row>
    <row r="1585" spans="1:2" x14ac:dyDescent="0.25">
      <c r="A1585" t="s">
        <v>8219</v>
      </c>
      <c r="B1585">
        <v>82</v>
      </c>
    </row>
    <row r="1586" spans="1:2" x14ac:dyDescent="0.25">
      <c r="A1586" t="s">
        <v>8219</v>
      </c>
      <c r="B1586">
        <v>71</v>
      </c>
    </row>
    <row r="1587" spans="1:2" x14ac:dyDescent="0.25">
      <c r="A1587" t="s">
        <v>8219</v>
      </c>
      <c r="B1587">
        <v>70</v>
      </c>
    </row>
    <row r="1588" spans="1:2" x14ac:dyDescent="0.25">
      <c r="A1588" t="s">
        <v>8219</v>
      </c>
      <c r="B1588">
        <v>57</v>
      </c>
    </row>
    <row r="1589" spans="1:2" x14ac:dyDescent="0.25">
      <c r="A1589" t="s">
        <v>8219</v>
      </c>
      <c r="B1589">
        <v>47</v>
      </c>
    </row>
    <row r="1590" spans="1:2" x14ac:dyDescent="0.25">
      <c r="A1590" t="s">
        <v>8219</v>
      </c>
      <c r="B1590">
        <v>19</v>
      </c>
    </row>
    <row r="1591" spans="1:2" x14ac:dyDescent="0.25">
      <c r="A1591" t="s">
        <v>8219</v>
      </c>
      <c r="B1591">
        <v>77</v>
      </c>
    </row>
    <row r="1592" spans="1:2" x14ac:dyDescent="0.25">
      <c r="A1592" t="s">
        <v>8219</v>
      </c>
      <c r="B1592">
        <v>40</v>
      </c>
    </row>
    <row r="1593" spans="1:2" x14ac:dyDescent="0.25">
      <c r="A1593" t="s">
        <v>8219</v>
      </c>
      <c r="B1593">
        <v>94</v>
      </c>
    </row>
    <row r="1594" spans="1:2" x14ac:dyDescent="0.25">
      <c r="A1594" t="s">
        <v>8219</v>
      </c>
      <c r="B1594">
        <v>539</v>
      </c>
    </row>
    <row r="1595" spans="1:2" x14ac:dyDescent="0.25">
      <c r="A1595" t="s">
        <v>8219</v>
      </c>
      <c r="B1595">
        <v>119</v>
      </c>
    </row>
    <row r="1596" spans="1:2" x14ac:dyDescent="0.25">
      <c r="A1596" t="s">
        <v>8219</v>
      </c>
      <c r="B1596">
        <v>95</v>
      </c>
    </row>
    <row r="1597" spans="1:2" x14ac:dyDescent="0.25">
      <c r="A1597" t="s">
        <v>8219</v>
      </c>
      <c r="B1597">
        <v>45</v>
      </c>
    </row>
    <row r="1598" spans="1:2" x14ac:dyDescent="0.25">
      <c r="A1598" t="s">
        <v>8219</v>
      </c>
      <c r="B1598">
        <v>50</v>
      </c>
    </row>
    <row r="1599" spans="1:2" x14ac:dyDescent="0.25">
      <c r="A1599" t="s">
        <v>8219</v>
      </c>
      <c r="B1599">
        <v>182</v>
      </c>
    </row>
    <row r="1600" spans="1:2" x14ac:dyDescent="0.25">
      <c r="A1600" t="s">
        <v>8219</v>
      </c>
      <c r="B1600">
        <v>82</v>
      </c>
    </row>
    <row r="1601" spans="1:2" x14ac:dyDescent="0.25">
      <c r="A1601" t="s">
        <v>8219</v>
      </c>
      <c r="B1601">
        <v>80</v>
      </c>
    </row>
    <row r="1602" spans="1:2" x14ac:dyDescent="0.25">
      <c r="A1602" t="s">
        <v>8219</v>
      </c>
      <c r="B1602">
        <v>57</v>
      </c>
    </row>
    <row r="1603" spans="1:2" x14ac:dyDescent="0.25">
      <c r="A1603" t="s">
        <v>8219</v>
      </c>
      <c r="B1603">
        <v>90</v>
      </c>
    </row>
    <row r="1604" spans="1:2" x14ac:dyDescent="0.25">
      <c r="A1604" t="s">
        <v>8219</v>
      </c>
      <c r="B1604">
        <v>498</v>
      </c>
    </row>
    <row r="1605" spans="1:2" x14ac:dyDescent="0.25">
      <c r="A1605" t="s">
        <v>8219</v>
      </c>
      <c r="B1605">
        <v>480</v>
      </c>
    </row>
    <row r="1606" spans="1:2" x14ac:dyDescent="0.25">
      <c r="A1606" t="s">
        <v>8219</v>
      </c>
      <c r="B1606">
        <v>207</v>
      </c>
    </row>
    <row r="1607" spans="1:2" x14ac:dyDescent="0.25">
      <c r="A1607" t="s">
        <v>8219</v>
      </c>
      <c r="B1607">
        <v>68</v>
      </c>
    </row>
    <row r="1608" spans="1:2" x14ac:dyDescent="0.25">
      <c r="A1608" t="s">
        <v>8219</v>
      </c>
      <c r="B1608">
        <v>93</v>
      </c>
    </row>
    <row r="1609" spans="1:2" x14ac:dyDescent="0.25">
      <c r="A1609" t="s">
        <v>8219</v>
      </c>
      <c r="B1609">
        <v>36</v>
      </c>
    </row>
    <row r="1610" spans="1:2" x14ac:dyDescent="0.25">
      <c r="A1610" t="s">
        <v>8219</v>
      </c>
      <c r="B1610">
        <v>167</v>
      </c>
    </row>
    <row r="1611" spans="1:2" x14ac:dyDescent="0.25">
      <c r="A1611" t="s">
        <v>8219</v>
      </c>
      <c r="B1611">
        <v>86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191</v>
      </c>
    </row>
    <row r="1614" spans="1:2" x14ac:dyDescent="0.25">
      <c r="A1614" t="s">
        <v>8219</v>
      </c>
      <c r="B1614">
        <v>26</v>
      </c>
    </row>
    <row r="1615" spans="1:2" x14ac:dyDescent="0.25">
      <c r="A1615" t="s">
        <v>8219</v>
      </c>
      <c r="B1615">
        <v>57</v>
      </c>
    </row>
    <row r="1616" spans="1:2" x14ac:dyDescent="0.25">
      <c r="A1616" t="s">
        <v>8219</v>
      </c>
      <c r="B1616">
        <v>86</v>
      </c>
    </row>
    <row r="1617" spans="1:2" x14ac:dyDescent="0.25">
      <c r="A1617" t="s">
        <v>8219</v>
      </c>
      <c r="B1617">
        <v>89</v>
      </c>
    </row>
    <row r="1618" spans="1:2" x14ac:dyDescent="0.25">
      <c r="A1618" t="s">
        <v>8219</v>
      </c>
      <c r="B1618">
        <v>184</v>
      </c>
    </row>
    <row r="1619" spans="1:2" x14ac:dyDescent="0.25">
      <c r="A1619" t="s">
        <v>8219</v>
      </c>
      <c r="B1619">
        <v>145</v>
      </c>
    </row>
    <row r="1620" spans="1:2" x14ac:dyDescent="0.25">
      <c r="A1620" t="s">
        <v>8219</v>
      </c>
      <c r="B1620">
        <v>159</v>
      </c>
    </row>
    <row r="1621" spans="1:2" x14ac:dyDescent="0.25">
      <c r="A1621" t="s">
        <v>8219</v>
      </c>
      <c r="B1621">
        <v>179</v>
      </c>
    </row>
    <row r="1622" spans="1:2" x14ac:dyDescent="0.25">
      <c r="A1622" t="s">
        <v>8219</v>
      </c>
      <c r="B1622">
        <v>251</v>
      </c>
    </row>
    <row r="1623" spans="1:2" x14ac:dyDescent="0.25">
      <c r="A1623" t="s">
        <v>8219</v>
      </c>
      <c r="B1623">
        <v>249</v>
      </c>
    </row>
    <row r="1624" spans="1:2" x14ac:dyDescent="0.25">
      <c r="A1624" t="s">
        <v>8219</v>
      </c>
      <c r="B1624">
        <v>104</v>
      </c>
    </row>
    <row r="1625" spans="1:2" x14ac:dyDescent="0.25">
      <c r="A1625" t="s">
        <v>8219</v>
      </c>
      <c r="B1625">
        <v>72</v>
      </c>
    </row>
    <row r="1626" spans="1:2" x14ac:dyDescent="0.25">
      <c r="A1626" t="s">
        <v>8219</v>
      </c>
      <c r="B1626">
        <v>47</v>
      </c>
    </row>
    <row r="1627" spans="1:2" x14ac:dyDescent="0.25">
      <c r="A1627" t="s">
        <v>8219</v>
      </c>
      <c r="B1627">
        <v>50</v>
      </c>
    </row>
    <row r="1628" spans="1:2" x14ac:dyDescent="0.25">
      <c r="A1628" t="s">
        <v>8219</v>
      </c>
      <c r="B1628">
        <v>293</v>
      </c>
    </row>
    <row r="1629" spans="1:2" x14ac:dyDescent="0.25">
      <c r="A1629" t="s">
        <v>8219</v>
      </c>
      <c r="B1629">
        <v>120</v>
      </c>
    </row>
    <row r="1630" spans="1:2" x14ac:dyDescent="0.25">
      <c r="A1630" t="s">
        <v>8219</v>
      </c>
      <c r="B1630">
        <v>97</v>
      </c>
    </row>
    <row r="1631" spans="1:2" x14ac:dyDescent="0.25">
      <c r="A1631" t="s">
        <v>8219</v>
      </c>
      <c r="B1631">
        <v>226</v>
      </c>
    </row>
    <row r="1632" spans="1:2" x14ac:dyDescent="0.25">
      <c r="A1632" t="s">
        <v>8219</v>
      </c>
      <c r="B1632">
        <v>71</v>
      </c>
    </row>
    <row r="1633" spans="1:2" x14ac:dyDescent="0.25">
      <c r="A1633" t="s">
        <v>8219</v>
      </c>
      <c r="B1633">
        <v>86</v>
      </c>
    </row>
    <row r="1634" spans="1:2" x14ac:dyDescent="0.25">
      <c r="A1634" t="s">
        <v>8219</v>
      </c>
      <c r="B1634">
        <v>480</v>
      </c>
    </row>
    <row r="1635" spans="1:2" x14ac:dyDescent="0.25">
      <c r="A1635" t="s">
        <v>8219</v>
      </c>
      <c r="B1635">
        <v>165</v>
      </c>
    </row>
    <row r="1636" spans="1:2" x14ac:dyDescent="0.25">
      <c r="A1636" t="s">
        <v>8219</v>
      </c>
      <c r="B1636">
        <v>8200</v>
      </c>
    </row>
    <row r="1637" spans="1:2" x14ac:dyDescent="0.25">
      <c r="A1637" t="s">
        <v>8219</v>
      </c>
      <c r="B1637">
        <v>150</v>
      </c>
    </row>
    <row r="1638" spans="1:2" x14ac:dyDescent="0.25">
      <c r="A1638" t="s">
        <v>8219</v>
      </c>
      <c r="B1638">
        <v>263</v>
      </c>
    </row>
    <row r="1639" spans="1:2" x14ac:dyDescent="0.25">
      <c r="A1639" t="s">
        <v>8219</v>
      </c>
      <c r="B1639">
        <v>52</v>
      </c>
    </row>
    <row r="1640" spans="1:2" x14ac:dyDescent="0.25">
      <c r="A1640" t="s">
        <v>8219</v>
      </c>
      <c r="B1640">
        <v>52</v>
      </c>
    </row>
    <row r="1641" spans="1:2" x14ac:dyDescent="0.25">
      <c r="A1641" t="s">
        <v>8219</v>
      </c>
      <c r="B1641">
        <v>75</v>
      </c>
    </row>
    <row r="1642" spans="1:2" x14ac:dyDescent="0.25">
      <c r="A1642" t="s">
        <v>8219</v>
      </c>
      <c r="B1642">
        <v>178</v>
      </c>
    </row>
    <row r="1643" spans="1:2" x14ac:dyDescent="0.25">
      <c r="A1643" t="s">
        <v>8219</v>
      </c>
      <c r="B1643">
        <v>235</v>
      </c>
    </row>
    <row r="1644" spans="1:2" x14ac:dyDescent="0.25">
      <c r="A1644" t="s">
        <v>8219</v>
      </c>
      <c r="B1644">
        <v>88</v>
      </c>
    </row>
    <row r="1645" spans="1:2" x14ac:dyDescent="0.25">
      <c r="A1645" t="s">
        <v>8219</v>
      </c>
      <c r="B1645">
        <v>244</v>
      </c>
    </row>
    <row r="1646" spans="1:2" x14ac:dyDescent="0.25">
      <c r="A1646" t="s">
        <v>8219</v>
      </c>
      <c r="B1646">
        <v>108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69</v>
      </c>
    </row>
    <row r="1649" spans="1:2" x14ac:dyDescent="0.25">
      <c r="A1649" t="s">
        <v>8219</v>
      </c>
      <c r="B1649">
        <v>188</v>
      </c>
    </row>
    <row r="1650" spans="1:2" x14ac:dyDescent="0.25">
      <c r="A1650" t="s">
        <v>8219</v>
      </c>
      <c r="B1650">
        <v>119</v>
      </c>
    </row>
    <row r="1651" spans="1:2" x14ac:dyDescent="0.25">
      <c r="A1651" t="s">
        <v>8219</v>
      </c>
      <c r="B1651">
        <v>286</v>
      </c>
    </row>
    <row r="1652" spans="1:2" x14ac:dyDescent="0.25">
      <c r="A1652" t="s">
        <v>8219</v>
      </c>
      <c r="B1652">
        <v>119</v>
      </c>
    </row>
    <row r="1653" spans="1:2" x14ac:dyDescent="0.25">
      <c r="A1653" t="s">
        <v>8219</v>
      </c>
      <c r="B1653">
        <v>184</v>
      </c>
    </row>
    <row r="1654" spans="1:2" x14ac:dyDescent="0.25">
      <c r="A1654" t="s">
        <v>8219</v>
      </c>
      <c r="B1654">
        <v>62</v>
      </c>
    </row>
    <row r="1655" spans="1:2" x14ac:dyDescent="0.25">
      <c r="A1655" t="s">
        <v>8219</v>
      </c>
      <c r="B1655">
        <v>158</v>
      </c>
    </row>
    <row r="1656" spans="1:2" x14ac:dyDescent="0.25">
      <c r="A1656" t="s">
        <v>8219</v>
      </c>
      <c r="B1656">
        <v>173</v>
      </c>
    </row>
    <row r="1657" spans="1:2" x14ac:dyDescent="0.25">
      <c r="A1657" t="s">
        <v>8219</v>
      </c>
      <c r="B1657">
        <v>110</v>
      </c>
    </row>
    <row r="1658" spans="1:2" x14ac:dyDescent="0.25">
      <c r="A1658" t="s">
        <v>8219</v>
      </c>
      <c r="B1658">
        <v>26</v>
      </c>
    </row>
    <row r="1659" spans="1:2" x14ac:dyDescent="0.25">
      <c r="A1659" t="s">
        <v>8219</v>
      </c>
      <c r="B1659">
        <v>156</v>
      </c>
    </row>
    <row r="1660" spans="1:2" x14ac:dyDescent="0.25">
      <c r="A1660" t="s">
        <v>8219</v>
      </c>
      <c r="B1660">
        <v>90</v>
      </c>
    </row>
    <row r="1661" spans="1:2" x14ac:dyDescent="0.25">
      <c r="A1661" t="s">
        <v>8219</v>
      </c>
      <c r="B1661">
        <v>190</v>
      </c>
    </row>
    <row r="1662" spans="1:2" x14ac:dyDescent="0.25">
      <c r="A1662" t="s">
        <v>8219</v>
      </c>
      <c r="B1662">
        <v>255</v>
      </c>
    </row>
    <row r="1663" spans="1:2" x14ac:dyDescent="0.25">
      <c r="A1663" t="s">
        <v>8219</v>
      </c>
      <c r="B1663">
        <v>141</v>
      </c>
    </row>
    <row r="1664" spans="1:2" x14ac:dyDescent="0.25">
      <c r="A1664" t="s">
        <v>8219</v>
      </c>
      <c r="B1664">
        <v>99</v>
      </c>
    </row>
    <row r="1665" spans="1:2" x14ac:dyDescent="0.25">
      <c r="A1665" t="s">
        <v>8219</v>
      </c>
      <c r="B1665">
        <v>170</v>
      </c>
    </row>
    <row r="1666" spans="1:2" x14ac:dyDescent="0.25">
      <c r="A1666" t="s">
        <v>8219</v>
      </c>
      <c r="B1666">
        <v>75</v>
      </c>
    </row>
    <row r="1667" spans="1:2" x14ac:dyDescent="0.25">
      <c r="A1667" t="s">
        <v>8219</v>
      </c>
      <c r="B1667">
        <v>169</v>
      </c>
    </row>
    <row r="1668" spans="1:2" x14ac:dyDescent="0.25">
      <c r="A1668" t="s">
        <v>8219</v>
      </c>
      <c r="B1668">
        <v>227</v>
      </c>
    </row>
    <row r="1669" spans="1:2" x14ac:dyDescent="0.25">
      <c r="A1669" t="s">
        <v>8219</v>
      </c>
      <c r="B1669">
        <v>52</v>
      </c>
    </row>
    <row r="1670" spans="1:2" x14ac:dyDescent="0.25">
      <c r="A1670" t="s">
        <v>8219</v>
      </c>
      <c r="B1670">
        <v>151</v>
      </c>
    </row>
    <row r="1671" spans="1:2" x14ac:dyDescent="0.25">
      <c r="A1671" t="s">
        <v>8219</v>
      </c>
      <c r="B1671">
        <v>52</v>
      </c>
    </row>
    <row r="1672" spans="1:2" x14ac:dyDescent="0.25">
      <c r="A1672" t="s">
        <v>8219</v>
      </c>
      <c r="B1672">
        <v>158</v>
      </c>
    </row>
    <row r="1673" spans="1:2" x14ac:dyDescent="0.25">
      <c r="A1673" t="s">
        <v>8219</v>
      </c>
      <c r="B1673">
        <v>205</v>
      </c>
    </row>
    <row r="1674" spans="1:2" x14ac:dyDescent="0.25">
      <c r="A1674" t="s">
        <v>8219</v>
      </c>
      <c r="B1674">
        <v>157</v>
      </c>
    </row>
    <row r="1675" spans="1:2" x14ac:dyDescent="0.25">
      <c r="A1675" t="s">
        <v>8219</v>
      </c>
      <c r="B1675">
        <v>133</v>
      </c>
    </row>
    <row r="1676" spans="1:2" x14ac:dyDescent="0.25">
      <c r="A1676" t="s">
        <v>8219</v>
      </c>
      <c r="B1676">
        <v>58</v>
      </c>
    </row>
    <row r="1677" spans="1:2" x14ac:dyDescent="0.25">
      <c r="A1677" t="s">
        <v>8219</v>
      </c>
      <c r="B1677">
        <v>128</v>
      </c>
    </row>
    <row r="1678" spans="1:2" x14ac:dyDescent="0.25">
      <c r="A1678" t="s">
        <v>8219</v>
      </c>
      <c r="B1678">
        <v>61</v>
      </c>
    </row>
    <row r="1679" spans="1:2" x14ac:dyDescent="0.25">
      <c r="A1679" t="s">
        <v>8219</v>
      </c>
      <c r="B1679">
        <v>90</v>
      </c>
    </row>
    <row r="1680" spans="1:2" x14ac:dyDescent="0.25">
      <c r="A1680" t="s">
        <v>8219</v>
      </c>
      <c r="B1680">
        <v>134</v>
      </c>
    </row>
    <row r="1681" spans="1:2" x14ac:dyDescent="0.25">
      <c r="A1681" t="s">
        <v>8219</v>
      </c>
      <c r="B1681">
        <v>120</v>
      </c>
    </row>
    <row r="1682" spans="1:2" x14ac:dyDescent="0.25">
      <c r="A1682" t="s">
        <v>8219</v>
      </c>
      <c r="B1682">
        <v>96</v>
      </c>
    </row>
    <row r="1683" spans="1:2" x14ac:dyDescent="0.25">
      <c r="A1683" t="s">
        <v>8219</v>
      </c>
      <c r="B1683">
        <v>2478</v>
      </c>
    </row>
    <row r="1684" spans="1:2" x14ac:dyDescent="0.25">
      <c r="A1684" t="s">
        <v>8219</v>
      </c>
      <c r="B1684">
        <v>424</v>
      </c>
    </row>
    <row r="1685" spans="1:2" x14ac:dyDescent="0.25">
      <c r="A1685" t="s">
        <v>8219</v>
      </c>
      <c r="B1685">
        <v>1633</v>
      </c>
    </row>
    <row r="1686" spans="1:2" x14ac:dyDescent="0.25">
      <c r="A1686" t="s">
        <v>8219</v>
      </c>
      <c r="B1686">
        <v>306</v>
      </c>
    </row>
    <row r="1687" spans="1:2" x14ac:dyDescent="0.25">
      <c r="A1687" t="s">
        <v>8219</v>
      </c>
      <c r="B1687">
        <v>137</v>
      </c>
    </row>
    <row r="1688" spans="1:2" x14ac:dyDescent="0.25">
      <c r="A1688" t="s">
        <v>8219</v>
      </c>
      <c r="B1688">
        <v>479</v>
      </c>
    </row>
    <row r="1689" spans="1:2" x14ac:dyDescent="0.25">
      <c r="A1689" t="s">
        <v>8219</v>
      </c>
      <c r="B1689">
        <v>429</v>
      </c>
    </row>
    <row r="1690" spans="1:2" x14ac:dyDescent="0.25">
      <c r="A1690" t="s">
        <v>8219</v>
      </c>
      <c r="B1690">
        <v>140</v>
      </c>
    </row>
    <row r="1691" spans="1:2" x14ac:dyDescent="0.25">
      <c r="A1691" t="s">
        <v>8219</v>
      </c>
      <c r="B1691">
        <v>217</v>
      </c>
    </row>
    <row r="1692" spans="1:2" x14ac:dyDescent="0.25">
      <c r="A1692" t="s">
        <v>8219</v>
      </c>
      <c r="B1692">
        <v>170</v>
      </c>
    </row>
    <row r="1693" spans="1:2" x14ac:dyDescent="0.25">
      <c r="A1693" t="s">
        <v>8219</v>
      </c>
      <c r="B1693">
        <v>607</v>
      </c>
    </row>
    <row r="1694" spans="1:2" x14ac:dyDescent="0.25">
      <c r="A1694" t="s">
        <v>8219</v>
      </c>
      <c r="B1694">
        <v>266</v>
      </c>
    </row>
    <row r="1695" spans="1:2" x14ac:dyDescent="0.25">
      <c r="A1695" t="s">
        <v>8219</v>
      </c>
      <c r="B1695">
        <v>878</v>
      </c>
    </row>
    <row r="1696" spans="1:2" x14ac:dyDescent="0.25">
      <c r="A1696" t="s">
        <v>8219</v>
      </c>
      <c r="B1696">
        <v>296</v>
      </c>
    </row>
    <row r="1697" spans="1:2" x14ac:dyDescent="0.25">
      <c r="A1697" t="s">
        <v>8219</v>
      </c>
      <c r="B1697">
        <v>2525</v>
      </c>
    </row>
    <row r="1698" spans="1:2" x14ac:dyDescent="0.25">
      <c r="A1698" t="s">
        <v>8219</v>
      </c>
      <c r="B1698">
        <v>537</v>
      </c>
    </row>
    <row r="1699" spans="1:2" x14ac:dyDescent="0.25">
      <c r="A1699" t="s">
        <v>8219</v>
      </c>
      <c r="B1699">
        <v>120</v>
      </c>
    </row>
    <row r="1700" spans="1:2" x14ac:dyDescent="0.25">
      <c r="A1700" t="s">
        <v>8219</v>
      </c>
      <c r="B1700">
        <v>186</v>
      </c>
    </row>
    <row r="1701" spans="1:2" x14ac:dyDescent="0.25">
      <c r="A1701" t="s">
        <v>8219</v>
      </c>
      <c r="B1701">
        <v>59</v>
      </c>
    </row>
    <row r="1702" spans="1:2" x14ac:dyDescent="0.25">
      <c r="A1702" t="s">
        <v>8219</v>
      </c>
      <c r="B1702">
        <v>294</v>
      </c>
    </row>
    <row r="1703" spans="1:2" x14ac:dyDescent="0.25">
      <c r="A1703" t="s">
        <v>8219</v>
      </c>
      <c r="B1703">
        <v>206</v>
      </c>
    </row>
    <row r="1704" spans="1:2" x14ac:dyDescent="0.25">
      <c r="A1704" t="s">
        <v>8219</v>
      </c>
      <c r="B1704">
        <v>187</v>
      </c>
    </row>
    <row r="1705" spans="1:2" x14ac:dyDescent="0.25">
      <c r="A1705" t="s">
        <v>8219</v>
      </c>
      <c r="B1705">
        <v>707</v>
      </c>
    </row>
    <row r="1706" spans="1:2" x14ac:dyDescent="0.25">
      <c r="A1706" t="s">
        <v>8219</v>
      </c>
      <c r="B1706">
        <v>73</v>
      </c>
    </row>
    <row r="1707" spans="1:2" x14ac:dyDescent="0.25">
      <c r="A1707" t="s">
        <v>8219</v>
      </c>
      <c r="B1707">
        <v>141</v>
      </c>
    </row>
    <row r="1708" spans="1:2" x14ac:dyDescent="0.25">
      <c r="A1708" t="s">
        <v>8219</v>
      </c>
      <c r="B1708">
        <v>108</v>
      </c>
    </row>
    <row r="1709" spans="1:2" x14ac:dyDescent="0.25">
      <c r="A1709" t="s">
        <v>8219</v>
      </c>
      <c r="B1709">
        <v>102</v>
      </c>
    </row>
    <row r="1710" spans="1:2" x14ac:dyDescent="0.25">
      <c r="A1710" t="s">
        <v>8219</v>
      </c>
      <c r="B1710">
        <v>62</v>
      </c>
    </row>
    <row r="1711" spans="1:2" x14ac:dyDescent="0.25">
      <c r="A1711" t="s">
        <v>8219</v>
      </c>
      <c r="B1711">
        <v>98</v>
      </c>
    </row>
    <row r="1712" spans="1:2" x14ac:dyDescent="0.25">
      <c r="A1712" t="s">
        <v>8219</v>
      </c>
      <c r="B1712">
        <v>128</v>
      </c>
    </row>
    <row r="1713" spans="1:2" x14ac:dyDescent="0.25">
      <c r="A1713" t="s">
        <v>8219</v>
      </c>
      <c r="B1713">
        <v>111</v>
      </c>
    </row>
    <row r="1714" spans="1:2" x14ac:dyDescent="0.25">
      <c r="A1714" t="s">
        <v>8219</v>
      </c>
      <c r="B1714">
        <v>27</v>
      </c>
    </row>
    <row r="1715" spans="1:2" x14ac:dyDescent="0.25">
      <c r="A1715" t="s">
        <v>8219</v>
      </c>
      <c r="B1715">
        <v>115</v>
      </c>
    </row>
    <row r="1716" spans="1:2" x14ac:dyDescent="0.25">
      <c r="A1716" t="s">
        <v>8219</v>
      </c>
      <c r="B1716">
        <v>107</v>
      </c>
    </row>
    <row r="1717" spans="1:2" x14ac:dyDescent="0.25">
      <c r="A1717" t="s">
        <v>8219</v>
      </c>
      <c r="B1717">
        <v>62</v>
      </c>
    </row>
    <row r="1718" spans="1:2" x14ac:dyDescent="0.25">
      <c r="A1718" t="s">
        <v>8219</v>
      </c>
      <c r="B1718">
        <v>74</v>
      </c>
    </row>
    <row r="1719" spans="1:2" x14ac:dyDescent="0.25">
      <c r="A1719" t="s">
        <v>8219</v>
      </c>
      <c r="B1719">
        <v>183</v>
      </c>
    </row>
    <row r="1720" spans="1:2" x14ac:dyDescent="0.25">
      <c r="A1720" t="s">
        <v>8219</v>
      </c>
      <c r="B1720">
        <v>193</v>
      </c>
    </row>
    <row r="1721" spans="1:2" x14ac:dyDescent="0.25">
      <c r="A1721" t="s">
        <v>8219</v>
      </c>
      <c r="B1721">
        <v>176</v>
      </c>
    </row>
    <row r="1722" spans="1:2" x14ac:dyDescent="0.25">
      <c r="A1722" t="s">
        <v>8219</v>
      </c>
      <c r="B1722">
        <v>145</v>
      </c>
    </row>
    <row r="1723" spans="1:2" x14ac:dyDescent="0.25">
      <c r="A1723" t="s">
        <v>8219</v>
      </c>
      <c r="B1723">
        <v>207</v>
      </c>
    </row>
    <row r="1724" spans="1:2" x14ac:dyDescent="0.25">
      <c r="A1724" t="s">
        <v>8219</v>
      </c>
      <c r="B1724">
        <v>72</v>
      </c>
    </row>
    <row r="1725" spans="1:2" x14ac:dyDescent="0.25">
      <c r="A1725" t="s">
        <v>8219</v>
      </c>
      <c r="B1725">
        <v>162</v>
      </c>
    </row>
    <row r="1726" spans="1:2" x14ac:dyDescent="0.25">
      <c r="A1726" t="s">
        <v>8219</v>
      </c>
      <c r="B1726">
        <v>62</v>
      </c>
    </row>
    <row r="1727" spans="1:2" x14ac:dyDescent="0.25">
      <c r="A1727" t="s">
        <v>8219</v>
      </c>
      <c r="B1727">
        <v>85</v>
      </c>
    </row>
    <row r="1728" spans="1:2" x14ac:dyDescent="0.25">
      <c r="A1728" t="s">
        <v>8219</v>
      </c>
      <c r="B1728">
        <v>91</v>
      </c>
    </row>
    <row r="1729" spans="1:2" x14ac:dyDescent="0.25">
      <c r="A1729" t="s">
        <v>8219</v>
      </c>
      <c r="B1729">
        <v>98</v>
      </c>
    </row>
    <row r="1730" spans="1:2" x14ac:dyDescent="0.25">
      <c r="A1730" t="s">
        <v>8219</v>
      </c>
      <c r="B1730">
        <v>168</v>
      </c>
    </row>
    <row r="1731" spans="1:2" x14ac:dyDescent="0.25">
      <c r="A1731" t="s">
        <v>8219</v>
      </c>
      <c r="B1731">
        <v>69</v>
      </c>
    </row>
    <row r="1732" spans="1:2" x14ac:dyDescent="0.25">
      <c r="A1732" t="s">
        <v>8219</v>
      </c>
      <c r="B1732">
        <v>114</v>
      </c>
    </row>
    <row r="1733" spans="1:2" x14ac:dyDescent="0.25">
      <c r="A1733" t="s">
        <v>8219</v>
      </c>
      <c r="B1733">
        <v>17</v>
      </c>
    </row>
    <row r="1734" spans="1:2" x14ac:dyDescent="0.25">
      <c r="A1734" t="s">
        <v>8219</v>
      </c>
      <c r="B1734">
        <v>95</v>
      </c>
    </row>
    <row r="1735" spans="1:2" x14ac:dyDescent="0.25">
      <c r="A1735" t="s">
        <v>8219</v>
      </c>
      <c r="B1735">
        <v>72</v>
      </c>
    </row>
    <row r="1736" spans="1:2" x14ac:dyDescent="0.25">
      <c r="A1736" t="s">
        <v>8219</v>
      </c>
      <c r="B1736">
        <v>74</v>
      </c>
    </row>
    <row r="1737" spans="1:2" x14ac:dyDescent="0.25">
      <c r="A1737" t="s">
        <v>8219</v>
      </c>
      <c r="B1737">
        <v>102</v>
      </c>
    </row>
    <row r="1738" spans="1:2" x14ac:dyDescent="0.25">
      <c r="A1738" t="s">
        <v>8219</v>
      </c>
      <c r="B1738">
        <v>97</v>
      </c>
    </row>
    <row r="1739" spans="1:2" x14ac:dyDescent="0.25">
      <c r="A1739" t="s">
        <v>8219</v>
      </c>
      <c r="B1739">
        <v>96</v>
      </c>
    </row>
    <row r="1740" spans="1:2" x14ac:dyDescent="0.25">
      <c r="A1740" t="s">
        <v>8219</v>
      </c>
      <c r="B1740">
        <v>131</v>
      </c>
    </row>
    <row r="1741" spans="1:2" x14ac:dyDescent="0.25">
      <c r="A1741" t="s">
        <v>8219</v>
      </c>
      <c r="B1741">
        <v>79</v>
      </c>
    </row>
    <row r="1742" spans="1:2" x14ac:dyDescent="0.25">
      <c r="A1742" t="s">
        <v>8219</v>
      </c>
      <c r="B1742">
        <v>52</v>
      </c>
    </row>
    <row r="1743" spans="1:2" x14ac:dyDescent="0.25">
      <c r="A1743" t="s">
        <v>8219</v>
      </c>
      <c r="B1743">
        <v>100</v>
      </c>
    </row>
    <row r="1744" spans="1:2" x14ac:dyDescent="0.25">
      <c r="A1744" t="s">
        <v>8219</v>
      </c>
      <c r="B1744">
        <v>197</v>
      </c>
    </row>
    <row r="1745" spans="1:2" x14ac:dyDescent="0.25">
      <c r="A1745" t="s">
        <v>8219</v>
      </c>
      <c r="B1745">
        <v>118</v>
      </c>
    </row>
    <row r="1746" spans="1:2" x14ac:dyDescent="0.25">
      <c r="A1746" t="s">
        <v>8219</v>
      </c>
      <c r="B1746">
        <v>119</v>
      </c>
    </row>
    <row r="1747" spans="1:2" x14ac:dyDescent="0.25">
      <c r="A1747" t="s">
        <v>8219</v>
      </c>
      <c r="B1747">
        <v>385</v>
      </c>
    </row>
    <row r="1748" spans="1:2" x14ac:dyDescent="0.25">
      <c r="A1748" t="s">
        <v>8219</v>
      </c>
      <c r="B1748">
        <v>3663</v>
      </c>
    </row>
    <row r="1749" spans="1:2" x14ac:dyDescent="0.25">
      <c r="A1749" t="s">
        <v>8219</v>
      </c>
      <c r="B1749">
        <v>167</v>
      </c>
    </row>
    <row r="1750" spans="1:2" x14ac:dyDescent="0.25">
      <c r="A1750" t="s">
        <v>8219</v>
      </c>
      <c r="B1750">
        <v>84</v>
      </c>
    </row>
    <row r="1751" spans="1:2" x14ac:dyDescent="0.25">
      <c r="A1751" t="s">
        <v>8219</v>
      </c>
      <c r="B1751">
        <v>125</v>
      </c>
    </row>
    <row r="1752" spans="1:2" x14ac:dyDescent="0.25">
      <c r="A1752" t="s">
        <v>8219</v>
      </c>
      <c r="B1752">
        <v>70</v>
      </c>
    </row>
    <row r="1753" spans="1:2" x14ac:dyDescent="0.25">
      <c r="A1753" t="s">
        <v>8219</v>
      </c>
      <c r="B1753">
        <v>71</v>
      </c>
    </row>
    <row r="1754" spans="1:2" x14ac:dyDescent="0.25">
      <c r="A1754" t="s">
        <v>8219</v>
      </c>
      <c r="B1754">
        <v>87</v>
      </c>
    </row>
    <row r="1755" spans="1:2" x14ac:dyDescent="0.25">
      <c r="A1755" t="s">
        <v>8219</v>
      </c>
      <c r="B1755">
        <v>47</v>
      </c>
    </row>
    <row r="1756" spans="1:2" x14ac:dyDescent="0.25">
      <c r="A1756" t="s">
        <v>8219</v>
      </c>
      <c r="B1756">
        <v>202</v>
      </c>
    </row>
    <row r="1757" spans="1:2" x14ac:dyDescent="0.25">
      <c r="A1757" t="s">
        <v>8219</v>
      </c>
      <c r="B1757">
        <v>87</v>
      </c>
    </row>
    <row r="1758" spans="1:2" x14ac:dyDescent="0.25">
      <c r="A1758" t="s">
        <v>8219</v>
      </c>
      <c r="B1758">
        <v>133</v>
      </c>
    </row>
    <row r="1759" spans="1:2" x14ac:dyDescent="0.25">
      <c r="A1759" t="s">
        <v>8219</v>
      </c>
      <c r="B1759">
        <v>12</v>
      </c>
    </row>
    <row r="1760" spans="1:2" x14ac:dyDescent="0.25">
      <c r="A1760" t="s">
        <v>8219</v>
      </c>
      <c r="B1760">
        <v>1013</v>
      </c>
    </row>
    <row r="1761" spans="1:2" x14ac:dyDescent="0.25">
      <c r="A1761" t="s">
        <v>8219</v>
      </c>
      <c r="B1761">
        <v>670</v>
      </c>
    </row>
    <row r="1762" spans="1:2" x14ac:dyDescent="0.25">
      <c r="A1762" t="s">
        <v>8219</v>
      </c>
      <c r="B1762">
        <v>182</v>
      </c>
    </row>
    <row r="1763" spans="1:2" x14ac:dyDescent="0.25">
      <c r="A1763" t="s">
        <v>8219</v>
      </c>
      <c r="B1763">
        <v>455</v>
      </c>
    </row>
    <row r="1764" spans="1:2" x14ac:dyDescent="0.25">
      <c r="A1764" t="s">
        <v>8219</v>
      </c>
      <c r="B1764">
        <v>224</v>
      </c>
    </row>
    <row r="1765" spans="1:2" x14ac:dyDescent="0.25">
      <c r="A1765" t="s">
        <v>8219</v>
      </c>
      <c r="B1765">
        <v>118</v>
      </c>
    </row>
    <row r="1766" spans="1:2" x14ac:dyDescent="0.25">
      <c r="A1766" t="s">
        <v>8219</v>
      </c>
      <c r="B1766">
        <v>246</v>
      </c>
    </row>
    <row r="1767" spans="1:2" x14ac:dyDescent="0.25">
      <c r="A1767" t="s">
        <v>8219</v>
      </c>
      <c r="B1767">
        <v>3238</v>
      </c>
    </row>
    <row r="1768" spans="1:2" x14ac:dyDescent="0.25">
      <c r="A1768" t="s">
        <v>8219</v>
      </c>
      <c r="B1768">
        <v>179</v>
      </c>
    </row>
    <row r="1769" spans="1:2" x14ac:dyDescent="0.25">
      <c r="A1769" t="s">
        <v>8219</v>
      </c>
      <c r="B1769">
        <v>489</v>
      </c>
    </row>
    <row r="1770" spans="1:2" x14ac:dyDescent="0.25">
      <c r="A1770" t="s">
        <v>8219</v>
      </c>
      <c r="B1770">
        <v>551</v>
      </c>
    </row>
    <row r="1771" spans="1:2" x14ac:dyDescent="0.25">
      <c r="A1771" t="s">
        <v>8219</v>
      </c>
      <c r="B1771">
        <v>176</v>
      </c>
    </row>
    <row r="1772" spans="1:2" x14ac:dyDescent="0.25">
      <c r="A1772" t="s">
        <v>8219</v>
      </c>
      <c r="B1772">
        <v>146</v>
      </c>
    </row>
    <row r="1773" spans="1:2" x14ac:dyDescent="0.25">
      <c r="A1773" t="s">
        <v>8219</v>
      </c>
      <c r="B1773">
        <v>156</v>
      </c>
    </row>
    <row r="1774" spans="1:2" x14ac:dyDescent="0.25">
      <c r="A1774" t="s">
        <v>8219</v>
      </c>
      <c r="B1774">
        <v>115</v>
      </c>
    </row>
    <row r="1775" spans="1:2" x14ac:dyDescent="0.25">
      <c r="A1775" t="s">
        <v>8219</v>
      </c>
      <c r="B1775">
        <v>184</v>
      </c>
    </row>
    <row r="1776" spans="1:2" x14ac:dyDescent="0.25">
      <c r="A1776" t="s">
        <v>8219</v>
      </c>
      <c r="B1776">
        <v>200</v>
      </c>
    </row>
    <row r="1777" spans="1:2" x14ac:dyDescent="0.25">
      <c r="A1777" t="s">
        <v>8219</v>
      </c>
      <c r="B1777">
        <v>199</v>
      </c>
    </row>
    <row r="1778" spans="1:2" x14ac:dyDescent="0.25">
      <c r="A1778" t="s">
        <v>8219</v>
      </c>
      <c r="B1778">
        <v>134</v>
      </c>
    </row>
    <row r="1779" spans="1:2" x14ac:dyDescent="0.25">
      <c r="A1779" t="s">
        <v>8219</v>
      </c>
      <c r="B1779">
        <v>229</v>
      </c>
    </row>
    <row r="1780" spans="1:2" x14ac:dyDescent="0.25">
      <c r="A1780" t="s">
        <v>8219</v>
      </c>
      <c r="B1780">
        <v>159</v>
      </c>
    </row>
    <row r="1781" spans="1:2" x14ac:dyDescent="0.25">
      <c r="A1781" t="s">
        <v>8219</v>
      </c>
      <c r="B1781">
        <v>99</v>
      </c>
    </row>
    <row r="1782" spans="1:2" x14ac:dyDescent="0.25">
      <c r="A1782" t="s">
        <v>8219</v>
      </c>
      <c r="B1782">
        <v>111</v>
      </c>
    </row>
    <row r="1783" spans="1:2" x14ac:dyDescent="0.25">
      <c r="A1783" t="s">
        <v>8219</v>
      </c>
      <c r="B1783">
        <v>714</v>
      </c>
    </row>
    <row r="1784" spans="1:2" x14ac:dyDescent="0.25">
      <c r="A1784" t="s">
        <v>8219</v>
      </c>
      <c r="B1784">
        <v>132</v>
      </c>
    </row>
    <row r="1785" spans="1:2" x14ac:dyDescent="0.25">
      <c r="A1785" t="s">
        <v>8219</v>
      </c>
      <c r="B1785">
        <v>189</v>
      </c>
    </row>
    <row r="1786" spans="1:2" x14ac:dyDescent="0.25">
      <c r="A1786" t="s">
        <v>8219</v>
      </c>
      <c r="B1786">
        <v>171</v>
      </c>
    </row>
    <row r="1787" spans="1:2" x14ac:dyDescent="0.25">
      <c r="A1787" t="s">
        <v>8219</v>
      </c>
      <c r="B1787">
        <v>202</v>
      </c>
    </row>
    <row r="1788" spans="1:2" x14ac:dyDescent="0.25">
      <c r="A1788" t="s">
        <v>8219</v>
      </c>
      <c r="B1788">
        <v>275</v>
      </c>
    </row>
    <row r="1789" spans="1:2" x14ac:dyDescent="0.25">
      <c r="A1789" t="s">
        <v>8219</v>
      </c>
      <c r="B1789">
        <v>251</v>
      </c>
    </row>
    <row r="1790" spans="1:2" x14ac:dyDescent="0.25">
      <c r="A1790" t="s">
        <v>8219</v>
      </c>
      <c r="B1790">
        <v>94</v>
      </c>
    </row>
    <row r="1791" spans="1:2" x14ac:dyDescent="0.25">
      <c r="A1791" t="s">
        <v>8219</v>
      </c>
      <c r="B1791">
        <v>57</v>
      </c>
    </row>
    <row r="1792" spans="1:2" x14ac:dyDescent="0.25">
      <c r="A1792" t="s">
        <v>8219</v>
      </c>
      <c r="B1792">
        <v>62</v>
      </c>
    </row>
    <row r="1793" spans="1:2" x14ac:dyDescent="0.25">
      <c r="A1793" t="s">
        <v>8219</v>
      </c>
      <c r="B1793">
        <v>301</v>
      </c>
    </row>
    <row r="1794" spans="1:2" x14ac:dyDescent="0.25">
      <c r="A1794" t="s">
        <v>8219</v>
      </c>
      <c r="B1794">
        <v>147</v>
      </c>
    </row>
    <row r="1795" spans="1:2" x14ac:dyDescent="0.25">
      <c r="A1795" t="s">
        <v>8219</v>
      </c>
      <c r="B1795">
        <v>72</v>
      </c>
    </row>
    <row r="1796" spans="1:2" x14ac:dyDescent="0.25">
      <c r="A1796" t="s">
        <v>8219</v>
      </c>
      <c r="B1796">
        <v>186</v>
      </c>
    </row>
    <row r="1797" spans="1:2" x14ac:dyDescent="0.25">
      <c r="A1797" t="s">
        <v>8219</v>
      </c>
      <c r="B1797">
        <v>169</v>
      </c>
    </row>
    <row r="1798" spans="1:2" x14ac:dyDescent="0.25">
      <c r="A1798" t="s">
        <v>8219</v>
      </c>
      <c r="B1798">
        <v>563</v>
      </c>
    </row>
    <row r="1799" spans="1:2" x14ac:dyDescent="0.25">
      <c r="A1799" t="s">
        <v>8219</v>
      </c>
      <c r="B1799">
        <v>184</v>
      </c>
    </row>
    <row r="1800" spans="1:2" x14ac:dyDescent="0.25">
      <c r="A1800" t="s">
        <v>8219</v>
      </c>
      <c r="B1800">
        <v>222</v>
      </c>
    </row>
    <row r="1801" spans="1:2" x14ac:dyDescent="0.25">
      <c r="A1801" t="s">
        <v>8219</v>
      </c>
      <c r="B1801">
        <v>206</v>
      </c>
    </row>
    <row r="1802" spans="1:2" x14ac:dyDescent="0.25">
      <c r="A1802" t="s">
        <v>8219</v>
      </c>
      <c r="B1802">
        <v>234</v>
      </c>
    </row>
    <row r="1803" spans="1:2" x14ac:dyDescent="0.25">
      <c r="A1803" t="s">
        <v>8219</v>
      </c>
      <c r="B1803">
        <v>179</v>
      </c>
    </row>
    <row r="1804" spans="1:2" x14ac:dyDescent="0.25">
      <c r="A1804" t="s">
        <v>8219</v>
      </c>
      <c r="B1804">
        <v>512</v>
      </c>
    </row>
    <row r="1805" spans="1:2" x14ac:dyDescent="0.25">
      <c r="A1805" t="s">
        <v>8219</v>
      </c>
      <c r="B1805">
        <v>69</v>
      </c>
    </row>
    <row r="1806" spans="1:2" x14ac:dyDescent="0.25">
      <c r="A1806" t="s">
        <v>8219</v>
      </c>
      <c r="B1806">
        <v>137</v>
      </c>
    </row>
    <row r="1807" spans="1:2" x14ac:dyDescent="0.25">
      <c r="A1807" t="s">
        <v>8219</v>
      </c>
      <c r="B1807">
        <v>135</v>
      </c>
    </row>
    <row r="1808" spans="1:2" x14ac:dyDescent="0.25">
      <c r="A1808" t="s">
        <v>8219</v>
      </c>
      <c r="B1808">
        <v>290</v>
      </c>
    </row>
    <row r="1809" spans="1:2" x14ac:dyDescent="0.25">
      <c r="A1809" t="s">
        <v>8219</v>
      </c>
      <c r="B1809">
        <v>232</v>
      </c>
    </row>
    <row r="1810" spans="1:2" x14ac:dyDescent="0.25">
      <c r="A1810" t="s">
        <v>8219</v>
      </c>
      <c r="B1810">
        <v>158</v>
      </c>
    </row>
    <row r="1811" spans="1:2" x14ac:dyDescent="0.25">
      <c r="A1811" t="s">
        <v>8219</v>
      </c>
      <c r="B1811">
        <v>236</v>
      </c>
    </row>
    <row r="1812" spans="1:2" x14ac:dyDescent="0.25">
      <c r="A1812" t="s">
        <v>8219</v>
      </c>
      <c r="B1812">
        <v>303</v>
      </c>
    </row>
    <row r="1813" spans="1:2" x14ac:dyDescent="0.25">
      <c r="A1813" t="s">
        <v>8219</v>
      </c>
      <c r="B1813">
        <v>65</v>
      </c>
    </row>
    <row r="1814" spans="1:2" x14ac:dyDescent="0.25">
      <c r="A1814" t="s">
        <v>8219</v>
      </c>
      <c r="B1814">
        <v>149</v>
      </c>
    </row>
    <row r="1815" spans="1:2" x14ac:dyDescent="0.25">
      <c r="A1815" t="s">
        <v>8219</v>
      </c>
      <c r="B1815">
        <v>196</v>
      </c>
    </row>
    <row r="1816" spans="1:2" x14ac:dyDescent="0.25">
      <c r="A1816" t="s">
        <v>8219</v>
      </c>
      <c r="B1816">
        <v>48</v>
      </c>
    </row>
    <row r="1817" spans="1:2" x14ac:dyDescent="0.25">
      <c r="A1817" t="s">
        <v>8219</v>
      </c>
      <c r="B1817">
        <v>99</v>
      </c>
    </row>
    <row r="1818" spans="1:2" x14ac:dyDescent="0.25">
      <c r="A1818" t="s">
        <v>8219</v>
      </c>
      <c r="B1818">
        <v>154</v>
      </c>
    </row>
    <row r="1819" spans="1:2" x14ac:dyDescent="0.25">
      <c r="A1819" t="s">
        <v>8219</v>
      </c>
      <c r="B1819">
        <v>314</v>
      </c>
    </row>
    <row r="1820" spans="1:2" x14ac:dyDescent="0.25">
      <c r="A1820" t="s">
        <v>8219</v>
      </c>
      <c r="B1820">
        <v>140</v>
      </c>
    </row>
    <row r="1821" spans="1:2" x14ac:dyDescent="0.25">
      <c r="A1821" t="s">
        <v>8219</v>
      </c>
      <c r="B1821">
        <v>389</v>
      </c>
    </row>
    <row r="1822" spans="1:2" x14ac:dyDescent="0.25">
      <c r="A1822" t="s">
        <v>8219</v>
      </c>
      <c r="B1822">
        <v>413</v>
      </c>
    </row>
    <row r="1823" spans="1:2" x14ac:dyDescent="0.25">
      <c r="A1823" t="s">
        <v>8219</v>
      </c>
      <c r="B1823">
        <v>130</v>
      </c>
    </row>
    <row r="1824" spans="1:2" x14ac:dyDescent="0.25">
      <c r="A1824" t="s">
        <v>8219</v>
      </c>
      <c r="B1824">
        <v>274</v>
      </c>
    </row>
    <row r="1825" spans="1:2" x14ac:dyDescent="0.25">
      <c r="A1825" t="s">
        <v>8219</v>
      </c>
      <c r="B1825">
        <v>120</v>
      </c>
    </row>
    <row r="1826" spans="1:2" x14ac:dyDescent="0.25">
      <c r="A1826" t="s">
        <v>8219</v>
      </c>
      <c r="B1826">
        <v>340</v>
      </c>
    </row>
    <row r="1827" spans="1:2" x14ac:dyDescent="0.25">
      <c r="A1827" t="s">
        <v>8219</v>
      </c>
      <c r="B1827">
        <v>441</v>
      </c>
    </row>
    <row r="1828" spans="1:2" x14ac:dyDescent="0.25">
      <c r="A1828" t="s">
        <v>8219</v>
      </c>
      <c r="B1828">
        <v>615</v>
      </c>
    </row>
    <row r="1829" spans="1:2" x14ac:dyDescent="0.25">
      <c r="A1829" t="s">
        <v>8219</v>
      </c>
      <c r="B1829">
        <v>236</v>
      </c>
    </row>
    <row r="1830" spans="1:2" x14ac:dyDescent="0.25">
      <c r="A1830" t="s">
        <v>8219</v>
      </c>
      <c r="B1830">
        <v>98</v>
      </c>
    </row>
    <row r="1831" spans="1:2" x14ac:dyDescent="0.25">
      <c r="A1831" t="s">
        <v>8219</v>
      </c>
      <c r="B1831">
        <v>107</v>
      </c>
    </row>
    <row r="1832" spans="1:2" x14ac:dyDescent="0.25">
      <c r="A1832" t="s">
        <v>8219</v>
      </c>
      <c r="B1832">
        <v>35</v>
      </c>
    </row>
    <row r="1833" spans="1:2" x14ac:dyDescent="0.25">
      <c r="A1833" t="s">
        <v>8219</v>
      </c>
      <c r="B1833">
        <v>226</v>
      </c>
    </row>
    <row r="1834" spans="1:2" x14ac:dyDescent="0.25">
      <c r="A1834" t="s">
        <v>8219</v>
      </c>
      <c r="B1834">
        <v>209</v>
      </c>
    </row>
    <row r="1835" spans="1:2" x14ac:dyDescent="0.25">
      <c r="A1835" t="s">
        <v>8219</v>
      </c>
      <c r="B1835">
        <v>131</v>
      </c>
    </row>
    <row r="1836" spans="1:2" x14ac:dyDescent="0.25">
      <c r="A1836" t="s">
        <v>8219</v>
      </c>
      <c r="B1836">
        <v>174</v>
      </c>
    </row>
    <row r="1837" spans="1:2" x14ac:dyDescent="0.25">
      <c r="A1837" t="s">
        <v>8219</v>
      </c>
      <c r="B1837">
        <v>114</v>
      </c>
    </row>
    <row r="1838" spans="1:2" x14ac:dyDescent="0.25">
      <c r="A1838" t="s">
        <v>8219</v>
      </c>
      <c r="B1838">
        <v>147</v>
      </c>
    </row>
    <row r="1839" spans="1:2" x14ac:dyDescent="0.25">
      <c r="A1839" t="s">
        <v>8219</v>
      </c>
      <c r="B1839">
        <v>180</v>
      </c>
    </row>
    <row r="1840" spans="1:2" x14ac:dyDescent="0.25">
      <c r="A1840" t="s">
        <v>8219</v>
      </c>
      <c r="B1840">
        <v>666</v>
      </c>
    </row>
    <row r="1841" spans="1:2" x14ac:dyDescent="0.25">
      <c r="A1841" t="s">
        <v>8219</v>
      </c>
      <c r="B1841">
        <v>897</v>
      </c>
    </row>
    <row r="1842" spans="1:2" x14ac:dyDescent="0.25">
      <c r="A1842" t="s">
        <v>8219</v>
      </c>
      <c r="B1842">
        <v>200</v>
      </c>
    </row>
    <row r="1843" spans="1:2" x14ac:dyDescent="0.25">
      <c r="A1843" t="s">
        <v>8219</v>
      </c>
      <c r="B1843">
        <v>123</v>
      </c>
    </row>
    <row r="1844" spans="1:2" x14ac:dyDescent="0.25">
      <c r="A1844" t="s">
        <v>8219</v>
      </c>
      <c r="B1844">
        <v>102</v>
      </c>
    </row>
    <row r="1845" spans="1:2" x14ac:dyDescent="0.25">
      <c r="A1845" t="s">
        <v>8219</v>
      </c>
      <c r="B1845">
        <v>77</v>
      </c>
    </row>
    <row r="1846" spans="1:2" x14ac:dyDescent="0.25">
      <c r="A1846" t="s">
        <v>8219</v>
      </c>
      <c r="B1846">
        <v>465</v>
      </c>
    </row>
    <row r="1847" spans="1:2" x14ac:dyDescent="0.25">
      <c r="A1847" t="s">
        <v>8219</v>
      </c>
      <c r="B1847">
        <v>392</v>
      </c>
    </row>
    <row r="1848" spans="1:2" x14ac:dyDescent="0.25">
      <c r="A1848" t="s">
        <v>8219</v>
      </c>
      <c r="B1848">
        <v>249</v>
      </c>
    </row>
    <row r="1849" spans="1:2" x14ac:dyDescent="0.25">
      <c r="A1849" t="s">
        <v>8219</v>
      </c>
      <c r="B1849">
        <v>226</v>
      </c>
    </row>
    <row r="1850" spans="1:2" x14ac:dyDescent="0.25">
      <c r="A1850" t="s">
        <v>8219</v>
      </c>
      <c r="B1850">
        <v>128</v>
      </c>
    </row>
    <row r="1851" spans="1:2" x14ac:dyDescent="0.25">
      <c r="A1851" t="s">
        <v>8219</v>
      </c>
      <c r="B1851">
        <v>244</v>
      </c>
    </row>
    <row r="1852" spans="1:2" x14ac:dyDescent="0.25">
      <c r="A1852" t="s">
        <v>8219</v>
      </c>
      <c r="B1852">
        <v>59</v>
      </c>
    </row>
    <row r="1853" spans="1:2" x14ac:dyDescent="0.25">
      <c r="A1853" t="s">
        <v>8219</v>
      </c>
      <c r="B1853">
        <v>181</v>
      </c>
    </row>
    <row r="1854" spans="1:2" x14ac:dyDescent="0.25">
      <c r="A1854" t="s">
        <v>8219</v>
      </c>
      <c r="B1854">
        <v>288</v>
      </c>
    </row>
    <row r="1855" spans="1:2" x14ac:dyDescent="0.25">
      <c r="A1855" t="s">
        <v>8219</v>
      </c>
      <c r="B1855">
        <v>122</v>
      </c>
    </row>
    <row r="1856" spans="1:2" x14ac:dyDescent="0.25">
      <c r="A1856" t="s">
        <v>8219</v>
      </c>
      <c r="B1856">
        <v>175</v>
      </c>
    </row>
    <row r="1857" spans="1:2" x14ac:dyDescent="0.25">
      <c r="A1857" t="s">
        <v>8219</v>
      </c>
      <c r="B1857">
        <v>112</v>
      </c>
    </row>
    <row r="1858" spans="1:2" x14ac:dyDescent="0.25">
      <c r="A1858" t="s">
        <v>8219</v>
      </c>
      <c r="B1858">
        <v>165</v>
      </c>
    </row>
    <row r="1859" spans="1:2" x14ac:dyDescent="0.25">
      <c r="A1859" t="s">
        <v>8219</v>
      </c>
      <c r="B1859">
        <v>78</v>
      </c>
    </row>
    <row r="1860" spans="1:2" x14ac:dyDescent="0.25">
      <c r="A1860" t="s">
        <v>8219</v>
      </c>
      <c r="B1860">
        <v>115</v>
      </c>
    </row>
    <row r="1861" spans="1:2" x14ac:dyDescent="0.25">
      <c r="A1861" t="s">
        <v>8219</v>
      </c>
      <c r="B1861">
        <v>286</v>
      </c>
    </row>
    <row r="1862" spans="1:2" x14ac:dyDescent="0.25">
      <c r="A1862" t="s">
        <v>8219</v>
      </c>
      <c r="B1862">
        <v>248</v>
      </c>
    </row>
    <row r="1863" spans="1:2" x14ac:dyDescent="0.25">
      <c r="A1863" t="s">
        <v>8219</v>
      </c>
      <c r="B1863">
        <v>345</v>
      </c>
    </row>
    <row r="1864" spans="1:2" x14ac:dyDescent="0.25">
      <c r="A1864" t="s">
        <v>8219</v>
      </c>
      <c r="B1864">
        <v>405</v>
      </c>
    </row>
    <row r="1865" spans="1:2" x14ac:dyDescent="0.25">
      <c r="A1865" t="s">
        <v>8219</v>
      </c>
      <c r="B1865">
        <v>253</v>
      </c>
    </row>
    <row r="1866" spans="1:2" x14ac:dyDescent="0.25">
      <c r="A1866" t="s">
        <v>8219</v>
      </c>
      <c r="B1866">
        <v>191</v>
      </c>
    </row>
    <row r="1867" spans="1:2" x14ac:dyDescent="0.25">
      <c r="A1867" t="s">
        <v>8219</v>
      </c>
      <c r="B1867">
        <v>101</v>
      </c>
    </row>
    <row r="1868" spans="1:2" x14ac:dyDescent="0.25">
      <c r="A1868" t="s">
        <v>8219</v>
      </c>
      <c r="B1868">
        <v>253</v>
      </c>
    </row>
    <row r="1869" spans="1:2" x14ac:dyDescent="0.25">
      <c r="A1869" t="s">
        <v>8219</v>
      </c>
      <c r="B1869">
        <v>141</v>
      </c>
    </row>
    <row r="1870" spans="1:2" x14ac:dyDescent="0.25">
      <c r="A1870" t="s">
        <v>8219</v>
      </c>
      <c r="B1870">
        <v>305</v>
      </c>
    </row>
    <row r="1871" spans="1:2" x14ac:dyDescent="0.25">
      <c r="A1871" t="s">
        <v>8219</v>
      </c>
      <c r="B1871">
        <v>222</v>
      </c>
    </row>
    <row r="1872" spans="1:2" x14ac:dyDescent="0.25">
      <c r="A1872" t="s">
        <v>8219</v>
      </c>
      <c r="B1872">
        <v>116</v>
      </c>
    </row>
    <row r="1873" spans="1:2" x14ac:dyDescent="0.25">
      <c r="A1873" t="s">
        <v>8219</v>
      </c>
      <c r="B1873">
        <v>78</v>
      </c>
    </row>
    <row r="1874" spans="1:2" x14ac:dyDescent="0.25">
      <c r="A1874" t="s">
        <v>8219</v>
      </c>
      <c r="B1874">
        <v>196</v>
      </c>
    </row>
    <row r="1875" spans="1:2" x14ac:dyDescent="0.25">
      <c r="A1875" t="s">
        <v>8219</v>
      </c>
      <c r="B1875">
        <v>104</v>
      </c>
    </row>
    <row r="1876" spans="1:2" x14ac:dyDescent="0.25">
      <c r="A1876" t="s">
        <v>8219</v>
      </c>
      <c r="B1876">
        <v>202</v>
      </c>
    </row>
    <row r="1877" spans="1:2" x14ac:dyDescent="0.25">
      <c r="A1877" t="s">
        <v>8219</v>
      </c>
      <c r="B1877">
        <v>238</v>
      </c>
    </row>
    <row r="1878" spans="1:2" x14ac:dyDescent="0.25">
      <c r="A1878" t="s">
        <v>8219</v>
      </c>
      <c r="B1878">
        <v>167</v>
      </c>
    </row>
    <row r="1879" spans="1:2" x14ac:dyDescent="0.25">
      <c r="A1879" t="s">
        <v>8219</v>
      </c>
      <c r="B1879">
        <v>246</v>
      </c>
    </row>
    <row r="1880" spans="1:2" x14ac:dyDescent="0.25">
      <c r="A1880" t="s">
        <v>8219</v>
      </c>
      <c r="B1880">
        <v>340</v>
      </c>
    </row>
    <row r="1881" spans="1:2" x14ac:dyDescent="0.25">
      <c r="A1881" t="s">
        <v>8219</v>
      </c>
      <c r="B1881">
        <v>321</v>
      </c>
    </row>
    <row r="1882" spans="1:2" x14ac:dyDescent="0.25">
      <c r="A1882" t="s">
        <v>8219</v>
      </c>
      <c r="B1882">
        <v>983</v>
      </c>
    </row>
    <row r="1883" spans="1:2" x14ac:dyDescent="0.25">
      <c r="A1883" t="s">
        <v>8219</v>
      </c>
      <c r="B1883">
        <v>167</v>
      </c>
    </row>
    <row r="1884" spans="1:2" x14ac:dyDescent="0.25">
      <c r="A1884" t="s">
        <v>8219</v>
      </c>
      <c r="B1884">
        <v>185</v>
      </c>
    </row>
    <row r="1885" spans="1:2" x14ac:dyDescent="0.25">
      <c r="A1885" t="s">
        <v>8219</v>
      </c>
      <c r="B1885">
        <v>148</v>
      </c>
    </row>
    <row r="1886" spans="1:2" x14ac:dyDescent="0.25">
      <c r="A1886" t="s">
        <v>8219</v>
      </c>
      <c r="B1886">
        <v>101</v>
      </c>
    </row>
    <row r="1887" spans="1:2" x14ac:dyDescent="0.25">
      <c r="A1887" t="s">
        <v>8219</v>
      </c>
      <c r="B1887">
        <v>206</v>
      </c>
    </row>
    <row r="1888" spans="1:2" x14ac:dyDescent="0.25">
      <c r="A1888" t="s">
        <v>8219</v>
      </c>
      <c r="B1888">
        <v>208</v>
      </c>
    </row>
    <row r="1889" spans="1:2" x14ac:dyDescent="0.25">
      <c r="A1889" t="s">
        <v>8219</v>
      </c>
      <c r="B1889">
        <v>211</v>
      </c>
    </row>
    <row r="1890" spans="1:2" x14ac:dyDescent="0.25">
      <c r="A1890" t="s">
        <v>8219</v>
      </c>
      <c r="B1890">
        <v>241</v>
      </c>
    </row>
    <row r="1891" spans="1:2" x14ac:dyDescent="0.25">
      <c r="A1891" t="s">
        <v>8219</v>
      </c>
      <c r="B1891">
        <v>380</v>
      </c>
    </row>
    <row r="1892" spans="1:2" x14ac:dyDescent="0.25">
      <c r="A1892" t="s">
        <v>8219</v>
      </c>
      <c r="B1892">
        <v>1224</v>
      </c>
    </row>
    <row r="1893" spans="1:2" x14ac:dyDescent="0.25">
      <c r="A1893" t="s">
        <v>8219</v>
      </c>
      <c r="B1893">
        <v>206</v>
      </c>
    </row>
    <row r="1894" spans="1:2" x14ac:dyDescent="0.25">
      <c r="A1894" t="s">
        <v>8219</v>
      </c>
      <c r="B1894">
        <v>141</v>
      </c>
    </row>
    <row r="1895" spans="1:2" x14ac:dyDescent="0.25">
      <c r="A1895" t="s">
        <v>8219</v>
      </c>
      <c r="B1895">
        <v>205</v>
      </c>
    </row>
    <row r="1896" spans="1:2" x14ac:dyDescent="0.25">
      <c r="A1896" t="s">
        <v>8219</v>
      </c>
      <c r="B1896">
        <v>537</v>
      </c>
    </row>
    <row r="1897" spans="1:2" x14ac:dyDescent="0.25">
      <c r="A1897" t="s">
        <v>8219</v>
      </c>
      <c r="B1897">
        <v>100</v>
      </c>
    </row>
    <row r="1898" spans="1:2" x14ac:dyDescent="0.25">
      <c r="A1898" t="s">
        <v>8219</v>
      </c>
      <c r="B1898">
        <v>191</v>
      </c>
    </row>
    <row r="1899" spans="1:2" x14ac:dyDescent="0.25">
      <c r="A1899" t="s">
        <v>8219</v>
      </c>
      <c r="B1899">
        <v>150</v>
      </c>
    </row>
    <row r="1900" spans="1:2" x14ac:dyDescent="0.25">
      <c r="A1900" t="s">
        <v>8219</v>
      </c>
      <c r="B1900">
        <v>33</v>
      </c>
    </row>
    <row r="1901" spans="1:2" x14ac:dyDescent="0.25">
      <c r="A1901" t="s">
        <v>8219</v>
      </c>
      <c r="B1901">
        <v>220</v>
      </c>
    </row>
    <row r="1902" spans="1:2" x14ac:dyDescent="0.25">
      <c r="A1902" t="s">
        <v>8219</v>
      </c>
      <c r="B1902">
        <v>332</v>
      </c>
    </row>
    <row r="1903" spans="1:2" x14ac:dyDescent="0.25">
      <c r="A1903" t="s">
        <v>8219</v>
      </c>
      <c r="B1903">
        <v>142</v>
      </c>
    </row>
    <row r="1904" spans="1:2" x14ac:dyDescent="0.25">
      <c r="A1904" t="s">
        <v>8219</v>
      </c>
      <c r="B1904">
        <v>150</v>
      </c>
    </row>
    <row r="1905" spans="1:2" x14ac:dyDescent="0.25">
      <c r="A1905" t="s">
        <v>8219</v>
      </c>
      <c r="B1905">
        <v>158</v>
      </c>
    </row>
    <row r="1906" spans="1:2" x14ac:dyDescent="0.25">
      <c r="A1906" t="s">
        <v>8219</v>
      </c>
      <c r="B1906">
        <v>383</v>
      </c>
    </row>
    <row r="1907" spans="1:2" x14ac:dyDescent="0.25">
      <c r="A1907" t="s">
        <v>8219</v>
      </c>
      <c r="B1907">
        <v>193</v>
      </c>
    </row>
    <row r="1908" spans="1:2" x14ac:dyDescent="0.25">
      <c r="A1908" t="s">
        <v>8219</v>
      </c>
      <c r="B1908">
        <v>95</v>
      </c>
    </row>
    <row r="1909" spans="1:2" x14ac:dyDescent="0.25">
      <c r="A1909" t="s">
        <v>8219</v>
      </c>
      <c r="B1909">
        <v>2174</v>
      </c>
    </row>
    <row r="1910" spans="1:2" x14ac:dyDescent="0.25">
      <c r="A1910" t="s">
        <v>8219</v>
      </c>
      <c r="B1910">
        <v>140</v>
      </c>
    </row>
    <row r="1911" spans="1:2" x14ac:dyDescent="0.25">
      <c r="A1911" t="s">
        <v>8219</v>
      </c>
      <c r="B1911">
        <v>265</v>
      </c>
    </row>
    <row r="1912" spans="1:2" x14ac:dyDescent="0.25">
      <c r="A1912" t="s">
        <v>8219</v>
      </c>
      <c r="B1912">
        <v>61</v>
      </c>
    </row>
    <row r="1913" spans="1:2" x14ac:dyDescent="0.25">
      <c r="A1913" t="s">
        <v>8219</v>
      </c>
      <c r="B1913">
        <v>103</v>
      </c>
    </row>
    <row r="1914" spans="1:2" x14ac:dyDescent="0.25">
      <c r="A1914" t="s">
        <v>8219</v>
      </c>
      <c r="B1914">
        <v>238</v>
      </c>
    </row>
    <row r="1915" spans="1:2" x14ac:dyDescent="0.25">
      <c r="A1915" t="s">
        <v>8219</v>
      </c>
      <c r="B1915">
        <v>120</v>
      </c>
    </row>
    <row r="1916" spans="1:2" x14ac:dyDescent="0.25">
      <c r="A1916" t="s">
        <v>8219</v>
      </c>
      <c r="B1916">
        <v>284</v>
      </c>
    </row>
    <row r="1917" spans="1:2" x14ac:dyDescent="0.25">
      <c r="A1917" t="s">
        <v>8219</v>
      </c>
      <c r="B1917">
        <v>48</v>
      </c>
    </row>
    <row r="1918" spans="1:2" x14ac:dyDescent="0.25">
      <c r="A1918" t="s">
        <v>8219</v>
      </c>
      <c r="B1918">
        <v>405</v>
      </c>
    </row>
    <row r="1919" spans="1:2" x14ac:dyDescent="0.25">
      <c r="A1919" t="s">
        <v>8219</v>
      </c>
      <c r="B1919">
        <v>1887</v>
      </c>
    </row>
    <row r="1920" spans="1:2" x14ac:dyDescent="0.25">
      <c r="A1920" t="s">
        <v>8219</v>
      </c>
      <c r="B1920">
        <v>402</v>
      </c>
    </row>
    <row r="1921" spans="1:2" x14ac:dyDescent="0.25">
      <c r="A1921" t="s">
        <v>8219</v>
      </c>
      <c r="B1921">
        <v>278</v>
      </c>
    </row>
    <row r="1922" spans="1:2" x14ac:dyDescent="0.25">
      <c r="A1922" t="s">
        <v>8219</v>
      </c>
      <c r="B1922">
        <v>48</v>
      </c>
    </row>
    <row r="1923" spans="1:2" x14ac:dyDescent="0.25">
      <c r="A1923" t="s">
        <v>8219</v>
      </c>
      <c r="B1923">
        <v>392</v>
      </c>
    </row>
    <row r="1924" spans="1:2" x14ac:dyDescent="0.25">
      <c r="A1924" t="s">
        <v>8219</v>
      </c>
      <c r="B1924">
        <v>3562</v>
      </c>
    </row>
    <row r="1925" spans="1:2" x14ac:dyDescent="0.25">
      <c r="A1925" t="s">
        <v>8219</v>
      </c>
      <c r="B1925">
        <v>404</v>
      </c>
    </row>
    <row r="1926" spans="1:2" x14ac:dyDescent="0.25">
      <c r="A1926" t="s">
        <v>8219</v>
      </c>
      <c r="B1926">
        <v>1328</v>
      </c>
    </row>
    <row r="1927" spans="1:2" x14ac:dyDescent="0.25">
      <c r="A1927" t="s">
        <v>8219</v>
      </c>
      <c r="B1927">
        <v>2165</v>
      </c>
    </row>
    <row r="1928" spans="1:2" x14ac:dyDescent="0.25">
      <c r="A1928" t="s">
        <v>8219</v>
      </c>
      <c r="B1928">
        <v>311</v>
      </c>
    </row>
    <row r="1929" spans="1:2" x14ac:dyDescent="0.25">
      <c r="A1929" t="s">
        <v>8219</v>
      </c>
      <c r="B1929">
        <v>259</v>
      </c>
    </row>
    <row r="1930" spans="1:2" x14ac:dyDescent="0.25">
      <c r="A1930" t="s">
        <v>8219</v>
      </c>
      <c r="B1930">
        <v>78</v>
      </c>
    </row>
    <row r="1931" spans="1:2" x14ac:dyDescent="0.25">
      <c r="A1931" t="s">
        <v>8219</v>
      </c>
      <c r="B1931">
        <v>321</v>
      </c>
    </row>
    <row r="1932" spans="1:2" x14ac:dyDescent="0.25">
      <c r="A1932" t="s">
        <v>8219</v>
      </c>
      <c r="B1932">
        <v>286</v>
      </c>
    </row>
    <row r="1933" spans="1:2" x14ac:dyDescent="0.25">
      <c r="A1933" t="s">
        <v>8219</v>
      </c>
      <c r="B1933">
        <v>80</v>
      </c>
    </row>
    <row r="1934" spans="1:2" x14ac:dyDescent="0.25">
      <c r="A1934" t="s">
        <v>8219</v>
      </c>
      <c r="B1934">
        <v>56</v>
      </c>
    </row>
    <row r="1935" spans="1:2" x14ac:dyDescent="0.25">
      <c r="A1935" t="s">
        <v>8219</v>
      </c>
      <c r="B1935">
        <v>1049</v>
      </c>
    </row>
    <row r="1936" spans="1:2" x14ac:dyDescent="0.25">
      <c r="A1936" t="s">
        <v>8219</v>
      </c>
      <c r="B1936">
        <v>364</v>
      </c>
    </row>
    <row r="1937" spans="1:2" x14ac:dyDescent="0.25">
      <c r="A1937" t="s">
        <v>8219</v>
      </c>
      <c r="B1937">
        <v>236</v>
      </c>
    </row>
    <row r="1938" spans="1:2" x14ac:dyDescent="0.25">
      <c r="A1938" t="s">
        <v>8219</v>
      </c>
      <c r="B1938">
        <v>213</v>
      </c>
    </row>
    <row r="1939" spans="1:2" x14ac:dyDescent="0.25">
      <c r="A1939" t="s">
        <v>8219</v>
      </c>
      <c r="B1939">
        <v>119</v>
      </c>
    </row>
    <row r="1940" spans="1:2" x14ac:dyDescent="0.25">
      <c r="A1940" t="s">
        <v>8219</v>
      </c>
      <c r="B1940">
        <v>202</v>
      </c>
    </row>
    <row r="1941" spans="1:2" x14ac:dyDescent="0.25">
      <c r="A1941" t="s">
        <v>8219</v>
      </c>
      <c r="B1941">
        <v>110</v>
      </c>
    </row>
    <row r="1942" spans="1:2" x14ac:dyDescent="0.25">
      <c r="A1942" t="s">
        <v>8219</v>
      </c>
      <c r="B1942">
        <v>115</v>
      </c>
    </row>
    <row r="1943" spans="1:2" x14ac:dyDescent="0.25">
      <c r="A1943" t="s">
        <v>8219</v>
      </c>
      <c r="B1943">
        <v>273</v>
      </c>
    </row>
    <row r="1944" spans="1:2" x14ac:dyDescent="0.25">
      <c r="A1944" t="s">
        <v>8219</v>
      </c>
      <c r="B1944">
        <v>1204</v>
      </c>
    </row>
    <row r="1945" spans="1:2" x14ac:dyDescent="0.25">
      <c r="A1945" t="s">
        <v>8219</v>
      </c>
      <c r="B1945">
        <v>270</v>
      </c>
    </row>
    <row r="1946" spans="1:2" x14ac:dyDescent="0.25">
      <c r="A1946" t="s">
        <v>8219</v>
      </c>
      <c r="B1946">
        <v>253</v>
      </c>
    </row>
    <row r="1947" spans="1:2" x14ac:dyDescent="0.25">
      <c r="A1947" t="s">
        <v>8219</v>
      </c>
      <c r="B1947">
        <v>576</v>
      </c>
    </row>
    <row r="1948" spans="1:2" x14ac:dyDescent="0.25">
      <c r="A1948" t="s">
        <v>8219</v>
      </c>
      <c r="B1948">
        <v>375</v>
      </c>
    </row>
    <row r="1949" spans="1:2" x14ac:dyDescent="0.25">
      <c r="A1949" t="s">
        <v>8219</v>
      </c>
      <c r="B1949">
        <v>159</v>
      </c>
    </row>
    <row r="1950" spans="1:2" x14ac:dyDescent="0.25">
      <c r="A1950" t="s">
        <v>8219</v>
      </c>
      <c r="B1950">
        <v>329</v>
      </c>
    </row>
    <row r="1951" spans="1:2" x14ac:dyDescent="0.25">
      <c r="A1951" t="s">
        <v>8219</v>
      </c>
      <c r="B1951">
        <v>159</v>
      </c>
    </row>
    <row r="1952" spans="1:2" x14ac:dyDescent="0.25">
      <c r="A1952" t="s">
        <v>8219</v>
      </c>
      <c r="B1952">
        <v>104</v>
      </c>
    </row>
    <row r="1953" spans="1:2" x14ac:dyDescent="0.25">
      <c r="A1953" t="s">
        <v>8219</v>
      </c>
      <c r="B1953">
        <v>577</v>
      </c>
    </row>
    <row r="1954" spans="1:2" x14ac:dyDescent="0.25">
      <c r="A1954" t="s">
        <v>8219</v>
      </c>
      <c r="B1954">
        <v>280</v>
      </c>
    </row>
    <row r="1955" spans="1:2" x14ac:dyDescent="0.25">
      <c r="A1955" t="s">
        <v>8219</v>
      </c>
      <c r="B1955">
        <v>124</v>
      </c>
    </row>
    <row r="1956" spans="1:2" x14ac:dyDescent="0.25">
      <c r="A1956" t="s">
        <v>8219</v>
      </c>
      <c r="B1956">
        <v>322</v>
      </c>
    </row>
    <row r="1957" spans="1:2" x14ac:dyDescent="0.25">
      <c r="A1957" t="s">
        <v>8219</v>
      </c>
      <c r="B1957">
        <v>97</v>
      </c>
    </row>
    <row r="1958" spans="1:2" x14ac:dyDescent="0.25">
      <c r="A1958" t="s">
        <v>8219</v>
      </c>
      <c r="B1958">
        <v>314</v>
      </c>
    </row>
    <row r="1959" spans="1:2" x14ac:dyDescent="0.25">
      <c r="A1959" t="s">
        <v>8219</v>
      </c>
      <c r="B1959">
        <v>372</v>
      </c>
    </row>
    <row r="1960" spans="1:2" x14ac:dyDescent="0.25">
      <c r="A1960" t="s">
        <v>8219</v>
      </c>
      <c r="B1960">
        <v>302</v>
      </c>
    </row>
    <row r="1961" spans="1:2" x14ac:dyDescent="0.25">
      <c r="A1961" t="s">
        <v>8219</v>
      </c>
      <c r="B1961">
        <v>217</v>
      </c>
    </row>
    <row r="1962" spans="1:2" x14ac:dyDescent="0.25">
      <c r="A1962" t="s">
        <v>8219</v>
      </c>
      <c r="B1962">
        <v>328</v>
      </c>
    </row>
    <row r="1963" spans="1:2" x14ac:dyDescent="0.25">
      <c r="A1963" t="s">
        <v>8219</v>
      </c>
      <c r="B1963">
        <v>963</v>
      </c>
    </row>
    <row r="1964" spans="1:2" x14ac:dyDescent="0.25">
      <c r="A1964" t="s">
        <v>8219</v>
      </c>
      <c r="B1964">
        <v>129</v>
      </c>
    </row>
    <row r="1965" spans="1:2" x14ac:dyDescent="0.25">
      <c r="A1965" t="s">
        <v>8219</v>
      </c>
      <c r="B1965">
        <v>298</v>
      </c>
    </row>
    <row r="1966" spans="1:2" x14ac:dyDescent="0.25">
      <c r="A1966" t="s">
        <v>8219</v>
      </c>
      <c r="B1966">
        <v>126</v>
      </c>
    </row>
    <row r="1967" spans="1:2" x14ac:dyDescent="0.25">
      <c r="A1967" t="s">
        <v>8219</v>
      </c>
      <c r="B1967">
        <v>186</v>
      </c>
    </row>
    <row r="1968" spans="1:2" x14ac:dyDescent="0.25">
      <c r="A1968" t="s">
        <v>8219</v>
      </c>
      <c r="B1968">
        <v>493</v>
      </c>
    </row>
    <row r="1969" spans="1:2" x14ac:dyDescent="0.25">
      <c r="A1969" t="s">
        <v>8219</v>
      </c>
      <c r="B1969">
        <v>221</v>
      </c>
    </row>
    <row r="1970" spans="1:2" x14ac:dyDescent="0.25">
      <c r="A1970" t="s">
        <v>8219</v>
      </c>
      <c r="B1970">
        <v>43</v>
      </c>
    </row>
    <row r="1971" spans="1:2" x14ac:dyDescent="0.25">
      <c r="A1971" t="s">
        <v>8219</v>
      </c>
      <c r="B1971">
        <v>251</v>
      </c>
    </row>
    <row r="1972" spans="1:2" x14ac:dyDescent="0.25">
      <c r="A1972" t="s">
        <v>8219</v>
      </c>
      <c r="B1972">
        <v>237</v>
      </c>
    </row>
    <row r="1973" spans="1:2" x14ac:dyDescent="0.25">
      <c r="A1973" t="s">
        <v>8219</v>
      </c>
      <c r="B1973">
        <v>152</v>
      </c>
    </row>
    <row r="1974" spans="1:2" x14ac:dyDescent="0.25">
      <c r="A1974" t="s">
        <v>8219</v>
      </c>
      <c r="B1974">
        <v>1021</v>
      </c>
    </row>
    <row r="1975" spans="1:2" x14ac:dyDescent="0.25">
      <c r="A1975" t="s">
        <v>8219</v>
      </c>
      <c r="B1975">
        <v>105</v>
      </c>
    </row>
    <row r="1976" spans="1:2" x14ac:dyDescent="0.25">
      <c r="A1976" t="s">
        <v>8219</v>
      </c>
      <c r="B1976">
        <v>153</v>
      </c>
    </row>
    <row r="1977" spans="1:2" x14ac:dyDescent="0.25">
      <c r="A1977" t="s">
        <v>8219</v>
      </c>
      <c r="B1977">
        <v>271</v>
      </c>
    </row>
    <row r="1978" spans="1:2" x14ac:dyDescent="0.25">
      <c r="A1978" t="s">
        <v>8219</v>
      </c>
      <c r="B1978">
        <v>467</v>
      </c>
    </row>
    <row r="1979" spans="1:2" x14ac:dyDescent="0.25">
      <c r="A1979" t="s">
        <v>8219</v>
      </c>
      <c r="B1979">
        <v>336</v>
      </c>
    </row>
    <row r="1980" spans="1:2" x14ac:dyDescent="0.25">
      <c r="A1980" t="s">
        <v>8219</v>
      </c>
      <c r="B1980">
        <v>176</v>
      </c>
    </row>
    <row r="1981" spans="1:2" x14ac:dyDescent="0.25">
      <c r="A1981" t="s">
        <v>8219</v>
      </c>
      <c r="B1981">
        <v>221</v>
      </c>
    </row>
    <row r="1982" spans="1:2" x14ac:dyDescent="0.25">
      <c r="A1982" t="s">
        <v>8219</v>
      </c>
      <c r="B1982">
        <v>426</v>
      </c>
    </row>
    <row r="1983" spans="1:2" x14ac:dyDescent="0.25">
      <c r="A1983" t="s">
        <v>8219</v>
      </c>
      <c r="B1983">
        <v>454</v>
      </c>
    </row>
    <row r="1984" spans="1:2" x14ac:dyDescent="0.25">
      <c r="A1984" t="s">
        <v>8219</v>
      </c>
      <c r="B1984">
        <v>531</v>
      </c>
    </row>
    <row r="1985" spans="1:2" x14ac:dyDescent="0.25">
      <c r="A1985" t="s">
        <v>8219</v>
      </c>
      <c r="B1985">
        <v>158</v>
      </c>
    </row>
    <row r="1986" spans="1:2" x14ac:dyDescent="0.25">
      <c r="A1986" t="s">
        <v>8219</v>
      </c>
      <c r="B1986">
        <v>1364</v>
      </c>
    </row>
    <row r="1987" spans="1:2" x14ac:dyDescent="0.25">
      <c r="A1987" t="s">
        <v>8219</v>
      </c>
      <c r="B1987">
        <v>76</v>
      </c>
    </row>
    <row r="1988" spans="1:2" x14ac:dyDescent="0.25">
      <c r="A1988" t="s">
        <v>8219</v>
      </c>
      <c r="B1988">
        <v>859</v>
      </c>
    </row>
    <row r="1989" spans="1:2" x14ac:dyDescent="0.25">
      <c r="A1989" t="s">
        <v>8219</v>
      </c>
      <c r="B1989">
        <v>426</v>
      </c>
    </row>
    <row r="1990" spans="1:2" x14ac:dyDescent="0.25">
      <c r="A1990" t="s">
        <v>8219</v>
      </c>
      <c r="B1990">
        <v>571</v>
      </c>
    </row>
    <row r="1991" spans="1:2" x14ac:dyDescent="0.25">
      <c r="A1991" t="s">
        <v>8219</v>
      </c>
      <c r="B1991">
        <v>1670</v>
      </c>
    </row>
    <row r="1992" spans="1:2" x14ac:dyDescent="0.25">
      <c r="A1992" t="s">
        <v>8219</v>
      </c>
      <c r="B1992">
        <v>125</v>
      </c>
    </row>
    <row r="1993" spans="1:2" x14ac:dyDescent="0.25">
      <c r="A1993" t="s">
        <v>8219</v>
      </c>
      <c r="B1993">
        <v>352</v>
      </c>
    </row>
    <row r="1994" spans="1:2" x14ac:dyDescent="0.25">
      <c r="A1994" t="s">
        <v>8219</v>
      </c>
      <c r="B1994">
        <v>221</v>
      </c>
    </row>
    <row r="1995" spans="1:2" x14ac:dyDescent="0.25">
      <c r="A1995" t="s">
        <v>8219</v>
      </c>
      <c r="B1995">
        <v>1104</v>
      </c>
    </row>
    <row r="1996" spans="1:2" x14ac:dyDescent="0.25">
      <c r="A1996" t="s">
        <v>8219</v>
      </c>
      <c r="B1996">
        <v>238</v>
      </c>
    </row>
    <row r="1997" spans="1:2" x14ac:dyDescent="0.25">
      <c r="A1997" t="s">
        <v>8219</v>
      </c>
      <c r="B1997">
        <v>305</v>
      </c>
    </row>
    <row r="1998" spans="1:2" x14ac:dyDescent="0.25">
      <c r="A1998" t="s">
        <v>8219</v>
      </c>
      <c r="B1998">
        <v>325</v>
      </c>
    </row>
    <row r="1999" spans="1:2" x14ac:dyDescent="0.25">
      <c r="A1999" t="s">
        <v>8219</v>
      </c>
      <c r="B1999">
        <v>173</v>
      </c>
    </row>
    <row r="2000" spans="1:2" x14ac:dyDescent="0.25">
      <c r="A2000" t="s">
        <v>8219</v>
      </c>
      <c r="B2000">
        <v>147</v>
      </c>
    </row>
    <row r="2001" spans="1:2" x14ac:dyDescent="0.25">
      <c r="A2001" t="s">
        <v>8219</v>
      </c>
      <c r="B2001">
        <v>218</v>
      </c>
    </row>
    <row r="2002" spans="1:2" x14ac:dyDescent="0.25">
      <c r="A2002" t="s">
        <v>8219</v>
      </c>
      <c r="B2002">
        <v>265</v>
      </c>
    </row>
    <row r="2003" spans="1:2" x14ac:dyDescent="0.25">
      <c r="A2003" t="s">
        <v>8219</v>
      </c>
      <c r="B2003">
        <v>128</v>
      </c>
    </row>
    <row r="2004" spans="1:2" x14ac:dyDescent="0.25">
      <c r="A2004" t="s">
        <v>8219</v>
      </c>
      <c r="B2004">
        <v>557</v>
      </c>
    </row>
    <row r="2005" spans="1:2" x14ac:dyDescent="0.25">
      <c r="A2005" t="s">
        <v>8219</v>
      </c>
      <c r="B2005">
        <v>307</v>
      </c>
    </row>
    <row r="2006" spans="1:2" x14ac:dyDescent="0.25">
      <c r="A2006" t="s">
        <v>8219</v>
      </c>
      <c r="B2006">
        <v>329</v>
      </c>
    </row>
    <row r="2007" spans="1:2" x14ac:dyDescent="0.25">
      <c r="A2007" t="s">
        <v>8219</v>
      </c>
      <c r="B2007">
        <v>213</v>
      </c>
    </row>
    <row r="2008" spans="1:2" x14ac:dyDescent="0.25">
      <c r="A2008" t="s">
        <v>8219</v>
      </c>
      <c r="B2008">
        <v>131</v>
      </c>
    </row>
    <row r="2009" spans="1:2" x14ac:dyDescent="0.25">
      <c r="A2009" t="s">
        <v>8219</v>
      </c>
      <c r="B2009">
        <v>183</v>
      </c>
    </row>
    <row r="2010" spans="1:2" x14ac:dyDescent="0.25">
      <c r="A2010" t="s">
        <v>8219</v>
      </c>
      <c r="B2010">
        <v>415</v>
      </c>
    </row>
    <row r="2011" spans="1:2" x14ac:dyDescent="0.25">
      <c r="A2011" t="s">
        <v>8219</v>
      </c>
      <c r="B2011">
        <v>682</v>
      </c>
    </row>
    <row r="2012" spans="1:2" x14ac:dyDescent="0.25">
      <c r="A2012" t="s">
        <v>8219</v>
      </c>
      <c r="B2012">
        <v>499</v>
      </c>
    </row>
    <row r="2013" spans="1:2" x14ac:dyDescent="0.25">
      <c r="A2013" t="s">
        <v>8219</v>
      </c>
      <c r="B2013">
        <v>194</v>
      </c>
    </row>
    <row r="2014" spans="1:2" x14ac:dyDescent="0.25">
      <c r="A2014" t="s">
        <v>8219</v>
      </c>
      <c r="B2014">
        <v>89</v>
      </c>
    </row>
    <row r="2015" spans="1:2" x14ac:dyDescent="0.25">
      <c r="A2015" t="s">
        <v>8219</v>
      </c>
      <c r="B2015">
        <v>276</v>
      </c>
    </row>
    <row r="2016" spans="1:2" x14ac:dyDescent="0.25">
      <c r="A2016" t="s">
        <v>8219</v>
      </c>
      <c r="B2016">
        <v>827</v>
      </c>
    </row>
    <row r="2017" spans="1:2" x14ac:dyDescent="0.25">
      <c r="A2017" t="s">
        <v>8219</v>
      </c>
      <c r="B2017">
        <v>342</v>
      </c>
    </row>
    <row r="2018" spans="1:2" x14ac:dyDescent="0.25">
      <c r="A2018" t="s">
        <v>8219</v>
      </c>
      <c r="B2018">
        <v>437</v>
      </c>
    </row>
    <row r="2019" spans="1:2" x14ac:dyDescent="0.25">
      <c r="A2019" t="s">
        <v>8219</v>
      </c>
      <c r="B2019">
        <v>688</v>
      </c>
    </row>
    <row r="2020" spans="1:2" x14ac:dyDescent="0.25">
      <c r="A2020" t="s">
        <v>8219</v>
      </c>
      <c r="B2020">
        <v>287</v>
      </c>
    </row>
    <row r="2021" spans="1:2" x14ac:dyDescent="0.25">
      <c r="A2021" t="s">
        <v>8219</v>
      </c>
      <c r="B2021">
        <v>316</v>
      </c>
    </row>
    <row r="2022" spans="1:2" x14ac:dyDescent="0.25">
      <c r="A2022" t="s">
        <v>8219</v>
      </c>
      <c r="B2022">
        <v>524</v>
      </c>
    </row>
    <row r="2023" spans="1:2" x14ac:dyDescent="0.25">
      <c r="A2023" t="s">
        <v>8219</v>
      </c>
      <c r="B2023">
        <v>241</v>
      </c>
    </row>
    <row r="2024" spans="1:2" x14ac:dyDescent="0.25">
      <c r="A2024" t="s">
        <v>8219</v>
      </c>
      <c r="B2024">
        <v>508</v>
      </c>
    </row>
    <row r="2025" spans="1:2" x14ac:dyDescent="0.25">
      <c r="A2025" t="s">
        <v>8219</v>
      </c>
      <c r="B2025">
        <v>361</v>
      </c>
    </row>
    <row r="2026" spans="1:2" x14ac:dyDescent="0.25">
      <c r="A2026" t="s">
        <v>8219</v>
      </c>
      <c r="B2026">
        <v>2602</v>
      </c>
    </row>
    <row r="2027" spans="1:2" x14ac:dyDescent="0.25">
      <c r="A2027" t="s">
        <v>8219</v>
      </c>
      <c r="B2027">
        <v>369</v>
      </c>
    </row>
    <row r="2028" spans="1:2" x14ac:dyDescent="0.25">
      <c r="A2028" t="s">
        <v>8219</v>
      </c>
      <c r="B2028">
        <v>660</v>
      </c>
    </row>
    <row r="2029" spans="1:2" x14ac:dyDescent="0.25">
      <c r="A2029" t="s">
        <v>8219</v>
      </c>
      <c r="B2029">
        <v>191</v>
      </c>
    </row>
    <row r="2030" spans="1:2" x14ac:dyDescent="0.25">
      <c r="A2030" t="s">
        <v>8219</v>
      </c>
      <c r="B2030">
        <v>1737</v>
      </c>
    </row>
    <row r="2031" spans="1:2" x14ac:dyDescent="0.25">
      <c r="A2031" t="s">
        <v>8219</v>
      </c>
      <c r="B2031">
        <v>26457</v>
      </c>
    </row>
    <row r="2032" spans="1:2" x14ac:dyDescent="0.25">
      <c r="A2032" t="s">
        <v>8219</v>
      </c>
      <c r="B2032">
        <v>848</v>
      </c>
    </row>
    <row r="2033" spans="1:2" x14ac:dyDescent="0.25">
      <c r="A2033" t="s">
        <v>8219</v>
      </c>
      <c r="B2033">
        <v>375</v>
      </c>
    </row>
    <row r="2034" spans="1:2" x14ac:dyDescent="0.25">
      <c r="A2034" t="s">
        <v>8219</v>
      </c>
      <c r="B2034">
        <v>4330</v>
      </c>
    </row>
    <row r="2035" spans="1:2" x14ac:dyDescent="0.25">
      <c r="A2035" t="s">
        <v>8219</v>
      </c>
      <c r="B2035">
        <v>288</v>
      </c>
    </row>
    <row r="2036" spans="1:2" x14ac:dyDescent="0.25">
      <c r="A2036" t="s">
        <v>8219</v>
      </c>
      <c r="B2036">
        <v>282</v>
      </c>
    </row>
    <row r="2037" spans="1:2" x14ac:dyDescent="0.25">
      <c r="A2037" t="s">
        <v>8219</v>
      </c>
      <c r="B2037">
        <v>37</v>
      </c>
    </row>
    <row r="2038" spans="1:2" x14ac:dyDescent="0.25">
      <c r="A2038" t="s">
        <v>8219</v>
      </c>
      <c r="B2038">
        <v>456</v>
      </c>
    </row>
    <row r="2039" spans="1:2" x14ac:dyDescent="0.25">
      <c r="A2039" t="s">
        <v>8219</v>
      </c>
      <c r="B2039">
        <v>348</v>
      </c>
    </row>
    <row r="2040" spans="1:2" x14ac:dyDescent="0.25">
      <c r="A2040" t="s">
        <v>8219</v>
      </c>
      <c r="B2040">
        <v>216</v>
      </c>
    </row>
    <row r="2041" spans="1:2" x14ac:dyDescent="0.25">
      <c r="A2041" t="s">
        <v>8219</v>
      </c>
      <c r="B2041">
        <v>104</v>
      </c>
    </row>
    <row r="2042" spans="1:2" x14ac:dyDescent="0.25">
      <c r="A2042" t="s">
        <v>8219</v>
      </c>
      <c r="B2042">
        <v>237</v>
      </c>
    </row>
    <row r="2043" spans="1:2" x14ac:dyDescent="0.25">
      <c r="A2043" t="s">
        <v>8219</v>
      </c>
      <c r="B2043">
        <v>343</v>
      </c>
    </row>
    <row r="2044" spans="1:2" x14ac:dyDescent="0.25">
      <c r="A2044" t="s">
        <v>8219</v>
      </c>
      <c r="B2044">
        <v>406</v>
      </c>
    </row>
    <row r="2045" spans="1:2" x14ac:dyDescent="0.25">
      <c r="A2045" t="s">
        <v>8219</v>
      </c>
      <c r="B2045">
        <v>625</v>
      </c>
    </row>
    <row r="2046" spans="1:2" x14ac:dyDescent="0.25">
      <c r="A2046" t="s">
        <v>8219</v>
      </c>
      <c r="B2046">
        <v>285</v>
      </c>
    </row>
    <row r="2047" spans="1:2" x14ac:dyDescent="0.25">
      <c r="A2047" t="s">
        <v>8219</v>
      </c>
      <c r="B2047">
        <v>964</v>
      </c>
    </row>
    <row r="2048" spans="1:2" x14ac:dyDescent="0.25">
      <c r="A2048" t="s">
        <v>8219</v>
      </c>
      <c r="B2048">
        <v>574</v>
      </c>
    </row>
    <row r="2049" spans="1:2" x14ac:dyDescent="0.25">
      <c r="A2049" t="s">
        <v>8219</v>
      </c>
      <c r="B2049">
        <v>560</v>
      </c>
    </row>
    <row r="2050" spans="1:2" x14ac:dyDescent="0.25">
      <c r="A2050" t="s">
        <v>8219</v>
      </c>
      <c r="B2050">
        <v>337</v>
      </c>
    </row>
    <row r="2051" spans="1:2" x14ac:dyDescent="0.25">
      <c r="A2051" t="s">
        <v>8219</v>
      </c>
      <c r="B2051">
        <v>340</v>
      </c>
    </row>
    <row r="2052" spans="1:2" x14ac:dyDescent="0.25">
      <c r="A2052" t="s">
        <v>8219</v>
      </c>
      <c r="B2052">
        <v>299</v>
      </c>
    </row>
    <row r="2053" spans="1:2" x14ac:dyDescent="0.25">
      <c r="A2053" t="s">
        <v>8219</v>
      </c>
      <c r="B2053">
        <v>165</v>
      </c>
    </row>
    <row r="2054" spans="1:2" x14ac:dyDescent="0.25">
      <c r="A2054" t="s">
        <v>8219</v>
      </c>
      <c r="B2054">
        <v>354</v>
      </c>
    </row>
    <row r="2055" spans="1:2" x14ac:dyDescent="0.25">
      <c r="A2055" t="s">
        <v>8219</v>
      </c>
      <c r="B2055">
        <v>271</v>
      </c>
    </row>
    <row r="2056" spans="1:2" x14ac:dyDescent="0.25">
      <c r="A2056" t="s">
        <v>8219</v>
      </c>
      <c r="B2056">
        <v>27</v>
      </c>
    </row>
    <row r="2057" spans="1:2" x14ac:dyDescent="0.25">
      <c r="A2057" t="s">
        <v>8219</v>
      </c>
      <c r="B2057">
        <v>874</v>
      </c>
    </row>
    <row r="2058" spans="1:2" x14ac:dyDescent="0.25">
      <c r="A2058" t="s">
        <v>8219</v>
      </c>
      <c r="B2058">
        <v>682</v>
      </c>
    </row>
    <row r="2059" spans="1:2" x14ac:dyDescent="0.25">
      <c r="A2059" t="s">
        <v>8219</v>
      </c>
      <c r="B2059">
        <v>621</v>
      </c>
    </row>
    <row r="2060" spans="1:2" x14ac:dyDescent="0.25">
      <c r="A2060" t="s">
        <v>8219</v>
      </c>
      <c r="B2060">
        <v>3355</v>
      </c>
    </row>
    <row r="2061" spans="1:2" x14ac:dyDescent="0.25">
      <c r="A2061" t="s">
        <v>8219</v>
      </c>
      <c r="B2061">
        <v>163</v>
      </c>
    </row>
    <row r="2062" spans="1:2" x14ac:dyDescent="0.25">
      <c r="A2062" t="s">
        <v>8219</v>
      </c>
      <c r="B2062">
        <v>130</v>
      </c>
    </row>
    <row r="2063" spans="1:2" x14ac:dyDescent="0.25">
      <c r="A2063" t="s">
        <v>8219</v>
      </c>
      <c r="B2063">
        <v>676</v>
      </c>
    </row>
    <row r="2064" spans="1:2" x14ac:dyDescent="0.25">
      <c r="A2064" t="s">
        <v>8219</v>
      </c>
      <c r="B2064">
        <v>263</v>
      </c>
    </row>
    <row r="2065" spans="1:2" x14ac:dyDescent="0.25">
      <c r="A2065" t="s">
        <v>8219</v>
      </c>
      <c r="B2065">
        <v>392</v>
      </c>
    </row>
    <row r="2066" spans="1:2" x14ac:dyDescent="0.25">
      <c r="A2066" t="s">
        <v>8219</v>
      </c>
      <c r="B2066">
        <v>930</v>
      </c>
    </row>
    <row r="2067" spans="1:2" x14ac:dyDescent="0.25">
      <c r="A2067" t="s">
        <v>8219</v>
      </c>
      <c r="B2067">
        <v>134</v>
      </c>
    </row>
    <row r="2068" spans="1:2" x14ac:dyDescent="0.25">
      <c r="A2068" t="s">
        <v>8219</v>
      </c>
      <c r="B2068">
        <v>269</v>
      </c>
    </row>
    <row r="2069" spans="1:2" x14ac:dyDescent="0.25">
      <c r="A2069" t="s">
        <v>8219</v>
      </c>
      <c r="B2069">
        <v>336</v>
      </c>
    </row>
    <row r="2070" spans="1:2" x14ac:dyDescent="0.25">
      <c r="A2070" t="s">
        <v>8219</v>
      </c>
      <c r="B2070">
        <v>376</v>
      </c>
    </row>
    <row r="2071" spans="1:2" x14ac:dyDescent="0.25">
      <c r="A2071" t="s">
        <v>8219</v>
      </c>
      <c r="B2071">
        <v>235</v>
      </c>
    </row>
    <row r="2072" spans="1:2" x14ac:dyDescent="0.25">
      <c r="A2072" t="s">
        <v>8219</v>
      </c>
      <c r="B2072">
        <v>134</v>
      </c>
    </row>
    <row r="2073" spans="1:2" x14ac:dyDescent="0.25">
      <c r="A2073" t="s">
        <v>8219</v>
      </c>
      <c r="B2073">
        <v>562</v>
      </c>
    </row>
    <row r="2074" spans="1:2" x14ac:dyDescent="0.25">
      <c r="A2074" t="s">
        <v>8219</v>
      </c>
      <c r="B2074">
        <v>760</v>
      </c>
    </row>
    <row r="2075" spans="1:2" x14ac:dyDescent="0.25">
      <c r="A2075" t="s">
        <v>8219</v>
      </c>
      <c r="B2075">
        <v>438</v>
      </c>
    </row>
    <row r="2076" spans="1:2" x14ac:dyDescent="0.25">
      <c r="A2076" t="s">
        <v>8219</v>
      </c>
      <c r="B2076">
        <v>266</v>
      </c>
    </row>
    <row r="2077" spans="1:2" x14ac:dyDescent="0.25">
      <c r="A2077" t="s">
        <v>8219</v>
      </c>
      <c r="B2077">
        <v>379</v>
      </c>
    </row>
    <row r="2078" spans="1:2" x14ac:dyDescent="0.25">
      <c r="A2078" t="s">
        <v>8219</v>
      </c>
      <c r="B2078">
        <v>315</v>
      </c>
    </row>
    <row r="2079" spans="1:2" x14ac:dyDescent="0.25">
      <c r="A2079" t="s">
        <v>8219</v>
      </c>
      <c r="B2079">
        <v>600</v>
      </c>
    </row>
    <row r="2080" spans="1:2" x14ac:dyDescent="0.25">
      <c r="A2080" t="s">
        <v>8219</v>
      </c>
      <c r="B2080">
        <v>1789</v>
      </c>
    </row>
    <row r="2081" spans="1:2" x14ac:dyDescent="0.25">
      <c r="A2081" t="s">
        <v>8219</v>
      </c>
      <c r="B2081">
        <v>1780</v>
      </c>
    </row>
    <row r="2082" spans="1:2" x14ac:dyDescent="0.25">
      <c r="A2082" t="s">
        <v>8219</v>
      </c>
      <c r="B2082">
        <v>1556</v>
      </c>
    </row>
    <row r="2083" spans="1:2" x14ac:dyDescent="0.25">
      <c r="A2083" t="s">
        <v>8219</v>
      </c>
      <c r="B2083">
        <v>651</v>
      </c>
    </row>
    <row r="2084" spans="1:2" x14ac:dyDescent="0.25">
      <c r="A2084" t="s">
        <v>8219</v>
      </c>
      <c r="B2084">
        <v>403</v>
      </c>
    </row>
    <row r="2085" spans="1:2" x14ac:dyDescent="0.25">
      <c r="A2085" t="s">
        <v>8219</v>
      </c>
      <c r="B2085">
        <v>113</v>
      </c>
    </row>
    <row r="2086" spans="1:2" x14ac:dyDescent="0.25">
      <c r="A2086" t="s">
        <v>8219</v>
      </c>
      <c r="B2086">
        <v>277</v>
      </c>
    </row>
    <row r="2087" spans="1:2" x14ac:dyDescent="0.25">
      <c r="A2087" t="s">
        <v>8219</v>
      </c>
      <c r="B2087">
        <v>320</v>
      </c>
    </row>
    <row r="2088" spans="1:2" x14ac:dyDescent="0.25">
      <c r="A2088" t="s">
        <v>8219</v>
      </c>
      <c r="B2088">
        <v>73</v>
      </c>
    </row>
    <row r="2089" spans="1:2" x14ac:dyDescent="0.25">
      <c r="A2089" t="s">
        <v>8219</v>
      </c>
      <c r="B2089">
        <v>274</v>
      </c>
    </row>
    <row r="2090" spans="1:2" x14ac:dyDescent="0.25">
      <c r="A2090" t="s">
        <v>8219</v>
      </c>
      <c r="B2090">
        <v>144</v>
      </c>
    </row>
    <row r="2091" spans="1:2" x14ac:dyDescent="0.25">
      <c r="A2091" t="s">
        <v>8219</v>
      </c>
      <c r="B2091">
        <v>290</v>
      </c>
    </row>
    <row r="2092" spans="1:2" x14ac:dyDescent="0.25">
      <c r="A2092" t="s">
        <v>8219</v>
      </c>
      <c r="B2092">
        <v>452</v>
      </c>
    </row>
    <row r="2093" spans="1:2" x14ac:dyDescent="0.25">
      <c r="A2093" t="s">
        <v>8219</v>
      </c>
      <c r="B2093">
        <v>284</v>
      </c>
    </row>
    <row r="2094" spans="1:2" x14ac:dyDescent="0.25">
      <c r="A2094" t="s">
        <v>8219</v>
      </c>
      <c r="B2094">
        <v>321</v>
      </c>
    </row>
    <row r="2095" spans="1:2" x14ac:dyDescent="0.25">
      <c r="A2095" t="s">
        <v>8219</v>
      </c>
      <c r="B2095">
        <v>179</v>
      </c>
    </row>
    <row r="2096" spans="1:2" x14ac:dyDescent="0.25">
      <c r="A2096" t="s">
        <v>8219</v>
      </c>
      <c r="B2096">
        <v>740</v>
      </c>
    </row>
    <row r="2097" spans="1:2" x14ac:dyDescent="0.25">
      <c r="A2097" t="s">
        <v>8219</v>
      </c>
      <c r="B2097">
        <v>199</v>
      </c>
    </row>
    <row r="2098" spans="1:2" x14ac:dyDescent="0.25">
      <c r="A2098" t="s">
        <v>8219</v>
      </c>
      <c r="B2098">
        <v>229</v>
      </c>
    </row>
    <row r="2099" spans="1:2" x14ac:dyDescent="0.25">
      <c r="A2099" t="s">
        <v>8219</v>
      </c>
      <c r="B2099">
        <v>1876</v>
      </c>
    </row>
    <row r="2100" spans="1:2" x14ac:dyDescent="0.25">
      <c r="A2100" t="s">
        <v>8219</v>
      </c>
      <c r="B2100">
        <v>92</v>
      </c>
    </row>
    <row r="2101" spans="1:2" x14ac:dyDescent="0.25">
      <c r="A2101" t="s">
        <v>8219</v>
      </c>
      <c r="B2101">
        <v>447</v>
      </c>
    </row>
    <row r="2102" spans="1:2" x14ac:dyDescent="0.25">
      <c r="A2102" t="s">
        <v>8219</v>
      </c>
      <c r="B2102">
        <v>665</v>
      </c>
    </row>
    <row r="2103" spans="1:2" x14ac:dyDescent="0.25">
      <c r="A2103" t="s">
        <v>8219</v>
      </c>
      <c r="B2103">
        <v>736</v>
      </c>
    </row>
    <row r="2104" spans="1:2" x14ac:dyDescent="0.25">
      <c r="A2104" t="s">
        <v>8219</v>
      </c>
      <c r="B2104">
        <v>267</v>
      </c>
    </row>
    <row r="2105" spans="1:2" x14ac:dyDescent="0.25">
      <c r="A2105" t="s">
        <v>8219</v>
      </c>
      <c r="B2105">
        <v>351</v>
      </c>
    </row>
    <row r="2106" spans="1:2" x14ac:dyDescent="0.25">
      <c r="A2106" t="s">
        <v>8219</v>
      </c>
      <c r="B2106">
        <v>73</v>
      </c>
    </row>
    <row r="2107" spans="1:2" x14ac:dyDescent="0.25">
      <c r="A2107" t="s">
        <v>8219</v>
      </c>
      <c r="B2107">
        <v>20242</v>
      </c>
    </row>
    <row r="2108" spans="1:2" x14ac:dyDescent="0.25">
      <c r="A2108" t="s">
        <v>8219</v>
      </c>
      <c r="B2108">
        <v>635</v>
      </c>
    </row>
    <row r="2109" spans="1:2" x14ac:dyDescent="0.25">
      <c r="A2109" t="s">
        <v>8219</v>
      </c>
      <c r="B2109">
        <v>181</v>
      </c>
    </row>
    <row r="2110" spans="1:2" x14ac:dyDescent="0.25">
      <c r="A2110" t="s">
        <v>8219</v>
      </c>
      <c r="B2110">
        <v>943</v>
      </c>
    </row>
    <row r="2111" spans="1:2" x14ac:dyDescent="0.25">
      <c r="A2111" t="s">
        <v>8219</v>
      </c>
      <c r="B2111">
        <v>834</v>
      </c>
    </row>
    <row r="2112" spans="1:2" x14ac:dyDescent="0.25">
      <c r="A2112" t="s">
        <v>8219</v>
      </c>
      <c r="B2112">
        <v>415</v>
      </c>
    </row>
    <row r="2113" spans="1:2" x14ac:dyDescent="0.25">
      <c r="A2113" t="s">
        <v>8219</v>
      </c>
      <c r="B2113">
        <v>510</v>
      </c>
    </row>
    <row r="2114" spans="1:2" x14ac:dyDescent="0.25">
      <c r="A2114" t="s">
        <v>8219</v>
      </c>
      <c r="B2114">
        <v>821</v>
      </c>
    </row>
    <row r="2115" spans="1:2" x14ac:dyDescent="0.25">
      <c r="A2115" t="s">
        <v>8219</v>
      </c>
      <c r="B2115">
        <v>388</v>
      </c>
    </row>
    <row r="2116" spans="1:2" x14ac:dyDescent="0.25">
      <c r="A2116" t="s">
        <v>8219</v>
      </c>
      <c r="B2116">
        <v>1945</v>
      </c>
    </row>
    <row r="2117" spans="1:2" x14ac:dyDescent="0.25">
      <c r="A2117" t="s">
        <v>8219</v>
      </c>
      <c r="B2117">
        <v>1375</v>
      </c>
    </row>
    <row r="2118" spans="1:2" x14ac:dyDescent="0.25">
      <c r="A2118" t="s">
        <v>8219</v>
      </c>
      <c r="B2118">
        <v>354</v>
      </c>
    </row>
    <row r="2119" spans="1:2" x14ac:dyDescent="0.25">
      <c r="A2119" t="s">
        <v>8219</v>
      </c>
      <c r="B2119">
        <v>303</v>
      </c>
    </row>
    <row r="2120" spans="1:2" x14ac:dyDescent="0.25">
      <c r="A2120" t="s">
        <v>8219</v>
      </c>
      <c r="B2120">
        <v>398</v>
      </c>
    </row>
    <row r="2121" spans="1:2" x14ac:dyDescent="0.25">
      <c r="A2121" t="s">
        <v>8219</v>
      </c>
      <c r="B2121">
        <v>971</v>
      </c>
    </row>
    <row r="2122" spans="1:2" x14ac:dyDescent="0.25">
      <c r="A2122" t="s">
        <v>8219</v>
      </c>
      <c r="B2122">
        <v>508</v>
      </c>
    </row>
    <row r="2123" spans="1:2" x14ac:dyDescent="0.25">
      <c r="A2123" t="s">
        <v>8219</v>
      </c>
      <c r="B2123">
        <v>742</v>
      </c>
    </row>
    <row r="2124" spans="1:2" x14ac:dyDescent="0.25">
      <c r="A2124" t="s">
        <v>8219</v>
      </c>
      <c r="B2124">
        <v>541</v>
      </c>
    </row>
    <row r="2125" spans="1:2" x14ac:dyDescent="0.25">
      <c r="A2125" t="s">
        <v>8219</v>
      </c>
      <c r="B2125">
        <v>554</v>
      </c>
    </row>
    <row r="2126" spans="1:2" x14ac:dyDescent="0.25">
      <c r="A2126" t="s">
        <v>8219</v>
      </c>
      <c r="B2126">
        <v>263</v>
      </c>
    </row>
    <row r="2127" spans="1:2" x14ac:dyDescent="0.25">
      <c r="A2127" t="s">
        <v>8219</v>
      </c>
      <c r="B2127">
        <v>188</v>
      </c>
    </row>
    <row r="2128" spans="1:2" x14ac:dyDescent="0.25">
      <c r="A2128" t="s">
        <v>8219</v>
      </c>
      <c r="B2128">
        <v>614</v>
      </c>
    </row>
    <row r="2129" spans="1:2" x14ac:dyDescent="0.25">
      <c r="A2129" t="s">
        <v>8219</v>
      </c>
      <c r="B2129">
        <v>308</v>
      </c>
    </row>
    <row r="2130" spans="1:2" x14ac:dyDescent="0.25">
      <c r="A2130" t="s">
        <v>8219</v>
      </c>
      <c r="B2130">
        <v>119</v>
      </c>
    </row>
    <row r="2131" spans="1:2" x14ac:dyDescent="0.25">
      <c r="A2131" t="s">
        <v>8219</v>
      </c>
      <c r="B2131">
        <v>433</v>
      </c>
    </row>
    <row r="2132" spans="1:2" x14ac:dyDescent="0.25">
      <c r="A2132" t="s">
        <v>8219</v>
      </c>
      <c r="B2132">
        <v>885</v>
      </c>
    </row>
    <row r="2133" spans="1:2" x14ac:dyDescent="0.25">
      <c r="A2133" t="s">
        <v>8219</v>
      </c>
      <c r="B2133">
        <v>325</v>
      </c>
    </row>
    <row r="2134" spans="1:2" x14ac:dyDescent="0.25">
      <c r="A2134" t="s">
        <v>8219</v>
      </c>
      <c r="B2134">
        <v>1637</v>
      </c>
    </row>
    <row r="2135" spans="1:2" x14ac:dyDescent="0.25">
      <c r="A2135" t="s">
        <v>8219</v>
      </c>
      <c r="B2135">
        <v>613</v>
      </c>
    </row>
    <row r="2136" spans="1:2" x14ac:dyDescent="0.25">
      <c r="A2136" t="s">
        <v>8219</v>
      </c>
      <c r="B2136">
        <v>365</v>
      </c>
    </row>
    <row r="2137" spans="1:2" x14ac:dyDescent="0.25">
      <c r="A2137" t="s">
        <v>8219</v>
      </c>
      <c r="B2137">
        <v>1088</v>
      </c>
    </row>
    <row r="2138" spans="1:2" x14ac:dyDescent="0.25">
      <c r="A2138" t="s">
        <v>8219</v>
      </c>
      <c r="B2138">
        <v>951</v>
      </c>
    </row>
    <row r="2139" spans="1:2" x14ac:dyDescent="0.25">
      <c r="A2139" t="s">
        <v>8219</v>
      </c>
      <c r="B2139">
        <v>450</v>
      </c>
    </row>
    <row r="2140" spans="1:2" x14ac:dyDescent="0.25">
      <c r="A2140" t="s">
        <v>8219</v>
      </c>
      <c r="B2140">
        <v>1251</v>
      </c>
    </row>
    <row r="2141" spans="1:2" x14ac:dyDescent="0.25">
      <c r="A2141" t="s">
        <v>8219</v>
      </c>
      <c r="B2141">
        <v>1510</v>
      </c>
    </row>
    <row r="2142" spans="1:2" x14ac:dyDescent="0.25">
      <c r="A2142" t="s">
        <v>8219</v>
      </c>
      <c r="B2142">
        <v>1071</v>
      </c>
    </row>
    <row r="2143" spans="1:2" x14ac:dyDescent="0.25">
      <c r="A2143" t="s">
        <v>8219</v>
      </c>
      <c r="B2143">
        <v>33</v>
      </c>
    </row>
    <row r="2144" spans="1:2" x14ac:dyDescent="0.25">
      <c r="A2144" t="s">
        <v>8219</v>
      </c>
      <c r="B2144">
        <v>350</v>
      </c>
    </row>
    <row r="2145" spans="1:2" x14ac:dyDescent="0.25">
      <c r="A2145" t="s">
        <v>8219</v>
      </c>
      <c r="B2145">
        <v>942</v>
      </c>
    </row>
    <row r="2146" spans="1:2" x14ac:dyDescent="0.25">
      <c r="A2146" t="s">
        <v>8219</v>
      </c>
      <c r="B2146">
        <v>2139</v>
      </c>
    </row>
    <row r="2147" spans="1:2" x14ac:dyDescent="0.25">
      <c r="A2147" t="s">
        <v>8219</v>
      </c>
      <c r="B2147">
        <v>493</v>
      </c>
    </row>
    <row r="2148" spans="1:2" x14ac:dyDescent="0.25">
      <c r="A2148" t="s">
        <v>8219</v>
      </c>
      <c r="B2148">
        <v>498</v>
      </c>
    </row>
    <row r="2149" spans="1:2" x14ac:dyDescent="0.25">
      <c r="A2149" t="s">
        <v>8219</v>
      </c>
      <c r="B2149">
        <v>1107</v>
      </c>
    </row>
    <row r="2150" spans="1:2" x14ac:dyDescent="0.25">
      <c r="A2150" t="s">
        <v>8219</v>
      </c>
      <c r="B2150">
        <v>508</v>
      </c>
    </row>
    <row r="2151" spans="1:2" x14ac:dyDescent="0.25">
      <c r="A2151" t="s">
        <v>8219</v>
      </c>
      <c r="B2151">
        <v>729</v>
      </c>
    </row>
    <row r="2152" spans="1:2" x14ac:dyDescent="0.25">
      <c r="A2152" t="s">
        <v>8219</v>
      </c>
      <c r="B2152">
        <v>644</v>
      </c>
    </row>
    <row r="2153" spans="1:2" x14ac:dyDescent="0.25">
      <c r="A2153" t="s">
        <v>8219</v>
      </c>
      <c r="B2153">
        <v>146</v>
      </c>
    </row>
    <row r="2154" spans="1:2" x14ac:dyDescent="0.25">
      <c r="A2154" t="s">
        <v>8219</v>
      </c>
      <c r="B2154">
        <v>1373</v>
      </c>
    </row>
    <row r="2155" spans="1:2" x14ac:dyDescent="0.25">
      <c r="A2155" t="s">
        <v>8219</v>
      </c>
      <c r="B2155">
        <v>1281</v>
      </c>
    </row>
    <row r="2156" spans="1:2" x14ac:dyDescent="0.25">
      <c r="A2156" t="s">
        <v>8219</v>
      </c>
      <c r="B2156">
        <v>443</v>
      </c>
    </row>
    <row r="2157" spans="1:2" x14ac:dyDescent="0.25">
      <c r="A2157" t="s">
        <v>8219</v>
      </c>
      <c r="B2157">
        <v>1596</v>
      </c>
    </row>
    <row r="2158" spans="1:2" x14ac:dyDescent="0.25">
      <c r="A2158" t="s">
        <v>8219</v>
      </c>
      <c r="B2158">
        <v>555</v>
      </c>
    </row>
    <row r="2159" spans="1:2" x14ac:dyDescent="0.25">
      <c r="A2159" t="s">
        <v>8219</v>
      </c>
      <c r="B2159">
        <v>680</v>
      </c>
    </row>
    <row r="2160" spans="1:2" x14ac:dyDescent="0.25">
      <c r="A2160" t="s">
        <v>8219</v>
      </c>
      <c r="B2160">
        <v>4245</v>
      </c>
    </row>
    <row r="2161" spans="1:2" x14ac:dyDescent="0.25">
      <c r="A2161" t="s">
        <v>8219</v>
      </c>
      <c r="B2161">
        <v>1513</v>
      </c>
    </row>
    <row r="2162" spans="1:2" x14ac:dyDescent="0.25">
      <c r="A2162" t="s">
        <v>8219</v>
      </c>
      <c r="B2162">
        <v>325</v>
      </c>
    </row>
    <row r="2163" spans="1:2" x14ac:dyDescent="0.25">
      <c r="A2163" t="s">
        <v>8219</v>
      </c>
      <c r="B2163">
        <v>353</v>
      </c>
    </row>
    <row r="2164" spans="1:2" x14ac:dyDescent="0.25">
      <c r="A2164" t="s">
        <v>8219</v>
      </c>
      <c r="B2164">
        <v>539</v>
      </c>
    </row>
    <row r="2165" spans="1:2" x14ac:dyDescent="0.25">
      <c r="A2165" t="s">
        <v>8219</v>
      </c>
      <c r="B2165">
        <v>203</v>
      </c>
    </row>
    <row r="2166" spans="1:2" x14ac:dyDescent="0.25">
      <c r="A2166" t="s">
        <v>8219</v>
      </c>
      <c r="B2166">
        <v>470</v>
      </c>
    </row>
    <row r="2167" spans="1:2" x14ac:dyDescent="0.25">
      <c r="A2167" t="s">
        <v>8219</v>
      </c>
      <c r="B2167">
        <v>1762</v>
      </c>
    </row>
    <row r="2168" spans="1:2" x14ac:dyDescent="0.25">
      <c r="A2168" t="s">
        <v>8219</v>
      </c>
      <c r="B2168">
        <v>404</v>
      </c>
    </row>
    <row r="2169" spans="1:2" x14ac:dyDescent="0.25">
      <c r="A2169" t="s">
        <v>8219</v>
      </c>
      <c r="B2169">
        <v>1260</v>
      </c>
    </row>
    <row r="2170" spans="1:2" x14ac:dyDescent="0.25">
      <c r="A2170" t="s">
        <v>8219</v>
      </c>
      <c r="B2170">
        <v>558</v>
      </c>
    </row>
    <row r="2171" spans="1:2" x14ac:dyDescent="0.25">
      <c r="A2171" t="s">
        <v>8219</v>
      </c>
      <c r="B2171">
        <v>100</v>
      </c>
    </row>
    <row r="2172" spans="1:2" x14ac:dyDescent="0.25">
      <c r="A2172" t="s">
        <v>8219</v>
      </c>
      <c r="B2172">
        <v>1095</v>
      </c>
    </row>
    <row r="2173" spans="1:2" x14ac:dyDescent="0.25">
      <c r="A2173" t="s">
        <v>8219</v>
      </c>
      <c r="B2173">
        <v>379</v>
      </c>
    </row>
    <row r="2174" spans="1:2" x14ac:dyDescent="0.25">
      <c r="A2174" t="s">
        <v>8219</v>
      </c>
      <c r="B2174">
        <v>1530</v>
      </c>
    </row>
    <row r="2175" spans="1:2" x14ac:dyDescent="0.25">
      <c r="A2175" t="s">
        <v>8219</v>
      </c>
      <c r="B2175">
        <v>2436</v>
      </c>
    </row>
    <row r="2176" spans="1:2" x14ac:dyDescent="0.25">
      <c r="A2176" t="s">
        <v>8219</v>
      </c>
      <c r="B2176">
        <v>1151</v>
      </c>
    </row>
    <row r="2177" spans="1:2" x14ac:dyDescent="0.25">
      <c r="A2177" t="s">
        <v>8219</v>
      </c>
      <c r="B2177">
        <v>1062</v>
      </c>
    </row>
    <row r="2178" spans="1:2" x14ac:dyDescent="0.25">
      <c r="A2178" t="s">
        <v>8219</v>
      </c>
      <c r="B2178">
        <v>1420</v>
      </c>
    </row>
    <row r="2179" spans="1:2" x14ac:dyDescent="0.25">
      <c r="A2179" t="s">
        <v>8219</v>
      </c>
      <c r="B2179">
        <v>4562</v>
      </c>
    </row>
    <row r="2180" spans="1:2" x14ac:dyDescent="0.25">
      <c r="A2180" t="s">
        <v>8219</v>
      </c>
      <c r="B2180">
        <v>8359</v>
      </c>
    </row>
    <row r="2181" spans="1:2" x14ac:dyDescent="0.25">
      <c r="A2181" t="s">
        <v>8219</v>
      </c>
      <c r="B2181">
        <v>2051</v>
      </c>
    </row>
    <row r="2182" spans="1:2" x14ac:dyDescent="0.25">
      <c r="A2182" t="s">
        <v>8219</v>
      </c>
      <c r="B2182">
        <v>813</v>
      </c>
    </row>
    <row r="2183" spans="1:2" x14ac:dyDescent="0.25">
      <c r="A2183" t="s">
        <v>8219</v>
      </c>
      <c r="B2183">
        <v>4883</v>
      </c>
    </row>
    <row r="2184" spans="1:2" x14ac:dyDescent="0.25">
      <c r="A2184" t="s">
        <v>8219</v>
      </c>
      <c r="B2184">
        <v>5812</v>
      </c>
    </row>
    <row r="2185" spans="1:2" x14ac:dyDescent="0.25">
      <c r="A2185" t="s">
        <v>8219</v>
      </c>
      <c r="B2185">
        <v>555</v>
      </c>
    </row>
    <row r="2186" spans="1:2" x14ac:dyDescent="0.25">
      <c r="A2186" t="s">
        <v>8219</v>
      </c>
      <c r="B2186">
        <v>3863</v>
      </c>
    </row>
  </sheetData>
  <conditionalFormatting sqref="A2:A1046647 D2:D1045992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Pivot</vt:lpstr>
      <vt:lpstr>Sub Category Pivot</vt:lpstr>
      <vt:lpstr>Time Pivot</vt:lpstr>
      <vt:lpstr>Data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 Connell</cp:lastModifiedBy>
  <dcterms:created xsi:type="dcterms:W3CDTF">2017-04-20T15:17:24Z</dcterms:created>
  <dcterms:modified xsi:type="dcterms:W3CDTF">2021-03-16T23:05:06Z</dcterms:modified>
</cp:coreProperties>
</file>