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codeName="ThisWorkbook"/>
  <mc:AlternateContent xmlns:mc="http://schemas.openxmlformats.org/markup-compatibility/2006">
    <mc:Choice Requires="x15">
      <x15ac:absPath xmlns:x15ac="http://schemas.microsoft.com/office/spreadsheetml/2010/11/ac" url="C:\Users\bigcoops\Downloads\"/>
    </mc:Choice>
  </mc:AlternateContent>
  <xr:revisionPtr revIDLastSave="0" documentId="8_{11518BBF-6328-4BA7-8636-AFBDD0AB82C7}" xr6:coauthVersionLast="31" xr6:coauthVersionMax="31" xr10:uidLastSave="{00000000-0000-0000-0000-000000000000}"/>
  <workbookProtection workbookPassword="8AFD" lockStructure="1"/>
  <bookViews>
    <workbookView xWindow="0" yWindow="0" windowWidth="20490" windowHeight="7530" xr2:uid="{00000000-000D-0000-FFFF-FFFF00000000}"/>
  </bookViews>
  <sheets>
    <sheet name="Match Info" sheetId="1" r:id="rId1"/>
    <sheet name="Stats" sheetId="2" r:id="rId2"/>
    <sheet name="Sheet1" sheetId="3" state="hidden" r:id="rId3"/>
    <sheet name="Database record" sheetId="4" state="hidden" r:id="rId4"/>
  </sheets>
  <definedNames>
    <definedName name="Division_1">Sheet1!$D$2:$D$11</definedName>
    <definedName name="Division_2">Sheet1!$E$2:$E$11</definedName>
    <definedName name="Division_3">Sheet1!$F$2:$F$11</definedName>
    <definedName name="Division_4">Sheet1!$G$2:$G$11</definedName>
    <definedName name="Divisions">Sheet1!$B$2:$B$6</definedName>
    <definedName name="Premier">Sheet1!$C$2:$C$11</definedName>
  </definedNames>
  <calcPr calcId="179017" concurrentCalc="0"/>
  <extLst>
    <ext xmlns:x14="http://schemas.microsoft.com/office/spreadsheetml/2009/9/main" uri="{79F54976-1DA5-4618-B147-4CDE4B953A38}">
      <x14:workbookPr defaultImageDpi="32767"/>
    </ext>
    <ext xmlns:mx="http://schemas.microsoft.com/office/mac/excel/2008/main" uri="{7523E5D3-25F3-A5E0-1632-64F254C22452}">
      <mx:ArchID Flags="4"/>
    </ext>
  </extLst>
</workbook>
</file>

<file path=xl/calcChain.xml><?xml version="1.0" encoding="utf-8"?>
<calcChain xmlns="http://schemas.openxmlformats.org/spreadsheetml/2006/main">
  <c r="F14" i="1" l="1"/>
  <c r="G22" i="1"/>
  <c r="F22" i="1"/>
  <c r="G21" i="1"/>
  <c r="F21" i="1"/>
  <c r="G20" i="1"/>
  <c r="F20" i="1"/>
  <c r="G19" i="1"/>
  <c r="F19" i="1"/>
  <c r="G18" i="1"/>
  <c r="F18" i="1"/>
  <c r="A4" i="2"/>
  <c r="F16" i="1"/>
  <c r="B4" i="2"/>
  <c r="G17" i="1"/>
  <c r="F17" i="1"/>
  <c r="G16" i="1"/>
  <c r="G15" i="1"/>
  <c r="F15" i="1"/>
  <c r="A2" i="2"/>
  <c r="B2" i="2"/>
  <c r="G14" i="1"/>
  <c r="F2" i="2"/>
  <c r="G2" i="2"/>
  <c r="B2" i="4"/>
  <c r="C2" i="4"/>
  <c r="D2" i="4"/>
  <c r="E2" i="4"/>
  <c r="F2" i="4"/>
  <c r="G2" i="4"/>
  <c r="H2" i="4"/>
  <c r="I2" i="4"/>
  <c r="J2" i="4"/>
  <c r="K2" i="4"/>
  <c r="L2" i="4"/>
  <c r="M2" i="4"/>
  <c r="N2" i="4"/>
  <c r="O2" i="4"/>
  <c r="P2" i="4"/>
  <c r="Q2" i="4"/>
  <c r="R2" i="4"/>
  <c r="S2" i="4"/>
  <c r="T2" i="4"/>
  <c r="U2" i="4"/>
  <c r="V2" i="4"/>
  <c r="W2" i="4"/>
  <c r="X2" i="4"/>
  <c r="Y2" i="4"/>
  <c r="Z2" i="4"/>
  <c r="AA2" i="4"/>
  <c r="AB2" i="4"/>
  <c r="AC2" i="4"/>
  <c r="AD2" i="4"/>
  <c r="AE2" i="4"/>
  <c r="AF2" i="4"/>
  <c r="AG2" i="4"/>
  <c r="AH2" i="4"/>
  <c r="AI2" i="4"/>
  <c r="AJ2" i="4"/>
  <c r="AK2" i="4"/>
  <c r="AL2" i="4"/>
  <c r="AM2" i="4"/>
  <c r="AN2" i="4"/>
  <c r="AO2" i="4"/>
  <c r="AP2" i="4"/>
  <c r="AQ2" i="4"/>
  <c r="AR2" i="4"/>
  <c r="AS2" i="4"/>
  <c r="AT2" i="4"/>
  <c r="AU2" i="4"/>
  <c r="AV2" i="4"/>
  <c r="AW2" i="4"/>
  <c r="AX2" i="4"/>
  <c r="AY2" i="4"/>
  <c r="AZ2" i="4"/>
  <c r="BA2" i="4"/>
  <c r="BB2" i="4"/>
  <c r="BC2" i="4"/>
  <c r="BD2" i="4"/>
  <c r="BE2" i="4"/>
  <c r="BF2" i="4"/>
  <c r="BG2" i="4"/>
  <c r="C2" i="2"/>
  <c r="D2" i="2"/>
  <c r="H2" i="2"/>
  <c r="I2" i="2"/>
  <c r="A3" i="2"/>
  <c r="C3" i="2"/>
  <c r="D3" i="2"/>
  <c r="F3" i="2"/>
  <c r="H3" i="2"/>
  <c r="I3" i="2"/>
  <c r="F4" i="2"/>
  <c r="H4" i="2"/>
  <c r="I4" i="2"/>
  <c r="A5" i="2"/>
  <c r="C5" i="2"/>
  <c r="D5" i="2"/>
  <c r="F5" i="2"/>
  <c r="H5" i="2"/>
  <c r="I5" i="2"/>
  <c r="A6" i="2"/>
  <c r="C6" i="2"/>
  <c r="D6" i="2"/>
  <c r="F6" i="2"/>
  <c r="H6" i="2"/>
  <c r="I6" i="2"/>
  <c r="A7" i="2"/>
  <c r="C7" i="2"/>
  <c r="D7" i="2"/>
  <c r="F7" i="2"/>
  <c r="H7" i="2"/>
  <c r="I7" i="2"/>
  <c r="D24" i="1"/>
  <c r="BH2" i="4"/>
  <c r="E24" i="1"/>
  <c r="BI2" i="4"/>
  <c r="C4" i="2"/>
  <c r="D4" i="2"/>
  <c r="G4" i="2"/>
  <c r="B6" i="2"/>
  <c r="G7" i="2"/>
  <c r="G5" i="2"/>
  <c r="G6" i="2"/>
  <c r="B5" i="2"/>
  <c r="B3" i="2"/>
  <c r="F24" i="1"/>
  <c r="BJ2" i="4"/>
  <c r="G24" i="1"/>
  <c r="BK2" i="4"/>
  <c r="G3" i="2"/>
  <c r="B7" i="2"/>
</calcChain>
</file>

<file path=xl/sharedStrings.xml><?xml version="1.0" encoding="utf-8"?>
<sst xmlns="http://schemas.openxmlformats.org/spreadsheetml/2006/main" count="167" uniqueCount="145">
  <si>
    <t>Home Team</t>
  </si>
  <si>
    <t>vs</t>
  </si>
  <si>
    <t>Away Team</t>
  </si>
  <si>
    <t>Division</t>
  </si>
  <si>
    <t>1st Man</t>
  </si>
  <si>
    <t>2nd Man</t>
  </si>
  <si>
    <t>3rd Man</t>
  </si>
  <si>
    <t>1st Lady</t>
  </si>
  <si>
    <t>2nd Lady</t>
  </si>
  <si>
    <t>3rd Lady</t>
  </si>
  <si>
    <t>XD pos.</t>
  </si>
  <si>
    <t>Mens 1 &amp; 2</t>
  </si>
  <si>
    <t>Home</t>
  </si>
  <si>
    <t>Away</t>
  </si>
  <si>
    <t>rubbers</t>
  </si>
  <si>
    <t>game 1 pts.</t>
  </si>
  <si>
    <t>game 2 pts.</t>
  </si>
  <si>
    <t>Ladies 1 &amp; 2</t>
  </si>
  <si>
    <t>Mens 1 &amp; 3</t>
  </si>
  <si>
    <t>Ladies 1 &amp; 3</t>
  </si>
  <si>
    <t>Mens 2 &amp; 3</t>
  </si>
  <si>
    <t>Ladies 2 &amp; 3</t>
  </si>
  <si>
    <t>Mixed 1</t>
  </si>
  <si>
    <t>Mixed 2</t>
  </si>
  <si>
    <t>Mixed 3</t>
  </si>
  <si>
    <t>TOTALS</t>
  </si>
  <si>
    <t>Shell A</t>
  </si>
  <si>
    <t>Syddal Park B</t>
  </si>
  <si>
    <t>Date</t>
  </si>
  <si>
    <t>game won</t>
  </si>
  <si>
    <t>Premier</t>
  </si>
  <si>
    <t>Division 1</t>
  </si>
  <si>
    <t>Division 2</t>
  </si>
  <si>
    <t>Division 3</t>
  </si>
  <si>
    <t>Division 4</t>
  </si>
  <si>
    <t>Syddal Park A</t>
  </si>
  <si>
    <t>Macclesfield A</t>
  </si>
  <si>
    <t>Shell B</t>
  </si>
  <si>
    <t>Astrazeneca A</t>
  </si>
  <si>
    <t>Mellor A</t>
  </si>
  <si>
    <t>Astrazeneca B</t>
  </si>
  <si>
    <t>Carrington A</t>
  </si>
  <si>
    <t>College Green A</t>
  </si>
  <si>
    <t>Parrswood A</t>
  </si>
  <si>
    <t>Manor A</t>
  </si>
  <si>
    <t>Poynton A</t>
  </si>
  <si>
    <t>Dome A</t>
  </si>
  <si>
    <t>CAP A</t>
  </si>
  <si>
    <t>Carrington B</t>
  </si>
  <si>
    <t>Syddal Park C</t>
  </si>
  <si>
    <t>Disley A</t>
  </si>
  <si>
    <t>Macclesfield B</t>
  </si>
  <si>
    <t>Mellor B</t>
  </si>
  <si>
    <t>Parrswood B</t>
  </si>
  <si>
    <t>College Green C</t>
  </si>
  <si>
    <t>Dome B</t>
  </si>
  <si>
    <t>Manor B</t>
  </si>
  <si>
    <t>Disley B</t>
  </si>
  <si>
    <t>Mellor C</t>
  </si>
  <si>
    <t>College Green D</t>
  </si>
  <si>
    <t>Manor C</t>
  </si>
  <si>
    <t>id</t>
  </si>
  <si>
    <t>date</t>
  </si>
  <si>
    <t>division</t>
  </si>
  <si>
    <t>home team</t>
  </si>
  <si>
    <t>away team</t>
  </si>
  <si>
    <t>home mens 1</t>
  </si>
  <si>
    <t>home mens 2</t>
  </si>
  <si>
    <t>home mens 3</t>
  </si>
  <si>
    <t>home ladies 1</t>
  </si>
  <si>
    <t>home ladies 2</t>
  </si>
  <si>
    <t>home ladies 3</t>
  </si>
  <si>
    <t>home mixed 1</t>
  </si>
  <si>
    <t>home mixed 2</t>
  </si>
  <si>
    <t>home mixed 3</t>
  </si>
  <si>
    <t>away mens 1</t>
  </si>
  <si>
    <t>away mens 2</t>
  </si>
  <si>
    <t>away ladies 1</t>
  </si>
  <si>
    <t>away ladies 2</t>
  </si>
  <si>
    <t>away ladies 3</t>
  </si>
  <si>
    <t>away mixed 1</t>
  </si>
  <si>
    <t>away mixed 2</t>
  </si>
  <si>
    <t>away mixed 3</t>
  </si>
  <si>
    <t>away mens 3</t>
  </si>
  <si>
    <t>home score game 1</t>
  </si>
  <si>
    <t>home score game 2</t>
  </si>
  <si>
    <t>away score game 1</t>
  </si>
  <si>
    <t>away score game 2</t>
  </si>
  <si>
    <t>home score game 3</t>
  </si>
  <si>
    <t>away score game 3</t>
  </si>
  <si>
    <t>home score game 4</t>
  </si>
  <si>
    <t>away score game 4</t>
  </si>
  <si>
    <t>home score game 5</t>
  </si>
  <si>
    <t>away score game 5</t>
  </si>
  <si>
    <t>home score game 6</t>
  </si>
  <si>
    <t>away score game 6</t>
  </si>
  <si>
    <t>home score game 7</t>
  </si>
  <si>
    <t>away score game 7</t>
  </si>
  <si>
    <t>home score game 8</t>
  </si>
  <si>
    <t>away score game 8</t>
  </si>
  <si>
    <t>home score game 9</t>
  </si>
  <si>
    <t>away score game 9</t>
  </si>
  <si>
    <t>home score game 10</t>
  </si>
  <si>
    <t>away score game 10</t>
  </si>
  <si>
    <t>home score game 11</t>
  </si>
  <si>
    <t>away score game 11</t>
  </si>
  <si>
    <t>home score game 12</t>
  </si>
  <si>
    <t>away score game 12</t>
  </si>
  <si>
    <t>home score game 13</t>
  </si>
  <si>
    <t>away score game 13</t>
  </si>
  <si>
    <t>home score game 14</t>
  </si>
  <si>
    <t>away score game 14</t>
  </si>
  <si>
    <t>home score game 15</t>
  </si>
  <si>
    <t>away score game 15</t>
  </si>
  <si>
    <t>home score game 16</t>
  </si>
  <si>
    <t>away score game 16</t>
  </si>
  <si>
    <t>home score game 17</t>
  </si>
  <si>
    <t>away score game 17</t>
  </si>
  <si>
    <t>home score game 18</t>
  </si>
  <si>
    <t>away score game 18</t>
  </si>
  <si>
    <t>final home games</t>
  </si>
  <si>
    <t>final away games</t>
  </si>
  <si>
    <t>final home points</t>
  </si>
  <si>
    <t>final away points</t>
  </si>
  <si>
    <t>pts won</t>
  </si>
  <si>
    <t>avg pts</t>
  </si>
  <si>
    <t>College Green B</t>
  </si>
  <si>
    <t>Shell C</t>
  </si>
  <si>
    <t>Parrswood C</t>
  </si>
  <si>
    <t>Disley C</t>
  </si>
  <si>
    <t>Racketeers A</t>
  </si>
  <si>
    <t>Canute A</t>
  </si>
  <si>
    <t>Racketeers B</t>
  </si>
  <si>
    <t>Blank</t>
  </si>
  <si>
    <t>GHAP A</t>
  </si>
  <si>
    <t>Aerospace A</t>
  </si>
  <si>
    <t>David Lloyd A</t>
  </si>
  <si>
    <t>New Mills A</t>
  </si>
  <si>
    <t>Tatton A</t>
  </si>
  <si>
    <t>Cheadle Hulme A</t>
  </si>
  <si>
    <t>Disley D</t>
  </si>
  <si>
    <t>GHAP B</t>
  </si>
  <si>
    <t>Altrincham Central</t>
  </si>
  <si>
    <t>Bramhall Village A</t>
  </si>
  <si>
    <t>Bramhall Village 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</si>
</sst>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0"/>
      <color theme="1"/>
      <name val="Arial"/>
      <family val="2"/>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0" fillId="2" borderId="0" xfId="0" applyFill="1"/>
    <xf numFmtId="14" fontId="0" fillId="0" borderId="0" xfId="0" applyNumberFormat="1"/>
    <xf numFmtId="0" fontId="1" fillId="0" borderId="0" xfId="0" applyFont="1"/>
    <xf numFmtId="2" fontId="0" fillId="0" borderId="0" xfId="0" applyNumberFormat="1"/>
    <xf numFmtId="0" fontId="2" fillId="0" borderId="0" xfId="0" applyFont="1"/>
    <xf numFmtId="0" fontId="0" fillId="3" borderId="1" xfId="0" applyFill="1" applyBorder="1" applyProtection="1">
      <protection locked="0"/>
    </xf>
    <xf numFmtId="14" fontId="0" fillId="3" borderId="1" xfId="0" applyNumberFormat="1" applyFill="1" applyBorder="1" applyProtection="1">
      <protection locked="0"/>
    </xf>
    <xf numFmtId="0" fontId="0" fillId="2" borderId="0" xfId="0" applyFill="1" applyAlignment="1">
      <alignment horizontal="center"/>
    </xf>
  </cellXfs>
  <cellStyles count="1">
    <cellStyle name="Normal" xfId="0" builtinId="0"/>
  </cellStyles>
  <dxfs count="2">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7</xdr:col>
      <xdr:colOff>273050</xdr:colOff>
      <xdr:row>0</xdr:row>
      <xdr:rowOff>104773</xdr:rowOff>
    </xdr:from>
    <xdr:to>
      <xdr:col>11</xdr:col>
      <xdr:colOff>562135</xdr:colOff>
      <xdr:row>24</xdr:row>
      <xdr:rowOff>57150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314950" y="104773"/>
          <a:ext cx="2676525" cy="45243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1000" b="1">
              <a:latin typeface="Arial" pitchFamily="34" charset="0"/>
              <a:cs typeface="Arial" pitchFamily="34" charset="0"/>
            </a:rPr>
            <a:t>Welcome</a:t>
          </a:r>
          <a:r>
            <a:rPr lang="en-GB" sz="1000" b="1" baseline="0">
              <a:latin typeface="Arial" pitchFamily="34" charset="0"/>
              <a:cs typeface="Arial" pitchFamily="34" charset="0"/>
            </a:rPr>
            <a:t> to your new scoresheet</a:t>
          </a:r>
          <a:r>
            <a:rPr lang="en-GB" sz="1000" baseline="0">
              <a:latin typeface="Arial" pitchFamily="34" charset="0"/>
              <a:cs typeface="Arial" pitchFamily="34" charset="0"/>
            </a:rPr>
            <a:t>,</a:t>
          </a:r>
        </a:p>
        <a:p>
          <a:pPr marL="0" marR="0" indent="0" defTabSz="914400" eaLnBrk="1" fontAlgn="auto" latinLnBrk="0" hangingPunct="1">
            <a:lnSpc>
              <a:spcPct val="100000"/>
            </a:lnSpc>
            <a:spcBef>
              <a:spcPts val="0"/>
            </a:spcBef>
            <a:spcAft>
              <a:spcPts val="0"/>
            </a:spcAft>
            <a:buClrTx/>
            <a:buSzTx/>
            <a:buFontTx/>
            <a:buNone/>
            <a:tabLst/>
            <a:defRPr/>
          </a:pPr>
          <a:endParaRPr lang="en-GB" sz="1000" baseline="0">
            <a:solidFill>
              <a:schemeClr val="dk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GB" sz="1000" baseline="0">
              <a:solidFill>
                <a:schemeClr val="dk1"/>
              </a:solidFill>
              <a:latin typeface="Arial" pitchFamily="34" charset="0"/>
              <a:ea typeface="+mn-ea"/>
              <a:cs typeface="Arial" pitchFamily="34" charset="0"/>
            </a:rPr>
            <a:t>This sheet should be filled in and emailed to the results secretary (stockport.badders.results@gmail.com) </a:t>
          </a:r>
          <a:r>
            <a:rPr lang="en-GB" sz="1000" b="1" i="1" baseline="0">
              <a:solidFill>
                <a:schemeClr val="dk1"/>
              </a:solidFill>
              <a:latin typeface="Arial" pitchFamily="34" charset="0"/>
              <a:ea typeface="+mn-ea"/>
              <a:cs typeface="Arial" pitchFamily="34" charset="0"/>
            </a:rPr>
            <a:t>with</a:t>
          </a:r>
          <a:r>
            <a:rPr lang="en-GB" sz="1000" baseline="0">
              <a:solidFill>
                <a:schemeClr val="dk1"/>
              </a:solidFill>
              <a:latin typeface="Arial" pitchFamily="34" charset="0"/>
              <a:ea typeface="+mn-ea"/>
              <a:cs typeface="Arial" pitchFamily="34" charset="0"/>
            </a:rPr>
            <a:t> a scan/photo of the signed match sheet. </a:t>
          </a:r>
          <a:r>
            <a:rPr lang="en-GB" sz="1100" b="1" i="1" baseline="0">
              <a:solidFill>
                <a:schemeClr val="dk1"/>
              </a:solidFill>
              <a:latin typeface="Arial" pitchFamily="34" charset="0"/>
              <a:ea typeface="+mn-ea"/>
              <a:cs typeface="Arial" pitchFamily="34" charset="0"/>
            </a:rPr>
            <a:t>One without the other won't count as receipt of the scoresheet </a:t>
          </a:r>
          <a:endParaRPr lang="en-GB" sz="1100" b="1" i="1">
            <a:solidFill>
              <a:schemeClr val="dk1"/>
            </a:solidFill>
            <a:latin typeface="Arial" pitchFamily="34" charset="0"/>
            <a:ea typeface="+mn-ea"/>
            <a:cs typeface="Arial" pitchFamily="34" charset="0"/>
          </a:endParaRPr>
        </a:p>
        <a:p>
          <a:endParaRPr lang="en-GB" sz="1000" baseline="0">
            <a:latin typeface="Arial" pitchFamily="34" charset="0"/>
            <a:cs typeface="Arial" pitchFamily="34" charset="0"/>
          </a:endParaRPr>
        </a:p>
        <a:p>
          <a:r>
            <a:rPr lang="en-GB" sz="1000" baseline="0">
              <a:latin typeface="Arial" pitchFamily="34" charset="0"/>
              <a:cs typeface="Arial" pitchFamily="34" charset="0"/>
            </a:rPr>
            <a:t>Most of the sheet is protected so all captains need to worry about is entering the division, date, home team, away team, player names and scores for the games, the rubbers and totals are all self calculating. </a:t>
          </a:r>
        </a:p>
        <a:p>
          <a:endParaRPr lang="en-GB" sz="1000" baseline="0">
            <a:latin typeface="Arial" pitchFamily="34" charset="0"/>
            <a:cs typeface="Arial" pitchFamily="34" charset="0"/>
          </a:endParaRPr>
        </a:p>
        <a:p>
          <a:r>
            <a:rPr lang="en-GB" sz="1000" baseline="0">
              <a:latin typeface="Arial" pitchFamily="34" charset="0"/>
              <a:cs typeface="Arial" pitchFamily="34" charset="0"/>
            </a:rPr>
            <a:t>It's worth noting that you must choose the correct division, or you won't find the  relevant teams in the team boxes.</a:t>
          </a:r>
        </a:p>
        <a:p>
          <a:endParaRPr lang="en-GB" sz="1000" baseline="0">
            <a:latin typeface="Arial" pitchFamily="34" charset="0"/>
            <a:cs typeface="Arial" pitchFamily="34" charset="0"/>
          </a:endParaRPr>
        </a:p>
        <a:p>
          <a:r>
            <a:rPr lang="en-GB" sz="1000">
              <a:latin typeface="Arial" pitchFamily="34" charset="0"/>
              <a:cs typeface="Arial" pitchFamily="34" charset="0"/>
            </a:rPr>
            <a:t>With</a:t>
          </a:r>
          <a:r>
            <a:rPr lang="en-GB" sz="1000" baseline="0">
              <a:latin typeface="Arial" pitchFamily="34" charset="0"/>
              <a:cs typeface="Arial" pitchFamily="34" charset="0"/>
            </a:rPr>
            <a:t> the exception of the player names all the fields only allow you to enter values within sensible ranges (e.g you can't enter a score less than 0 or greater than 30)</a:t>
          </a:r>
        </a:p>
        <a:p>
          <a:endParaRPr lang="en-GB" sz="1000" baseline="0">
            <a:latin typeface="Arial" pitchFamily="34" charset="0"/>
            <a:cs typeface="Arial" pitchFamily="34" charset="0"/>
          </a:endParaRPr>
        </a:p>
        <a:p>
          <a:r>
            <a:rPr lang="en-GB" sz="1000" baseline="0">
              <a:latin typeface="Arial" pitchFamily="34" charset="0"/>
              <a:cs typeface="Arial" pitchFamily="34" charset="0"/>
            </a:rPr>
            <a:t>Finally, please include your player registrations in your email.</a:t>
          </a:r>
        </a:p>
        <a:p>
          <a:endParaRPr lang="en-GB" sz="1000" baseline="0">
            <a:latin typeface="Arial" pitchFamily="34" charset="0"/>
            <a:cs typeface="Arial" pitchFamily="34"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A1:D7" totalsRowShown="0">
  <autoFilter ref="A1:D7" xr:uid="{00000000-0009-0000-0100-000003000000}"/>
  <tableColumns count="4">
    <tableColumn id="1" xr3:uid="{00000000-0010-0000-0000-000001000000}" name="Home Team"/>
    <tableColumn id="2" xr3:uid="{00000000-0010-0000-0000-000002000000}" name="game won"/>
    <tableColumn id="3" xr3:uid="{00000000-0010-0000-0000-000003000000}" name="pts won"/>
    <tableColumn id="4" xr3:uid="{00000000-0010-0000-0000-000004000000}" name="avg pts" dataDxfId="1"/>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4" displayName="Table4" ref="F1:I7" totalsRowShown="0">
  <autoFilter ref="F1:I7" xr:uid="{00000000-0009-0000-0100-000004000000}"/>
  <tableColumns count="4">
    <tableColumn id="1" xr3:uid="{00000000-0010-0000-0100-000001000000}" name="Away Team"/>
    <tableColumn id="2" xr3:uid="{00000000-0010-0000-0100-000002000000}" name="game won"/>
    <tableColumn id="3" xr3:uid="{00000000-0010-0000-0100-000003000000}" name="pts won"/>
    <tableColumn id="4" xr3:uid="{00000000-0010-0000-0100-000004000000}" name="avg pts" dataDxfId="0"/>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25"/>
  <sheetViews>
    <sheetView tabSelected="1" workbookViewId="0">
      <selection activeCell="B3" sqref="B3"/>
    </sheetView>
  </sheetViews>
  <sheetFormatPr defaultColWidth="0" defaultRowHeight="15" zeroHeight="1" x14ac:dyDescent="0.25"/>
  <cols>
    <col min="1" max="1" width="11.28515625" bestFit="1" customWidth="1"/>
    <col min="2" max="2" width="18" bestFit="1" customWidth="1"/>
    <col min="3" max="3" width="9.42578125" customWidth="1"/>
    <col min="4" max="4" width="8.7109375" bestFit="1" customWidth="1"/>
    <col min="5" max="5" width="16.42578125" bestFit="1" customWidth="1"/>
    <col min="6" max="6" width="7.42578125" bestFit="1" customWidth="1"/>
    <col min="7" max="7" width="5.85546875" bestFit="1" customWidth="1"/>
    <col min="8" max="12" width="9.140625" customWidth="1"/>
  </cols>
  <sheetData>
    <row r="1" spans="1:12" x14ac:dyDescent="0.25">
      <c r="A1" s="1"/>
      <c r="B1" s="1" t="s">
        <v>3</v>
      </c>
      <c r="C1" s="6" t="s">
        <v>30</v>
      </c>
      <c r="D1" s="1" t="s">
        <v>28</v>
      </c>
      <c r="E1" s="7">
        <v>42979</v>
      </c>
      <c r="F1" s="1"/>
      <c r="G1" s="1"/>
      <c r="H1" s="1"/>
      <c r="I1" s="1"/>
      <c r="J1" s="1"/>
      <c r="K1" s="1"/>
      <c r="L1" s="1"/>
    </row>
    <row r="2" spans="1:12" x14ac:dyDescent="0.25">
      <c r="A2" s="1"/>
      <c r="B2" s="1" t="s">
        <v>0</v>
      </c>
      <c r="C2" s="1"/>
      <c r="D2" s="1" t="s">
        <v>1</v>
      </c>
      <c r="E2" s="1" t="s">
        <v>2</v>
      </c>
      <c r="F2" s="1"/>
      <c r="G2" s="1"/>
      <c r="H2" s="1"/>
      <c r="I2" s="1"/>
      <c r="J2" s="1"/>
      <c r="K2" s="1"/>
      <c r="L2" s="1"/>
    </row>
    <row r="3" spans="1:12" x14ac:dyDescent="0.25">
      <c r="A3" s="1"/>
      <c r="B3" s="6" t="s">
        <v>127</v>
      </c>
      <c r="C3" s="1"/>
      <c r="D3" s="1"/>
      <c r="E3" s="6" t="s">
        <v>136</v>
      </c>
      <c r="F3" s="1"/>
      <c r="G3" s="1"/>
      <c r="H3" s="1"/>
      <c r="I3" s="1"/>
      <c r="J3" s="1"/>
      <c r="K3" s="1"/>
      <c r="L3" s="1"/>
    </row>
    <row r="4" spans="1:12" x14ac:dyDescent="0.25">
      <c r="A4" s="1"/>
      <c r="B4" s="1"/>
      <c r="C4" s="1" t="s">
        <v>10</v>
      </c>
      <c r="D4" s="1"/>
      <c r="E4" s="1"/>
      <c r="F4" s="1" t="s">
        <v>10</v>
      </c>
      <c r="G4" s="1"/>
      <c r="H4" s="1"/>
      <c r="I4" s="1"/>
      <c r="J4" s="1"/>
      <c r="K4" s="1"/>
      <c r="L4" s="1"/>
    </row>
    <row r="5" spans="1:12" x14ac:dyDescent="0.25">
      <c r="A5" s="1" t="s">
        <v>4</v>
      </c>
      <c r="B5" s="6"/>
      <c r="C5" s="6">
        <v>1</v>
      </c>
      <c r="D5" s="1" t="s">
        <v>4</v>
      </c>
      <c r="E5" s="6"/>
      <c r="F5" s="6">
        <v>1</v>
      </c>
      <c r="G5" s="1"/>
      <c r="H5" s="1"/>
      <c r="I5" s="1"/>
      <c r="J5" s="1"/>
      <c r="K5" s="1"/>
      <c r="L5" s="1"/>
    </row>
    <row r="6" spans="1:12" x14ac:dyDescent="0.25">
      <c r="A6" s="1" t="s">
        <v>5</v>
      </c>
      <c r="B6" s="6"/>
      <c r="C6" s="6">
        <v>2</v>
      </c>
      <c r="D6" s="1" t="s">
        <v>5</v>
      </c>
      <c r="E6" s="6"/>
      <c r="F6" s="6">
        <v>2</v>
      </c>
      <c r="G6" s="1"/>
      <c r="H6" s="1"/>
      <c r="I6" s="1"/>
      <c r="J6" s="1"/>
      <c r="K6" s="1"/>
      <c r="L6" s="1"/>
    </row>
    <row r="7" spans="1:12" x14ac:dyDescent="0.25">
      <c r="A7" s="1" t="s">
        <v>6</v>
      </c>
      <c r="B7" s="6"/>
      <c r="C7" s="6">
        <v>3</v>
      </c>
      <c r="D7" s="1" t="s">
        <v>6</v>
      </c>
      <c r="E7" s="6"/>
      <c r="F7" s="6">
        <v>3</v>
      </c>
      <c r="G7" s="1"/>
      <c r="H7" s="1"/>
      <c r="I7" s="1"/>
      <c r="J7" s="1"/>
      <c r="K7" s="1"/>
      <c r="L7" s="1"/>
    </row>
    <row r="8" spans="1:12" x14ac:dyDescent="0.25">
      <c r="A8" s="1" t="s">
        <v>7</v>
      </c>
      <c r="B8" s="6"/>
      <c r="C8" s="6">
        <v>1</v>
      </c>
      <c r="D8" s="1" t="s">
        <v>7</v>
      </c>
      <c r="E8" s="6"/>
      <c r="F8" s="6">
        <v>1</v>
      </c>
      <c r="G8" s="1"/>
      <c r="H8" s="1"/>
      <c r="I8" s="1"/>
      <c r="J8" s="1"/>
      <c r="K8" s="1"/>
      <c r="L8" s="1"/>
    </row>
    <row r="9" spans="1:12" x14ac:dyDescent="0.25">
      <c r="A9" s="1" t="s">
        <v>8</v>
      </c>
      <c r="B9" s="6"/>
      <c r="C9" s="6">
        <v>2</v>
      </c>
      <c r="D9" s="1" t="s">
        <v>8</v>
      </c>
      <c r="E9" s="6"/>
      <c r="F9" s="6">
        <v>3</v>
      </c>
      <c r="G9" s="1"/>
      <c r="H9" s="1"/>
      <c r="I9" s="1"/>
      <c r="J9" s="1"/>
      <c r="K9" s="1"/>
      <c r="L9" s="1"/>
    </row>
    <row r="10" spans="1:12" x14ac:dyDescent="0.25">
      <c r="A10" s="1" t="s">
        <v>9</v>
      </c>
      <c r="B10" s="6"/>
      <c r="C10" s="6">
        <v>3</v>
      </c>
      <c r="D10" s="1" t="s">
        <v>9</v>
      </c>
      <c r="E10" s="6"/>
      <c r="F10" s="6">
        <v>2</v>
      </c>
      <c r="G10" s="1"/>
      <c r="H10" s="1"/>
      <c r="I10" s="1"/>
      <c r="J10" s="1"/>
      <c r="K10" s="1"/>
      <c r="L10" s="1"/>
    </row>
    <row r="11" spans="1:12" x14ac:dyDescent="0.25">
      <c r="A11" s="1"/>
      <c r="B11" s="1"/>
      <c r="C11" s="1"/>
      <c r="D11" s="1"/>
      <c r="E11" s="1"/>
      <c r="F11" s="1"/>
      <c r="G11" s="1"/>
      <c r="H11" s="1"/>
      <c r="I11" s="1"/>
      <c r="J11" s="1"/>
      <c r="K11" s="1"/>
      <c r="L11" s="1"/>
    </row>
    <row r="12" spans="1:12" x14ac:dyDescent="0.25">
      <c r="A12" s="1"/>
      <c r="B12" s="8" t="s">
        <v>15</v>
      </c>
      <c r="C12" s="8"/>
      <c r="D12" s="8" t="s">
        <v>16</v>
      </c>
      <c r="E12" s="8"/>
      <c r="F12" s="8" t="s">
        <v>14</v>
      </c>
      <c r="G12" s="8"/>
      <c r="H12" s="1"/>
      <c r="I12" s="1"/>
      <c r="J12" s="1"/>
      <c r="K12" s="1"/>
      <c r="L12" s="1"/>
    </row>
    <row r="13" spans="1:12" x14ac:dyDescent="0.25">
      <c r="A13" s="1"/>
      <c r="B13" s="1" t="s">
        <v>12</v>
      </c>
      <c r="C13" s="1" t="s">
        <v>13</v>
      </c>
      <c r="D13" s="1" t="s">
        <v>12</v>
      </c>
      <c r="E13" s="1" t="s">
        <v>13</v>
      </c>
      <c r="F13" s="1" t="s">
        <v>12</v>
      </c>
      <c r="G13" s="1" t="s">
        <v>13</v>
      </c>
      <c r="H13" s="1"/>
      <c r="I13" s="1"/>
      <c r="J13" s="1"/>
      <c r="K13" s="1"/>
      <c r="L13" s="1"/>
    </row>
    <row r="14" spans="1:12" x14ac:dyDescent="0.25">
      <c r="A14" s="1" t="s">
        <v>11</v>
      </c>
      <c r="B14" s="6"/>
      <c r="C14" s="6"/>
      <c r="D14" s="6"/>
      <c r="E14" s="6"/>
      <c r="F14" s="1">
        <f>COUNTIF(B14,"&gt;"&amp;C14)+COUNTIF(D14,"&gt;"&amp;E14)</f>
        <v>0</v>
      </c>
      <c r="G14" s="1">
        <f>COUNTIF(C14,"&gt;"&amp;B14)+COUNTIF(E14,"&gt;"&amp;D14)</f>
        <v>0</v>
      </c>
      <c r="H14" s="1"/>
      <c r="I14" s="1"/>
      <c r="J14" s="1"/>
      <c r="K14" s="1"/>
      <c r="L14" s="1"/>
    </row>
    <row r="15" spans="1:12" x14ac:dyDescent="0.25">
      <c r="A15" s="1" t="s">
        <v>17</v>
      </c>
      <c r="B15" s="6"/>
      <c r="C15" s="6"/>
      <c r="D15" s="6"/>
      <c r="E15" s="6"/>
      <c r="F15" s="1">
        <f t="shared" ref="F15:F22" si="0">COUNTIF(B15,"&gt;"&amp;C15)+COUNTIF(D15,"&gt;"&amp;E15)</f>
        <v>0</v>
      </c>
      <c r="G15" s="1">
        <f t="shared" ref="G15:G22" si="1">COUNTIF(C15,"&gt;"&amp;B15)+COUNTIF(E15,"&gt;"&amp;D15)</f>
        <v>0</v>
      </c>
      <c r="H15" s="1"/>
      <c r="I15" s="1"/>
      <c r="J15" s="1"/>
      <c r="K15" s="1"/>
      <c r="L15" s="1"/>
    </row>
    <row r="16" spans="1:12" x14ac:dyDescent="0.25">
      <c r="A16" s="1" t="s">
        <v>18</v>
      </c>
      <c r="B16" s="6"/>
      <c r="C16" s="6"/>
      <c r="D16" s="6"/>
      <c r="E16" s="6"/>
      <c r="F16" s="1">
        <f t="shared" si="0"/>
        <v>0</v>
      </c>
      <c r="G16" s="1">
        <f t="shared" si="1"/>
        <v>0</v>
      </c>
      <c r="H16" s="1"/>
      <c r="I16" s="1"/>
      <c r="J16" s="1"/>
      <c r="K16" s="1"/>
      <c r="L16" s="1"/>
    </row>
    <row r="17" spans="1:12" x14ac:dyDescent="0.25">
      <c r="A17" s="1" t="s">
        <v>19</v>
      </c>
      <c r="B17" s="6"/>
      <c r="C17" s="6"/>
      <c r="D17" s="6"/>
      <c r="E17" s="6"/>
      <c r="F17" s="1">
        <f t="shared" si="0"/>
        <v>0</v>
      </c>
      <c r="G17" s="1">
        <f t="shared" si="1"/>
        <v>0</v>
      </c>
      <c r="H17" s="1"/>
      <c r="I17" s="1"/>
      <c r="J17" s="1"/>
      <c r="K17" s="1"/>
      <c r="L17" s="1"/>
    </row>
    <row r="18" spans="1:12" x14ac:dyDescent="0.25">
      <c r="A18" s="1" t="s">
        <v>20</v>
      </c>
      <c r="B18" s="6"/>
      <c r="C18" s="6"/>
      <c r="D18" s="6"/>
      <c r="E18" s="6"/>
      <c r="F18" s="1">
        <f t="shared" si="0"/>
        <v>0</v>
      </c>
      <c r="G18" s="1">
        <f t="shared" si="1"/>
        <v>0</v>
      </c>
      <c r="H18" s="1"/>
      <c r="I18" s="1"/>
      <c r="J18" s="1"/>
      <c r="K18" s="1"/>
      <c r="L18" s="1"/>
    </row>
    <row r="19" spans="1:12" x14ac:dyDescent="0.25">
      <c r="A19" s="1" t="s">
        <v>21</v>
      </c>
      <c r="B19" s="6"/>
      <c r="C19" s="6"/>
      <c r="D19" s="6"/>
      <c r="E19" s="6"/>
      <c r="F19" s="1">
        <f t="shared" si="0"/>
        <v>0</v>
      </c>
      <c r="G19" s="1">
        <f t="shared" si="1"/>
        <v>0</v>
      </c>
      <c r="H19" s="1"/>
      <c r="I19" s="1"/>
      <c r="J19" s="1"/>
      <c r="K19" s="1"/>
      <c r="L19" s="1"/>
    </row>
    <row r="20" spans="1:12" x14ac:dyDescent="0.25">
      <c r="A20" s="1" t="s">
        <v>22</v>
      </c>
      <c r="B20" s="6"/>
      <c r="C20" s="6"/>
      <c r="D20" s="6"/>
      <c r="E20" s="6"/>
      <c r="F20" s="1">
        <f t="shared" si="0"/>
        <v>0</v>
      </c>
      <c r="G20" s="1">
        <f t="shared" si="1"/>
        <v>0</v>
      </c>
      <c r="H20" s="1"/>
      <c r="I20" s="1"/>
      <c r="J20" s="1"/>
      <c r="K20" s="1"/>
      <c r="L20" s="1"/>
    </row>
    <row r="21" spans="1:12" x14ac:dyDescent="0.25">
      <c r="A21" s="1" t="s">
        <v>23</v>
      </c>
      <c r="B21" s="6"/>
      <c r="C21" s="6"/>
      <c r="D21" s="6"/>
      <c r="E21" s="6"/>
      <c r="F21" s="1">
        <f t="shared" si="0"/>
        <v>0</v>
      </c>
      <c r="G21" s="1">
        <f t="shared" si="1"/>
        <v>0</v>
      </c>
      <c r="H21" s="1"/>
      <c r="I21" s="1"/>
      <c r="J21" s="1"/>
      <c r="K21" s="1"/>
      <c r="L21" s="1"/>
    </row>
    <row r="22" spans="1:12" x14ac:dyDescent="0.25">
      <c r="A22" s="1" t="s">
        <v>24</v>
      </c>
      <c r="B22" s="6"/>
      <c r="C22" s="6"/>
      <c r="D22" s="6"/>
      <c r="E22" s="6"/>
      <c r="F22" s="1">
        <f t="shared" si="0"/>
        <v>0</v>
      </c>
      <c r="G22" s="1">
        <f t="shared" si="1"/>
        <v>0</v>
      </c>
      <c r="H22" s="1"/>
      <c r="I22" s="1"/>
      <c r="J22" s="1"/>
      <c r="K22" s="1"/>
      <c r="L22" s="1"/>
    </row>
    <row r="23" spans="1:12" x14ac:dyDescent="0.25">
      <c r="A23" s="1"/>
      <c r="B23" s="1"/>
      <c r="C23" s="1"/>
      <c r="D23" s="1"/>
      <c r="E23" s="1"/>
      <c r="F23" s="1"/>
      <c r="G23" s="1"/>
      <c r="H23" s="1"/>
      <c r="I23" s="1"/>
      <c r="J23" s="1"/>
      <c r="K23" s="1"/>
      <c r="L23" s="1"/>
    </row>
    <row r="24" spans="1:12" x14ac:dyDescent="0.25">
      <c r="A24" s="1" t="s">
        <v>25</v>
      </c>
      <c r="B24" s="1"/>
      <c r="C24" s="1"/>
      <c r="D24" s="1">
        <f>SUM(B14:B22,D14:D22)</f>
        <v>0</v>
      </c>
      <c r="E24" s="1">
        <f>SUM(C14:C22,E14:E22)</f>
        <v>0</v>
      </c>
      <c r="F24" s="1">
        <f>SUM(F14:F22)</f>
        <v>0</v>
      </c>
      <c r="G24" s="1">
        <f>SUM(G14:G22)</f>
        <v>0</v>
      </c>
      <c r="H24" s="1"/>
      <c r="I24" s="1"/>
      <c r="J24" s="1"/>
      <c r="K24" s="1"/>
      <c r="L24" s="1"/>
    </row>
    <row r="25" spans="1:12" x14ac:dyDescent="0.25">
      <c r="A25" s="1"/>
      <c r="B25" s="1"/>
      <c r="C25" s="1"/>
      <c r="D25" s="1"/>
      <c r="E25" s="1"/>
      <c r="F25" s="1"/>
      <c r="G25" s="1"/>
      <c r="H25" s="1"/>
      <c r="I25" s="1"/>
      <c r="J25" s="1"/>
      <c r="K25" s="1"/>
      <c r="L25" s="1"/>
    </row>
  </sheetData>
  <sheetProtection password="8AFD" sheet="1" objects="1" scenarios="1"/>
  <mergeCells count="3">
    <mergeCell ref="B12:C12"/>
    <mergeCell ref="D12:E12"/>
    <mergeCell ref="F12:G12"/>
  </mergeCells>
  <dataValidations count="7">
    <dataValidation type="whole" allowBlank="1" showInputMessage="1" showErrorMessage="1" sqref="B14:E22" xr:uid="{00000000-0002-0000-0000-000000000000}">
      <formula1>0</formula1>
      <formula2>30</formula2>
    </dataValidation>
    <dataValidation type="date" allowBlank="1" showInputMessage="1" showErrorMessage="1" error="must be between 01/08/2015 and 30/05/2016" promptTitle="Fixture date" prompt="must be between 01/08/2017 and 30/05/2018" sqref="E1" xr:uid="{00000000-0002-0000-0000-000001000000}">
      <formula1>43313</formula1>
      <formula2>43615</formula2>
    </dataValidation>
    <dataValidation type="list" allowBlank="1" showInputMessage="1" showErrorMessage="1" sqref="C1" xr:uid="{00000000-0002-0000-0000-000002000000}">
      <formula1>Divisions</formula1>
    </dataValidation>
    <dataValidation type="list" allowBlank="1" showInputMessage="1" showErrorMessage="1" sqref="B3" xr:uid="{00000000-0002-0000-0000-000003000000}">
      <formula1>INDIRECT(SUBSTITUTE(C1," ","_"))</formula1>
    </dataValidation>
    <dataValidation type="list" allowBlank="1" showInputMessage="1" showErrorMessage="1" sqref="E3" xr:uid="{00000000-0002-0000-0000-000004000000}">
      <formula1>INDIRECT(SUBSTITUTE(C1," ","_"))</formula1>
    </dataValidation>
    <dataValidation type="whole" showInputMessage="1" showErrorMessage="1" error="enter a number 1-3 that indicates which mixed pair this player is in" promptTitle="Mixed order" prompt="enter a number 1-3 that indicates which mixed pair this player is in" sqref="F5:F10 C6:C10" xr:uid="{00000000-0002-0000-0000-000005000000}">
      <formula1>1</formula1>
      <formula2>3</formula2>
    </dataValidation>
    <dataValidation type="whole" showInputMessage="1" showErrorMessage="1" error="enter a number 1-3 that indicates which mixed pair this player is in" promptTitle="Mixed order" prompt="enter a number 1-3 that indicates which mixed pair this player is in" sqref="C5" xr:uid="{00000000-0002-0000-0000-000006000000}">
      <formula1>1</formula1>
      <formula2>3</formula2>
    </dataValidation>
  </dataValidations>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I8"/>
  <sheetViews>
    <sheetView workbookViewId="0">
      <selection activeCell="F18" sqref="F18"/>
    </sheetView>
  </sheetViews>
  <sheetFormatPr defaultColWidth="0" defaultRowHeight="15" zeroHeight="1" x14ac:dyDescent="0.25"/>
  <cols>
    <col min="1" max="1" width="15.7109375" bestFit="1" customWidth="1"/>
    <col min="2" max="2" width="12.28515625" customWidth="1"/>
    <col min="3" max="3" width="10.140625" customWidth="1"/>
    <col min="4" max="4" width="9.28515625" customWidth="1"/>
    <col min="5" max="5" width="9.140625" customWidth="1"/>
    <col min="6" max="6" width="19" bestFit="1" customWidth="1"/>
    <col min="7" max="7" width="12.28515625" customWidth="1"/>
    <col min="8" max="8" width="10.140625" customWidth="1"/>
    <col min="9" max="9" width="9.28515625" customWidth="1"/>
  </cols>
  <sheetData>
    <row r="1" spans="1:9" x14ac:dyDescent="0.25">
      <c r="A1" s="3" t="s">
        <v>0</v>
      </c>
      <c r="B1" t="s">
        <v>29</v>
      </c>
      <c r="C1" t="s">
        <v>124</v>
      </c>
      <c r="D1" t="s">
        <v>125</v>
      </c>
      <c r="F1" s="3" t="s">
        <v>2</v>
      </c>
      <c r="G1" t="s">
        <v>29</v>
      </c>
      <c r="H1" t="s">
        <v>124</v>
      </c>
      <c r="I1" t="s">
        <v>125</v>
      </c>
    </row>
    <row r="2" spans="1:9" x14ac:dyDescent="0.25">
      <c r="A2">
        <f>'Match Info'!B5</f>
        <v>0</v>
      </c>
      <c r="B2" t="e">
        <f>SUM('Match Info'!$F$14,'Match Info'!$F$16,INDEX('Match Info'!$F$20:$F$22,INDEX('Match Info'!$C$5:$C$7,MATCH(A2,'Match Info'!$B$5:$B$7,0))))</f>
        <v>#N/A</v>
      </c>
      <c r="C2" t="e">
        <f>SUM('Match Info'!$B$14,'Match Info'!$B$16,'Match Info'!$D$14,'Match Info'!$D$16,INDEX('Match Info'!$B$20:$B$22,INDEX('Match Info'!$C$5:$C$7,MATCH(A2,'Match Info'!$B$5:$B$7,0))),INDEX('Match Info'!$D$20:$D$22,INDEX('Match Info'!$C$5:$C$7,MATCH(A2,'Match Info'!$B$5:$B$7,0))))</f>
        <v>#N/A</v>
      </c>
      <c r="D2" s="4" t="e">
        <f t="shared" ref="D2:D7" si="0">C2/6</f>
        <v>#N/A</v>
      </c>
      <c r="F2">
        <f>'Match Info'!E5</f>
        <v>0</v>
      </c>
      <c r="G2" t="e">
        <f>SUM('Match Info'!$G$14,'Match Info'!$G$16,INDEX('Match Info'!$G$20:$G$22,INDEX('Match Info'!$F$5:$F$7,MATCH(F2,'Match Info'!$E$5:$E$7,0))))</f>
        <v>#N/A</v>
      </c>
      <c r="H2" t="e">
        <f>SUM('Match Info'!$C$14,'Match Info'!$C$16,'Match Info'!$E$14,'Match Info'!$E$16,INDEX('Match Info'!$C$20:$C$22,INDEX('Match Info'!$F$5:$F$7,MATCH(F2,'Match Info'!$E$5:$E$7,0))),INDEX('Match Info'!$E$20:$E$22,INDEX('Match Info'!$F$5:$F$7,MATCH(F2,'Match Info'!$E$5:$E$7,0))))</f>
        <v>#N/A</v>
      </c>
      <c r="I2" s="4" t="e">
        <f t="shared" ref="I2:I7" si="1">H2/6</f>
        <v>#N/A</v>
      </c>
    </row>
    <row r="3" spans="1:9" x14ac:dyDescent="0.25">
      <c r="A3">
        <f>'Match Info'!B6</f>
        <v>0</v>
      </c>
      <c r="B3" t="e">
        <f>SUM('Match Info'!$F$14,'Match Info'!$F$18,INDEX('Match Info'!$F$20:$F$22,INDEX('Match Info'!$C$5:$C$7,MATCH(A3,'Match Info'!$B$5:$B$7,0))))</f>
        <v>#N/A</v>
      </c>
      <c r="C3" t="e">
        <f>SUM('Match Info'!$B$14,'Match Info'!$B$18,'Match Info'!$D$14,'Match Info'!$D$18,INDEX('Match Info'!$B$20:$B$22,INDEX('Match Info'!$C$5:$C$7,MATCH(A3,'Match Info'!$B$5:$B$7,0))),INDEX('Match Info'!$D$20:$D$22,INDEX('Match Info'!$C$5:$C$7,MATCH(A3,'Match Info'!$B$5:$B$7,0))))</f>
        <v>#N/A</v>
      </c>
      <c r="D3" s="4" t="e">
        <f t="shared" si="0"/>
        <v>#N/A</v>
      </c>
      <c r="F3">
        <f>'Match Info'!E6</f>
        <v>0</v>
      </c>
      <c r="G3" t="e">
        <f>SUM('Match Info'!$G$14,'Match Info'!$G$18,INDEX('Match Info'!$G$20:$G$22,INDEX('Match Info'!$F$5:$F$7,MATCH(F3,'Match Info'!$E$5:$E$7,0))))</f>
        <v>#N/A</v>
      </c>
      <c r="H3" t="e">
        <f>SUM('Match Info'!$C$14,'Match Info'!$C$18,'Match Info'!$E$14,'Match Info'!$E$18,INDEX('Match Info'!$C$20:$C$22,INDEX('Match Info'!$F$5:$F$7,MATCH(F3,'Match Info'!$E$5:$E$7,0))),INDEX('Match Info'!$E$20:$E$22,INDEX('Match Info'!$F$5:$F$7,MATCH(F3,'Match Info'!$E$5:$E$7,0))))</f>
        <v>#N/A</v>
      </c>
      <c r="I3" s="4" t="e">
        <f t="shared" si="1"/>
        <v>#N/A</v>
      </c>
    </row>
    <row r="4" spans="1:9" x14ac:dyDescent="0.25">
      <c r="A4">
        <f>'Match Info'!B7</f>
        <v>0</v>
      </c>
      <c r="B4" t="e">
        <f>SUM('Match Info'!$F$18,'Match Info'!$F$16,INDEX('Match Info'!$F$20:$F$22,INDEX('Match Info'!$C$5:$C$7,MATCH(A4,'Match Info'!$B$5:$B$7,0))))</f>
        <v>#N/A</v>
      </c>
      <c r="C4" t="e">
        <f>SUM('Match Info'!$B$18,'Match Info'!$B$16,'Match Info'!$D$18,'Match Info'!$D$16,INDEX('Match Info'!$B$20:$B$22,INDEX('Match Info'!$C$5:$C$7,MATCH(A4,'Match Info'!$B$5:$B$7,0))),INDEX('Match Info'!$D$20:$D$22,INDEX('Match Info'!$C$5:$C$7,MATCH(A4,'Match Info'!$B$5:$B$7,0))))</f>
        <v>#N/A</v>
      </c>
      <c r="D4" s="4" t="e">
        <f t="shared" si="0"/>
        <v>#N/A</v>
      </c>
      <c r="F4">
        <f>'Match Info'!E7</f>
        <v>0</v>
      </c>
      <c r="G4" t="e">
        <f>SUM('Match Info'!$G$16,'Match Info'!$G$18,INDEX('Match Info'!$G$20:$G$22,INDEX('Match Info'!$F$5:$F$7,MATCH(F4,'Match Info'!$E$5:$E$7,0))))</f>
        <v>#N/A</v>
      </c>
      <c r="H4" t="e">
        <f>SUM('Match Info'!$C$16,'Match Info'!$C$18,'Match Info'!$E$16,'Match Info'!$E$18,INDEX('Match Info'!$C$20:$C$22,INDEX('Match Info'!$F$5:$F$7,MATCH(F4,'Match Info'!$E$5:$E$7,0))),INDEX('Match Info'!$E$20:$E$22,INDEX('Match Info'!$F$5:$F$7,MATCH(F4,'Match Info'!$E$5:$E$7,0))))</f>
        <v>#N/A</v>
      </c>
      <c r="I4" s="4" t="e">
        <f t="shared" si="1"/>
        <v>#N/A</v>
      </c>
    </row>
    <row r="5" spans="1:9" x14ac:dyDescent="0.25">
      <c r="A5">
        <f>'Match Info'!B8</f>
        <v>0</v>
      </c>
      <c r="B5" t="e">
        <f>SUM('Match Info'!$F$15,'Match Info'!$F$17,INDEX('Match Info'!$F$20:$F$22,INDEX('Match Info'!$C$8:$C$10,MATCH(A5,'Match Info'!$B$8:$B$10,0))))</f>
        <v>#N/A</v>
      </c>
      <c r="C5" t="e">
        <f>SUM('Match Info'!$B$15,'Match Info'!$B$17,'Match Info'!$D$15,'Match Info'!$D$17,INDEX('Match Info'!$B$20:$B$22,INDEX('Match Info'!$C$8:$C$10,MATCH(A5,'Match Info'!$B$8:$B$10,0))),INDEX('Match Info'!$D$20:$D$22,INDEX('Match Info'!$C$8:$C$10,MATCH(A5,'Match Info'!$B$8:$B$10,0))))</f>
        <v>#N/A</v>
      </c>
      <c r="D5" s="4" t="e">
        <f t="shared" si="0"/>
        <v>#N/A</v>
      </c>
      <c r="F5">
        <f>'Match Info'!E8</f>
        <v>0</v>
      </c>
      <c r="G5" t="e">
        <f>SUM('Match Info'!$G$15,'Match Info'!$G$17,INDEX('Match Info'!$G$20:$G$22,INDEX('Match Info'!$F$8:$F$10,MATCH(F5,'Match Info'!$E$8:$E$10,0))))</f>
        <v>#N/A</v>
      </c>
      <c r="H5" t="e">
        <f>SUM('Match Info'!$C$15,'Match Info'!$C$17,'Match Info'!$E$15,'Match Info'!$E$17,INDEX('Match Info'!$C$20:$C$22,INDEX('Match Info'!$F$8:$F$10,MATCH(F5,'Match Info'!$E$8:$E$10,0))),INDEX('Match Info'!$E$20:$E$22,INDEX('Match Info'!$F$8:$F$10,MATCH(F5,'Match Info'!$E$8:$E$10,0))))</f>
        <v>#N/A</v>
      </c>
      <c r="I5" s="4" t="e">
        <f t="shared" si="1"/>
        <v>#N/A</v>
      </c>
    </row>
    <row r="6" spans="1:9" x14ac:dyDescent="0.25">
      <c r="A6">
        <f>'Match Info'!B9</f>
        <v>0</v>
      </c>
      <c r="B6" t="e">
        <f>SUM('Match Info'!$F$15,'Match Info'!$F$19,INDEX('Match Info'!$F$20:$F$22,INDEX('Match Info'!$C$8:$C$10,MATCH(A6,'Match Info'!$B$8:$B$10,0))))</f>
        <v>#N/A</v>
      </c>
      <c r="C6" t="e">
        <f>SUM('Match Info'!$B$15,'Match Info'!$B$19,'Match Info'!$D$15,'Match Info'!$D$19,INDEX('Match Info'!$B$20:$B$22,INDEX('Match Info'!$C$8:$C$10,MATCH(A6,'Match Info'!$B$8:$B$10,0))),INDEX('Match Info'!$D$20:$D$22,INDEX('Match Info'!$C$8:$C$10,MATCH(A6,'Match Info'!$B$8:$B$10,0))))</f>
        <v>#N/A</v>
      </c>
      <c r="D6" s="4" t="e">
        <f t="shared" si="0"/>
        <v>#N/A</v>
      </c>
      <c r="F6">
        <f>'Match Info'!E9</f>
        <v>0</v>
      </c>
      <c r="G6" t="e">
        <f>SUM('Match Info'!$G$15,'Match Info'!$G$19,INDEX('Match Info'!$G$20:$G$22,INDEX('Match Info'!$F$8:$F$10,MATCH(F6,'Match Info'!$E$8:$E$10,0))))</f>
        <v>#N/A</v>
      </c>
      <c r="H6" t="e">
        <f>SUM('Match Info'!$C$15,'Match Info'!$C$19,'Match Info'!$E$15,'Match Info'!$E$19,INDEX('Match Info'!$C$20:$C$22,INDEX('Match Info'!$F$8:$F$10,MATCH(F6,'Match Info'!$E$8:$E$10,0))),INDEX('Match Info'!$E$20:$E$22,INDEX('Match Info'!$F$8:$F$10,MATCH(F6,'Match Info'!$E$8:$E$10,0))))</f>
        <v>#N/A</v>
      </c>
      <c r="I6" s="4" t="e">
        <f t="shared" si="1"/>
        <v>#N/A</v>
      </c>
    </row>
    <row r="7" spans="1:9" x14ac:dyDescent="0.25">
      <c r="A7">
        <f>'Match Info'!B10</f>
        <v>0</v>
      </c>
      <c r="B7" t="e">
        <f>SUM('Match Info'!$F$17,'Match Info'!$F$19,INDEX('Match Info'!$F$20:$F$22,INDEX('Match Info'!$C$8:$C$10,MATCH(A7,'Match Info'!$B$8:$B$10,0))))</f>
        <v>#N/A</v>
      </c>
      <c r="C7" t="e">
        <f>SUM('Match Info'!$B$17,'Match Info'!$B$19,'Match Info'!$D$17,'Match Info'!$D$19,INDEX('Match Info'!$B$20:$B$22,INDEX('Match Info'!$C$8:$C$10,MATCH(A7,'Match Info'!$B$8:$B$10,0))),INDEX('Match Info'!$D$20:$D$22,INDEX('Match Info'!$C$8:$C$10,MATCH(A7,'Match Info'!$B$8:$B$10,0))))</f>
        <v>#N/A</v>
      </c>
      <c r="D7" s="4" t="e">
        <f t="shared" si="0"/>
        <v>#N/A</v>
      </c>
      <c r="F7">
        <f>'Match Info'!E10</f>
        <v>0</v>
      </c>
      <c r="G7" t="e">
        <f>SUM('Match Info'!$G$17,'Match Info'!$G$19,INDEX('Match Info'!$G$20:$G$22,INDEX('Match Info'!$F$8:$F$10,MATCH(F7,'Match Info'!$E$8:$E$10,0))))</f>
        <v>#N/A</v>
      </c>
      <c r="H7" t="e">
        <f>SUM('Match Info'!$C$17,'Match Info'!$C$19,'Match Info'!$E$17,'Match Info'!$E$19,INDEX('Match Info'!$C$20:$C$22,INDEX('Match Info'!$F$8:$F$10,MATCH(F7,'Match Info'!$E$8:$E$10,0))),INDEX('Match Info'!$E$20:$E$22,INDEX('Match Info'!$F$8:$F$10,MATCH(F7,'Match Info'!$E$8:$E$10,0))))</f>
        <v>#N/A</v>
      </c>
      <c r="I7" s="4" t="e">
        <f t="shared" si="1"/>
        <v>#N/A</v>
      </c>
    </row>
    <row r="8" spans="1:9" hidden="1" x14ac:dyDescent="0.25"/>
  </sheetData>
  <sheetProtection password="8AFD" sheet="1" objects="1" scenarios="1"/>
  <pageMargins left="0.7" right="0.7" top="0.75" bottom="0.75" header="0.3" footer="0.3"/>
  <pageSetup paperSize="256" orientation="portrait" horizontalDpi="4294967292" verticalDpi="0"/>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2:G11"/>
  <sheetViews>
    <sheetView workbookViewId="0">
      <selection activeCell="G13" sqref="G13"/>
    </sheetView>
  </sheetViews>
  <sheetFormatPr defaultColWidth="8.85546875" defaultRowHeight="15" x14ac:dyDescent="0.25"/>
  <cols>
    <col min="2" max="2" width="9.42578125" bestFit="1" customWidth="1"/>
    <col min="3" max="3" width="14" bestFit="1" customWidth="1"/>
    <col min="4" max="4" width="15.42578125" bestFit="1" customWidth="1"/>
    <col min="5" max="5" width="15.28515625" bestFit="1" customWidth="1"/>
    <col min="6" max="6" width="22.140625" bestFit="1" customWidth="1"/>
  </cols>
  <sheetData>
    <row r="2" spans="2:7" x14ac:dyDescent="0.25">
      <c r="B2" t="s">
        <v>30</v>
      </c>
      <c r="C2" s="5" t="s">
        <v>130</v>
      </c>
      <c r="D2" s="5" t="s">
        <v>131</v>
      </c>
      <c r="E2" s="5" t="s">
        <v>126</v>
      </c>
      <c r="F2" s="5" t="s">
        <v>57</v>
      </c>
      <c r="G2" s="5" t="s">
        <v>52</v>
      </c>
    </row>
    <row r="3" spans="2:7" x14ac:dyDescent="0.25">
      <c r="B3" t="s">
        <v>31</v>
      </c>
      <c r="C3" s="5" t="s">
        <v>36</v>
      </c>
      <c r="D3" s="5" t="s">
        <v>50</v>
      </c>
      <c r="E3" s="5" t="s">
        <v>135</v>
      </c>
      <c r="F3" s="5" t="s">
        <v>54</v>
      </c>
      <c r="G3" s="5" t="s">
        <v>129</v>
      </c>
    </row>
    <row r="4" spans="2:7" x14ac:dyDescent="0.25">
      <c r="B4" t="s">
        <v>32</v>
      </c>
      <c r="C4" s="5" t="s">
        <v>26</v>
      </c>
      <c r="D4" s="5" t="s">
        <v>142</v>
      </c>
      <c r="E4" s="5" t="s">
        <v>136</v>
      </c>
      <c r="F4" s="5" t="s">
        <v>51</v>
      </c>
      <c r="G4" s="5" t="s">
        <v>59</v>
      </c>
    </row>
    <row r="5" spans="2:7" x14ac:dyDescent="0.25">
      <c r="B5" t="s">
        <v>33</v>
      </c>
      <c r="C5" s="5" t="s">
        <v>35</v>
      </c>
      <c r="D5" s="5" t="s">
        <v>48</v>
      </c>
      <c r="E5" s="5" t="s">
        <v>44</v>
      </c>
      <c r="F5" s="5" t="s">
        <v>141</v>
      </c>
      <c r="G5" s="5" t="s">
        <v>60</v>
      </c>
    </row>
    <row r="6" spans="2:7" x14ac:dyDescent="0.25">
      <c r="B6" t="s">
        <v>34</v>
      </c>
      <c r="C6" s="5" t="s">
        <v>132</v>
      </c>
      <c r="D6" s="5" t="s">
        <v>43</v>
      </c>
      <c r="E6" s="5" t="s">
        <v>127</v>
      </c>
      <c r="F6" s="5" t="s">
        <v>137</v>
      </c>
      <c r="G6" s="5" t="s">
        <v>139</v>
      </c>
    </row>
    <row r="7" spans="2:7" x14ac:dyDescent="0.25">
      <c r="C7" s="5" t="s">
        <v>27</v>
      </c>
      <c r="D7" s="5" t="s">
        <v>40</v>
      </c>
      <c r="E7" s="5" t="s">
        <v>46</v>
      </c>
      <c r="F7" s="5" t="s">
        <v>56</v>
      </c>
      <c r="G7" s="5" t="s">
        <v>58</v>
      </c>
    </row>
    <row r="8" spans="2:7" x14ac:dyDescent="0.25">
      <c r="C8" s="5" t="s">
        <v>38</v>
      </c>
      <c r="D8" s="5" t="s">
        <v>49</v>
      </c>
      <c r="E8" s="5" t="s">
        <v>39</v>
      </c>
      <c r="F8" s="5" t="s">
        <v>55</v>
      </c>
      <c r="G8" s="5" t="s">
        <v>45</v>
      </c>
    </row>
    <row r="9" spans="2:7" x14ac:dyDescent="0.25">
      <c r="C9" s="5" t="s">
        <v>41</v>
      </c>
      <c r="D9" s="5" t="s">
        <v>143</v>
      </c>
      <c r="E9" s="5" t="s">
        <v>53</v>
      </c>
      <c r="F9" s="5" t="s">
        <v>138</v>
      </c>
      <c r="G9" s="5" t="s">
        <v>144</v>
      </c>
    </row>
    <row r="10" spans="2:7" x14ac:dyDescent="0.25">
      <c r="C10" s="5" t="s">
        <v>42</v>
      </c>
      <c r="D10" s="5" t="s">
        <v>134</v>
      </c>
      <c r="E10" s="5" t="s">
        <v>47</v>
      </c>
      <c r="F10" s="5" t="s">
        <v>128</v>
      </c>
      <c r="G10" s="5" t="s">
        <v>140</v>
      </c>
    </row>
    <row r="11" spans="2:7" x14ac:dyDescent="0.25">
      <c r="C11" s="5" t="s">
        <v>37</v>
      </c>
      <c r="D11" s="5" t="s">
        <v>133</v>
      </c>
      <c r="E11" s="5" t="s">
        <v>133</v>
      </c>
      <c r="F11" s="5" t="s">
        <v>133</v>
      </c>
      <c r="G11" s="5" t="s">
        <v>133</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K2"/>
  <sheetViews>
    <sheetView topLeftCell="AU1" workbookViewId="0">
      <selection activeCell="BH2" sqref="BH2"/>
    </sheetView>
  </sheetViews>
  <sheetFormatPr defaultColWidth="8.85546875" defaultRowHeight="15" x14ac:dyDescent="0.25"/>
  <cols>
    <col min="2" max="2" width="10.7109375" bestFit="1" customWidth="1"/>
    <col min="12" max="12" width="30.140625" bestFit="1" customWidth="1"/>
    <col min="13" max="13" width="25.42578125" bestFit="1" customWidth="1"/>
    <col min="14" max="14" width="25.85546875" bestFit="1" customWidth="1"/>
  </cols>
  <sheetData>
    <row r="1" spans="1:63" x14ac:dyDescent="0.25">
      <c r="A1" t="s">
        <v>61</v>
      </c>
      <c r="B1" t="s">
        <v>62</v>
      </c>
      <c r="C1" t="s">
        <v>63</v>
      </c>
      <c r="D1" t="s">
        <v>64</v>
      </c>
      <c r="E1" t="s">
        <v>65</v>
      </c>
      <c r="F1" t="s">
        <v>66</v>
      </c>
      <c r="G1" t="s">
        <v>67</v>
      </c>
      <c r="H1" t="s">
        <v>68</v>
      </c>
      <c r="I1" t="s">
        <v>69</v>
      </c>
      <c r="J1" t="s">
        <v>70</v>
      </c>
      <c r="K1" t="s">
        <v>71</v>
      </c>
      <c r="L1" t="s">
        <v>72</v>
      </c>
      <c r="M1" t="s">
        <v>73</v>
      </c>
      <c r="N1" t="s">
        <v>74</v>
      </c>
      <c r="O1" t="s">
        <v>75</v>
      </c>
      <c r="P1" t="s">
        <v>76</v>
      </c>
      <c r="Q1" t="s">
        <v>83</v>
      </c>
      <c r="R1" t="s">
        <v>77</v>
      </c>
      <c r="S1" t="s">
        <v>78</v>
      </c>
      <c r="T1" t="s">
        <v>79</v>
      </c>
      <c r="U1" t="s">
        <v>80</v>
      </c>
      <c r="V1" t="s">
        <v>81</v>
      </c>
      <c r="W1" t="s">
        <v>82</v>
      </c>
      <c r="X1" t="s">
        <v>84</v>
      </c>
      <c r="Y1" t="s">
        <v>86</v>
      </c>
      <c r="Z1" t="s">
        <v>85</v>
      </c>
      <c r="AA1" t="s">
        <v>87</v>
      </c>
      <c r="AB1" t="s">
        <v>88</v>
      </c>
      <c r="AC1" t="s">
        <v>89</v>
      </c>
      <c r="AD1" t="s">
        <v>90</v>
      </c>
      <c r="AE1" t="s">
        <v>91</v>
      </c>
      <c r="AF1" t="s">
        <v>92</v>
      </c>
      <c r="AG1" t="s">
        <v>93</v>
      </c>
      <c r="AH1" t="s">
        <v>94</v>
      </c>
      <c r="AI1" t="s">
        <v>95</v>
      </c>
      <c r="AJ1" t="s">
        <v>96</v>
      </c>
      <c r="AK1" t="s">
        <v>97</v>
      </c>
      <c r="AL1" t="s">
        <v>98</v>
      </c>
      <c r="AM1" t="s">
        <v>99</v>
      </c>
      <c r="AN1" t="s">
        <v>100</v>
      </c>
      <c r="AO1" t="s">
        <v>101</v>
      </c>
      <c r="AP1" t="s">
        <v>102</v>
      </c>
      <c r="AQ1" t="s">
        <v>103</v>
      </c>
      <c r="AR1" t="s">
        <v>104</v>
      </c>
      <c r="AS1" t="s">
        <v>105</v>
      </c>
      <c r="AT1" t="s">
        <v>106</v>
      </c>
      <c r="AU1" t="s">
        <v>107</v>
      </c>
      <c r="AV1" t="s">
        <v>108</v>
      </c>
      <c r="AW1" t="s">
        <v>109</v>
      </c>
      <c r="AX1" t="s">
        <v>110</v>
      </c>
      <c r="AY1" t="s">
        <v>111</v>
      </c>
      <c r="AZ1" t="s">
        <v>112</v>
      </c>
      <c r="BA1" t="s">
        <v>113</v>
      </c>
      <c r="BB1" t="s">
        <v>114</v>
      </c>
      <c r="BC1" t="s">
        <v>115</v>
      </c>
      <c r="BD1" t="s">
        <v>116</v>
      </c>
      <c r="BE1" t="s">
        <v>117</v>
      </c>
      <c r="BF1" t="s">
        <v>118</v>
      </c>
      <c r="BG1" t="s">
        <v>119</v>
      </c>
      <c r="BH1" t="s">
        <v>120</v>
      </c>
      <c r="BI1" t="s">
        <v>121</v>
      </c>
      <c r="BJ1" t="s">
        <v>122</v>
      </c>
      <c r="BK1" t="s">
        <v>123</v>
      </c>
    </row>
    <row r="2" spans="1:63" x14ac:dyDescent="0.25">
      <c r="B2" s="2">
        <f>'Match Info'!E1</f>
        <v>42979</v>
      </c>
      <c r="C2" t="str">
        <f>'Match Info'!C1</f>
        <v>Premier</v>
      </c>
      <c r="D2" t="str">
        <f>'Match Info'!B3</f>
        <v>Shell C</v>
      </c>
      <c r="E2" t="str">
        <f>'Match Info'!E3</f>
        <v>David Lloyd A</v>
      </c>
      <c r="F2" t="str">
        <f>CONCATENATE('Match Info'!$B5," &amp; ",'Match Info'!$B6)</f>
        <v xml:space="preserve"> &amp; </v>
      </c>
      <c r="G2" t="str">
        <f>CONCATENATE('Match Info'!$B5," &amp; ",'Match Info'!$B7)</f>
        <v xml:space="preserve"> &amp; </v>
      </c>
      <c r="H2" t="str">
        <f>CONCATENATE('Match Info'!$B6," &amp; ",'Match Info'!$B7)</f>
        <v xml:space="preserve"> &amp; </v>
      </c>
      <c r="I2" t="str">
        <f>CONCATENATE('Match Info'!$B8," &amp; ",'Match Info'!$B9)</f>
        <v xml:space="preserve"> &amp; </v>
      </c>
      <c r="J2" t="str">
        <f>CONCATENATE('Match Info'!$B8," &amp; ",'Match Info'!$B10)</f>
        <v xml:space="preserve"> &amp; </v>
      </c>
      <c r="K2" t="str">
        <f>CONCATENATE('Match Info'!$B9," &amp; ",'Match Info'!$B10)</f>
        <v xml:space="preserve"> &amp; </v>
      </c>
      <c r="L2" t="str">
        <f>CONCATENATE(INDEX('Match Info'!$B$5:$B$7,MATCH(1,'Match Info'!$C$5:$C$7,0))," &amp; ",INDEX('Match Info'!$B$8:$B$10,MATCH(1,'Match Info'!$C$8:$C$10,0)))</f>
        <v xml:space="preserve"> &amp; </v>
      </c>
      <c r="M2" t="str">
        <f>CONCATENATE(INDEX('Match Info'!$B$5:$B$7,MATCH(2,'Match Info'!$C$5:$C$7,0))," &amp; ",INDEX('Match Info'!$B$8:$B$10,MATCH(2,'Match Info'!$C$8:$C$10,0)))</f>
        <v xml:space="preserve"> &amp; </v>
      </c>
      <c r="N2" t="str">
        <f>CONCATENATE(INDEX('Match Info'!$B$5:$B$7,MATCH(3,'Match Info'!$C$5:$C$7,0))," &amp; ",INDEX('Match Info'!$B$8:$B$10,MATCH(3,'Match Info'!$C$8:$C$10,0)))</f>
        <v xml:space="preserve"> &amp; </v>
      </c>
      <c r="O2" t="str">
        <f>CONCATENATE('Match Info'!$E5," &amp; ",'Match Info'!$E6)</f>
        <v xml:space="preserve"> &amp; </v>
      </c>
      <c r="P2" t="str">
        <f>CONCATENATE('Match Info'!$E5," &amp; ",'Match Info'!$E7)</f>
        <v xml:space="preserve"> &amp; </v>
      </c>
      <c r="Q2" t="str">
        <f>CONCATENATE('Match Info'!$E6," &amp; ",'Match Info'!$E7)</f>
        <v xml:space="preserve"> &amp; </v>
      </c>
      <c r="R2" t="str">
        <f>CONCATENATE('Match Info'!$E8," &amp; ",'Match Info'!$E9)</f>
        <v xml:space="preserve"> &amp; </v>
      </c>
      <c r="S2" t="str">
        <f>CONCATENATE('Match Info'!$E8," &amp; ",'Match Info'!$E10)</f>
        <v xml:space="preserve"> &amp; </v>
      </c>
      <c r="T2" t="str">
        <f>CONCATENATE('Match Info'!$E9," &amp; ",'Match Info'!$E10)</f>
        <v xml:space="preserve"> &amp; </v>
      </c>
      <c r="U2" t="str">
        <f>CONCATENATE(INDEX('Match Info'!$E$5:$E$7,MATCH(1,'Match Info'!$F$5:$F$7,0))," &amp; ",INDEX('Match Info'!$E$8:$E$10,MATCH(1,'Match Info'!$F$8:$F$10,0)))</f>
        <v xml:space="preserve"> &amp; </v>
      </c>
      <c r="V2" t="str">
        <f>CONCATENATE(INDEX('Match Info'!$E$5:$E$7,MATCH(2,'Match Info'!$F$5:$F$7,0))," &amp; ",INDEX('Match Info'!$E$8:$E$10,MATCH(2,'Match Info'!$F$8:$F$10,0)))</f>
        <v xml:space="preserve"> &amp; </v>
      </c>
      <c r="W2" t="str">
        <f>CONCATENATE(INDEX('Match Info'!$E$5:$E$7,MATCH(3,'Match Info'!$F$5:$F$7,0))," &amp; ",INDEX('Match Info'!$E$8:$E$10,MATCH(3,'Match Info'!$F$8:$F$10,0)))</f>
        <v xml:space="preserve"> &amp; </v>
      </c>
      <c r="X2">
        <f>'Match Info'!$B$14</f>
        <v>0</v>
      </c>
      <c r="Y2">
        <f>'Match Info'!$C$14</f>
        <v>0</v>
      </c>
      <c r="Z2">
        <f>'Match Info'!$D$14</f>
        <v>0</v>
      </c>
      <c r="AA2">
        <f>'Match Info'!$E$14</f>
        <v>0</v>
      </c>
      <c r="AB2">
        <f>'Match Info'!$B$15</f>
        <v>0</v>
      </c>
      <c r="AC2">
        <f>'Match Info'!$C$15</f>
        <v>0</v>
      </c>
      <c r="AD2">
        <f>'Match Info'!$D$15</f>
        <v>0</v>
      </c>
      <c r="AE2">
        <f>'Match Info'!$E$15</f>
        <v>0</v>
      </c>
      <c r="AF2">
        <f>'Match Info'!$B$16</f>
        <v>0</v>
      </c>
      <c r="AG2">
        <f>'Match Info'!$C$16</f>
        <v>0</v>
      </c>
      <c r="AH2">
        <f>'Match Info'!$D$16</f>
        <v>0</v>
      </c>
      <c r="AI2">
        <f>'Match Info'!$E$16</f>
        <v>0</v>
      </c>
      <c r="AJ2">
        <f>'Match Info'!$B$17</f>
        <v>0</v>
      </c>
      <c r="AK2">
        <f>'Match Info'!$C$17</f>
        <v>0</v>
      </c>
      <c r="AL2">
        <f>'Match Info'!$D$17</f>
        <v>0</v>
      </c>
      <c r="AM2">
        <f>'Match Info'!$E$17</f>
        <v>0</v>
      </c>
      <c r="AN2">
        <f>'Match Info'!$B$18</f>
        <v>0</v>
      </c>
      <c r="AO2">
        <f>'Match Info'!$C$18</f>
        <v>0</v>
      </c>
      <c r="AP2">
        <f>'Match Info'!$D$18</f>
        <v>0</v>
      </c>
      <c r="AQ2">
        <f>'Match Info'!$E$18</f>
        <v>0</v>
      </c>
      <c r="AR2">
        <f>'Match Info'!$B$19</f>
        <v>0</v>
      </c>
      <c r="AS2">
        <f>'Match Info'!$C$19</f>
        <v>0</v>
      </c>
      <c r="AT2">
        <f>'Match Info'!$D$19</f>
        <v>0</v>
      </c>
      <c r="AU2">
        <f>'Match Info'!$E$19</f>
        <v>0</v>
      </c>
      <c r="AV2">
        <f>'Match Info'!$B$20</f>
        <v>0</v>
      </c>
      <c r="AW2">
        <f>'Match Info'!$C$20</f>
        <v>0</v>
      </c>
      <c r="AX2">
        <f>'Match Info'!$D$20</f>
        <v>0</v>
      </c>
      <c r="AY2">
        <f>'Match Info'!$E$20</f>
        <v>0</v>
      </c>
      <c r="AZ2">
        <f>'Match Info'!$B$21</f>
        <v>0</v>
      </c>
      <c r="BA2">
        <f>'Match Info'!$C$21</f>
        <v>0</v>
      </c>
      <c r="BB2">
        <f>'Match Info'!$D$21</f>
        <v>0</v>
      </c>
      <c r="BC2">
        <f>'Match Info'!$E$21</f>
        <v>0</v>
      </c>
      <c r="BD2">
        <f>'Match Info'!$B$22</f>
        <v>0</v>
      </c>
      <c r="BE2">
        <f>'Match Info'!$C$22</f>
        <v>0</v>
      </c>
      <c r="BF2">
        <f>'Match Info'!$D$22</f>
        <v>0</v>
      </c>
      <c r="BG2">
        <f>'Match Info'!$E$22</f>
        <v>0</v>
      </c>
      <c r="BH2">
        <f>'Match Info'!D$24</f>
        <v>0</v>
      </c>
      <c r="BI2">
        <f>'Match Info'!E$24</f>
        <v>0</v>
      </c>
      <c r="BJ2">
        <f>'Match Info'!F$24</f>
        <v>0</v>
      </c>
      <c r="BK2">
        <f>'Match Info'!G$24</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Match Info</vt:lpstr>
      <vt:lpstr>Stats</vt:lpstr>
      <vt:lpstr>Sheet1</vt:lpstr>
      <vt:lpstr>Database record</vt:lpstr>
      <vt:lpstr>Division_1</vt:lpstr>
      <vt:lpstr>Division_2</vt:lpstr>
      <vt:lpstr>Division_3</vt:lpstr>
      <vt:lpstr>Division_4</vt:lpstr>
      <vt:lpstr>Divisions</vt:lpstr>
      <vt:lpstr>Premier</vt:lpstr>
    </vt:vector>
  </TitlesOfParts>
  <Company>Shop Direct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Cooper, Neil</dc:creator>
  <cp:lastModifiedBy>Neil Cooper</cp:lastModifiedBy>
  <dcterms:created xsi:type="dcterms:W3CDTF">2013-02-06T12:25:25Z</dcterms:created>
  <dcterms:modified xsi:type="dcterms:W3CDTF">2018-08-30T21:12:03Z</dcterms:modified>
</cp:coreProperties>
</file>