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ic\rasberrypipico\greenhouseControl\doc\"/>
    </mc:Choice>
  </mc:AlternateContent>
  <xr:revisionPtr revIDLastSave="0" documentId="13_ncr:1_{954CACC4-F0C9-444D-B4AF-7E8B56559458}" xr6:coauthVersionLast="47" xr6:coauthVersionMax="47" xr10:uidLastSave="{00000000-0000-0000-0000-000000000000}"/>
  <bookViews>
    <workbookView xWindow="-120" yWindow="-120" windowWidth="30960" windowHeight="16800" activeTab="1" xr2:uid="{00000000-000D-0000-FFFF-FFFF00000000}"/>
  </bookViews>
  <sheets>
    <sheet name="VPD Formula" sheetId="1" r:id="rId1"/>
    <sheet name="VPD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J14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T14" i="2"/>
  <c r="S14" i="2"/>
  <c r="R14" i="2"/>
  <c r="Q14" i="2"/>
  <c r="P14" i="2"/>
  <c r="O14" i="2"/>
  <c r="N14" i="2"/>
  <c r="M14" i="2"/>
  <c r="L14" i="2"/>
  <c r="K14" i="2"/>
  <c r="I14" i="2"/>
  <c r="H14" i="2"/>
  <c r="G14" i="2"/>
  <c r="F14" i="2"/>
  <c r="E14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S3" i="2"/>
  <c r="P3" i="2"/>
  <c r="O3" i="2"/>
  <c r="N3" i="2"/>
  <c r="M3" i="2"/>
  <c r="L3" i="2"/>
  <c r="K3" i="2"/>
  <c r="J3" i="2"/>
  <c r="I3" i="2"/>
  <c r="G3" i="2"/>
  <c r="F3" i="2"/>
  <c r="E3" i="2"/>
  <c r="D23" i="2"/>
  <c r="D21" i="2"/>
  <c r="D20" i="2"/>
  <c r="D19" i="2"/>
  <c r="D18" i="2"/>
  <c r="D17" i="2"/>
  <c r="D16" i="2"/>
  <c r="D15" i="2"/>
  <c r="D14" i="2"/>
  <c r="D13" i="2"/>
  <c r="D8" i="2"/>
  <c r="D7" i="2"/>
  <c r="D6" i="2"/>
  <c r="D5" i="2"/>
  <c r="D4" i="2"/>
  <c r="D3" i="2"/>
  <c r="C28" i="2"/>
  <c r="C27" i="2"/>
  <c r="C26" i="2"/>
  <c r="C25" i="2"/>
  <c r="C24" i="2"/>
  <c r="C23" i="2"/>
  <c r="C18" i="2"/>
  <c r="C17" i="2"/>
  <c r="C16" i="2"/>
  <c r="C15" i="2"/>
  <c r="C14" i="2"/>
  <c r="C13" i="2"/>
  <c r="C12" i="2"/>
  <c r="C11" i="2"/>
  <c r="C10" i="2"/>
  <c r="C9" i="2"/>
  <c r="C8" i="2"/>
  <c r="C7" i="2"/>
  <c r="C3" i="2"/>
  <c r="B28" i="2"/>
  <c r="B27" i="2"/>
  <c r="B26" i="2"/>
  <c r="B25" i="2"/>
  <c r="B24" i="2"/>
  <c r="B23" i="2"/>
  <c r="B22" i="2"/>
  <c r="B21" i="2"/>
  <c r="B20" i="2"/>
  <c r="B19" i="2"/>
  <c r="B18" i="2"/>
  <c r="B17" i="2"/>
  <c r="B12" i="2"/>
  <c r="B11" i="2"/>
  <c r="B10" i="2"/>
  <c r="B9" i="2"/>
  <c r="B8" i="2"/>
  <c r="B7" i="2"/>
  <c r="B6" i="2"/>
  <c r="B5" i="2"/>
  <c r="B4" i="2"/>
  <c r="B3" i="2"/>
  <c r="B13" i="1"/>
  <c r="B10" i="1"/>
  <c r="B11" i="1"/>
  <c r="F2" i="2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T3" i="2" s="1"/>
  <c r="E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D28" i="2" s="1"/>
  <c r="B6" i="1"/>
  <c r="D22" i="2" l="1"/>
  <c r="C19" i="2"/>
  <c r="D9" i="2"/>
  <c r="D25" i="2"/>
  <c r="Q3" i="2"/>
  <c r="B14" i="2"/>
  <c r="C4" i="2"/>
  <c r="C20" i="2"/>
  <c r="D10" i="2"/>
  <c r="D26" i="2"/>
  <c r="R3" i="2"/>
  <c r="D24" i="2"/>
  <c r="B13" i="2"/>
  <c r="B15" i="2"/>
  <c r="C5" i="2"/>
  <c r="C21" i="2"/>
  <c r="D11" i="2"/>
  <c r="D27" i="2"/>
  <c r="B16" i="2"/>
  <c r="C6" i="2"/>
  <c r="C22" i="2"/>
  <c r="D12" i="2"/>
  <c r="B12" i="1"/>
</calcChain>
</file>

<file path=xl/sharedStrings.xml><?xml version="1.0" encoding="utf-8"?>
<sst xmlns="http://schemas.openxmlformats.org/spreadsheetml/2006/main" count="13" uniqueCount="12">
  <si>
    <t>https://www.omnicalculator.com/biology/vapor-pressure-deficit</t>
  </si>
  <si>
    <t>vapor pressure of air = 0.61078 * exp[17.27 * T / (T + 237.3)] * relative humidity</t>
  </si>
  <si>
    <t>Humidity:</t>
  </si>
  <si>
    <t>VPD:</t>
  </si>
  <si>
    <t>vapor pressure in the leaf = 0.61078 * exp[17.27 * T / (T + 237.3)]</t>
  </si>
  <si>
    <t>VPD Air:</t>
  </si>
  <si>
    <t>VPD Leaf:</t>
  </si>
  <si>
    <t>Air Temperature:</t>
  </si>
  <si>
    <t>Leaf Temperature:</t>
  </si>
  <si>
    <t>VPD Calculator &amp; Chart (Vapor Pressure Deficit)</t>
  </si>
  <si>
    <t>Humidity</t>
  </si>
  <si>
    <t>Temp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</si>
</sst>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444444"/>
      <name val="Courier New"/>
      <family val="3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0" borderId="0" xfId="0" applyFon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4" fillId="0" borderId="0" xfId="0" applyFont="1"/>
    <xf numFmtId="2" fontId="4" fillId="0" borderId="0" xfId="0" applyNumberFormat="1" applyFont="1"/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mnicalculator.com/biology/vapor-pressure-defic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12" sqref="B12"/>
    </sheetView>
  </sheetViews>
  <sheetFormatPr defaultRowHeight="15" x14ac:dyDescent="0.25"/>
  <cols>
    <col min="1" max="1" width="18.42578125" customWidth="1"/>
    <col min="2" max="2" width="11.5703125" style="3" bestFit="1" customWidth="1"/>
  </cols>
  <sheetData>
    <row r="1" spans="1:2" s="6" customFormat="1" x14ac:dyDescent="0.25">
      <c r="A1" s="6" t="s">
        <v>9</v>
      </c>
      <c r="B1" s="7"/>
    </row>
    <row r="2" spans="1:2" s="6" customFormat="1" x14ac:dyDescent="0.25">
      <c r="B2" s="7"/>
    </row>
    <row r="3" spans="1:2" ht="15.75" x14ac:dyDescent="0.25">
      <c r="A3" s="2" t="s">
        <v>4</v>
      </c>
    </row>
    <row r="4" spans="1:2" ht="15.75" x14ac:dyDescent="0.25">
      <c r="A4" s="2" t="s">
        <v>1</v>
      </c>
    </row>
    <row r="6" spans="1:2" x14ac:dyDescent="0.25">
      <c r="A6" t="s">
        <v>8</v>
      </c>
      <c r="B6" s="3">
        <f>B7-1</f>
        <v>24</v>
      </c>
    </row>
    <row r="7" spans="1:2" x14ac:dyDescent="0.25">
      <c r="A7" t="s">
        <v>7</v>
      </c>
      <c r="B7" s="3">
        <v>25</v>
      </c>
    </row>
    <row r="8" spans="1:2" x14ac:dyDescent="0.25">
      <c r="A8" t="s">
        <v>2</v>
      </c>
      <c r="B8" s="3">
        <v>60</v>
      </c>
    </row>
    <row r="10" spans="1:2" x14ac:dyDescent="0.25">
      <c r="A10" t="s">
        <v>6</v>
      </c>
      <c r="B10" s="3">
        <f xml:space="preserve"> 0.61078 * EXP(17.27 * $B6 / ($B6 + 237.3))</f>
        <v>2.9838197719436481</v>
      </c>
    </row>
    <row r="11" spans="1:2" x14ac:dyDescent="0.25">
      <c r="A11" t="s">
        <v>5</v>
      </c>
      <c r="B11" s="3">
        <f xml:space="preserve"> 0.61078 * EXP(17.27 * $B7 / ($B7 + 237.3)) * ($B8/100)</f>
        <v>1.9006043951854932</v>
      </c>
    </row>
    <row r="12" spans="1:2" x14ac:dyDescent="0.25">
      <c r="A12" s="4" t="s">
        <v>3</v>
      </c>
      <c r="B12" s="5">
        <f>B10 - B11</f>
        <v>1.0832153767581549</v>
      </c>
    </row>
    <row r="13" spans="1:2" x14ac:dyDescent="0.25">
      <c r="A13" t="s">
        <v>5</v>
      </c>
      <c r="B13" s="3">
        <f xml:space="preserve"> (0.61078 * EXP(17.27 * $B7 / ($B7 + 237.3))) - (0.61078 * EXP(17.27 * $B7 / ($B7 + 237.3)) * ($B8/100))</f>
        <v>1.2670695967903289</v>
      </c>
    </row>
    <row r="16" spans="1:2" x14ac:dyDescent="0.25">
      <c r="A16" s="1" t="s">
        <v>0</v>
      </c>
    </row>
  </sheetData>
  <conditionalFormatting sqref="B12">
    <cfRule type="colorScale" priority="1">
      <colorScale>
        <cfvo type="num" val="0.5"/>
        <cfvo type="num" val="1.2"/>
        <color theme="4" tint="0.39997558519241921"/>
        <color theme="5"/>
      </colorScale>
    </cfRule>
  </conditionalFormatting>
  <hyperlinks>
    <hyperlink ref="A16" r:id="rId1" xr:uid="{689617E0-F6F5-4D15-8B2B-22649750F7F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7066-7BAF-4ED1-B448-1F253CC24550}">
  <dimension ref="A1:T28"/>
  <sheetViews>
    <sheetView tabSelected="1" workbookViewId="0">
      <selection activeCell="F1" sqref="F1:F1048576"/>
    </sheetView>
  </sheetViews>
  <sheetFormatPr defaultRowHeight="15" x14ac:dyDescent="0.25"/>
  <cols>
    <col min="1" max="1" width="9.140625" style="4"/>
    <col min="3" max="3" width="9.5703125" bestFit="1" customWidth="1"/>
  </cols>
  <sheetData>
    <row r="1" spans="1:20" x14ac:dyDescent="0.25">
      <c r="B1" s="4" t="s">
        <v>10</v>
      </c>
    </row>
    <row r="2" spans="1:20" s="4" customFormat="1" x14ac:dyDescent="0.25">
      <c r="A2" s="4" t="s">
        <v>11</v>
      </c>
      <c r="B2" s="4">
        <v>100</v>
      </c>
      <c r="C2" s="4">
        <v>95</v>
      </c>
      <c r="D2" s="4">
        <v>90</v>
      </c>
      <c r="E2" s="4">
        <f>D2 - 5</f>
        <v>85</v>
      </c>
      <c r="F2" s="4">
        <f t="shared" ref="F2:T2" si="0">E2 - 5</f>
        <v>80</v>
      </c>
      <c r="G2" s="4">
        <f t="shared" si="0"/>
        <v>75</v>
      </c>
      <c r="H2" s="4">
        <f t="shared" si="0"/>
        <v>70</v>
      </c>
      <c r="I2" s="4">
        <f t="shared" si="0"/>
        <v>65</v>
      </c>
      <c r="J2" s="4">
        <f t="shared" si="0"/>
        <v>60</v>
      </c>
      <c r="K2" s="4">
        <f t="shared" si="0"/>
        <v>55</v>
      </c>
      <c r="L2" s="4">
        <f t="shared" si="0"/>
        <v>50</v>
      </c>
      <c r="M2" s="4">
        <f t="shared" si="0"/>
        <v>45</v>
      </c>
      <c r="N2" s="4">
        <f t="shared" si="0"/>
        <v>40</v>
      </c>
      <c r="O2" s="4">
        <f t="shared" si="0"/>
        <v>35</v>
      </c>
      <c r="P2" s="4">
        <f t="shared" si="0"/>
        <v>30</v>
      </c>
      <c r="Q2" s="4">
        <f t="shared" si="0"/>
        <v>25</v>
      </c>
      <c r="R2" s="4">
        <f t="shared" si="0"/>
        <v>20</v>
      </c>
      <c r="S2" s="4">
        <f t="shared" si="0"/>
        <v>15</v>
      </c>
      <c r="T2" s="4">
        <f t="shared" si="0"/>
        <v>10</v>
      </c>
    </row>
    <row r="3" spans="1:20" x14ac:dyDescent="0.25">
      <c r="A3" s="4">
        <v>15</v>
      </c>
      <c r="B3">
        <f xml:space="preserve"> (0.61078 * EXP(17.27 * $A3 / ($A3 + 237.3))) - (0.61078 * EXP(17.27 * $A3 / ($A3 + 237.3)) * ($B$2/100))</f>
        <v>0</v>
      </c>
      <c r="C3" s="3">
        <f xml:space="preserve"> (0.61078 * EXP(17.27 * $A3 / ($A3 + 237.3))) - (0.61078 * EXP(17.27 * $A3 / ($A3 + 237.3)) * ($C$2/100))</f>
        <v>8.526451961785142E-2</v>
      </c>
      <c r="D3" s="3">
        <f xml:space="preserve"> (0.61078 * EXP(17.27 * $A3 / ($A3 + 237.3))) - (0.61078 * EXP(17.27 * $A3 / ($A3 + 237.3)) * ($D$2/100))</f>
        <v>0.17052903923570262</v>
      </c>
      <c r="E3" s="3">
        <f xml:space="preserve"> (0.61078 * EXP(17.27 * $A3 / ($A3 + 237.3))) - (0.61078 * EXP(17.27 * $A3 / ($A3 + 237.3)) * ($E$2/100))</f>
        <v>0.25579355885355382</v>
      </c>
      <c r="F3" s="3">
        <f xml:space="preserve"> (0.61078 * EXP(17.27 * $A3 / ($A3 + 237.3))) - (0.61078 * EXP(17.27 * $A3 / ($A3 + 237.3)) * ($F$2/100))</f>
        <v>0.34105807847140501</v>
      </c>
      <c r="G3" s="3">
        <f xml:space="preserve"> (0.61078 * EXP(17.27 * $A3 / ($A3 + 237.3))) - (0.61078 * EXP(17.27 * $A3 / ($A3 + 237.3)) * ($G$2/100))</f>
        <v>0.42632259808925643</v>
      </c>
      <c r="H3" s="3">
        <f xml:space="preserve"> (0.61078 * EXP(17.27 * $A3 / ($A3 + 237.3))) - (0.61078 * EXP(17.27 * $A3 / ($A3 + 237.3)) * ($H$2/100))</f>
        <v>0.51158711770710785</v>
      </c>
      <c r="I3" s="3">
        <f xml:space="preserve"> (0.61078 * EXP(17.27 * $A3 / ($A3 + 237.3))) - (0.61078 * EXP(17.27 * $A3 / ($A3 + 237.3)) * ($I$2/100))</f>
        <v>0.59685163732495905</v>
      </c>
      <c r="J3" s="3">
        <f xml:space="preserve"> (0.61078 * EXP(17.27 * $A3 / ($A3 + 237.3))) - (0.61078 * EXP(17.27 * $A3 / ($A3 + 237.3)) * ($J$2/100))</f>
        <v>0.68211615694281025</v>
      </c>
      <c r="K3" s="3">
        <f xml:space="preserve"> (0.61078 * EXP(17.27 * $A3 / ($A3 + 237.3))) - (0.61078 * EXP(17.27 * $A3 / ($A3 + 237.3)) * ($K$2/100))</f>
        <v>0.76738067656066156</v>
      </c>
      <c r="L3" s="3">
        <f xml:space="preserve"> (0.61078 * EXP(17.27 * $A3 / ($A3 + 237.3))) - (0.61078 * EXP(17.27 * $A3 / ($A3 + 237.3)) * ($L$2/100))</f>
        <v>0.85264519617851287</v>
      </c>
      <c r="M3" s="3">
        <f xml:space="preserve"> (0.61078 * EXP(17.27 * $A3 / ($A3 + 237.3))) - (0.61078 * EXP(17.27 * $A3 / ($A3 + 237.3)) * ($M$2/100))</f>
        <v>0.93790971579636417</v>
      </c>
      <c r="N3" s="3">
        <f xml:space="preserve"> (0.61078 * EXP(17.27 * $A3 / ($A3 + 237.3))) - (0.61078 * EXP(17.27 * $A3 / ($A3 + 237.3)) * ($N$2/100))</f>
        <v>1.0231742354142153</v>
      </c>
      <c r="O3" s="3">
        <f xml:space="preserve"> (0.61078 * EXP(17.27 * $A3 / ($A3 + 237.3))) - (0.61078 * EXP(17.27 * $A3 / ($A3 + 237.3)) * ($O$2/100))</f>
        <v>1.1084387550320667</v>
      </c>
      <c r="P3" s="3">
        <f xml:space="preserve"> (0.61078 * EXP(17.27 * $A3 / ($A3 + 237.3))) - (0.61078 * EXP(17.27 * $A3 / ($A3 + 237.3)) * ($P$2/100))</f>
        <v>1.1937032746499181</v>
      </c>
      <c r="Q3" s="3">
        <f xml:space="preserve"> (0.61078 * EXP(17.27 * $A3 / ($A3 + 237.3))) - (0.61078 * EXP(17.27 * $A3 / ($A3 + 237.3)) * ($Q$2/100))</f>
        <v>1.2789677942677693</v>
      </c>
      <c r="R3" s="3">
        <f xml:space="preserve"> (0.61078 * EXP(17.27 * $A3 / ($A3 + 237.3))) - (0.61078 * EXP(17.27 * $A3 / ($A3 + 237.3)) * ($R$2/100))</f>
        <v>1.3642323138856205</v>
      </c>
      <c r="S3" s="3">
        <f xml:space="preserve"> (0.61078 * EXP(17.27 * $A3 / ($A3 + 237.3))) - (0.61078 * EXP(17.27 * $A3 / ($A3 + 237.3)) * ($S$2/100))</f>
        <v>1.4494968335034719</v>
      </c>
      <c r="T3" s="3">
        <f xml:space="preserve"> (0.61078 * EXP(17.27 * $A3 / ($A3 + 237.3))) - (0.61078 * EXP(17.27 * $A3 / ($A3 + 237.3)) * ($T$2/100))</f>
        <v>1.5347613531213231</v>
      </c>
    </row>
    <row r="4" spans="1:20" x14ac:dyDescent="0.25">
      <c r="A4" s="4">
        <f>A3 + 1</f>
        <v>16</v>
      </c>
      <c r="B4">
        <f t="shared" ref="B4:B28" si="1" xml:space="preserve"> (0.61078 * EXP(17.27 * $A4 / ($A4 + 237.3))) - (0.61078 * EXP(17.27 * $A4 / ($A4 + 237.3)) * ($B$2/100))</f>
        <v>0</v>
      </c>
      <c r="C4" s="3">
        <f t="shared" ref="C4:C28" si="2" xml:space="preserve"> (0.61078 * EXP(17.27 * $A4 / ($A4 + 237.3))) - (0.61078 * EXP(17.27 * $A4 / ($A4 + 237.3)) * ($C$2/100))</f>
        <v>9.0911357130563752E-2</v>
      </c>
      <c r="D4" s="3">
        <f t="shared" ref="D4:D28" si="3" xml:space="preserve"> (0.61078 * EXP(17.27 * $A4 / ($A4 + 237.3))) - (0.61078 * EXP(17.27 * $A4 / ($A4 + 237.3)) * ($D$2/100))</f>
        <v>0.18182271426112706</v>
      </c>
      <c r="E4" s="3">
        <f t="shared" ref="E4:E28" si="4" xml:space="preserve"> (0.61078 * EXP(17.27 * $A4 / ($A4 + 237.3))) - (0.61078 * EXP(17.27 * $A4 / ($A4 + 237.3)) * ($E$2/100))</f>
        <v>0.27273407139169081</v>
      </c>
      <c r="F4" s="3">
        <f t="shared" ref="F4:F28" si="5" xml:space="preserve"> (0.61078 * EXP(17.27 * $A4 / ($A4 + 237.3))) - (0.61078 * EXP(17.27 * $A4 / ($A4 + 237.3)) * ($F$2/100))</f>
        <v>0.36364542852225412</v>
      </c>
      <c r="G4" s="3">
        <f t="shared" ref="G4:G28" si="6" xml:space="preserve"> (0.61078 * EXP(17.27 * $A4 / ($A4 + 237.3))) - (0.61078 * EXP(17.27 * $A4 / ($A4 + 237.3)) * ($G$2/100))</f>
        <v>0.45455678565281787</v>
      </c>
      <c r="H4" s="3">
        <f t="shared" ref="H4:H28" si="7" xml:space="preserve"> (0.61078 * EXP(17.27 * $A4 / ($A4 + 237.3))) - (0.61078 * EXP(17.27 * $A4 / ($A4 + 237.3)) * ($H$2/100))</f>
        <v>0.54546814278338163</v>
      </c>
      <c r="I4" s="3">
        <f t="shared" ref="I4:I28" si="8" xml:space="preserve"> (0.61078 * EXP(17.27 * $A4 / ($A4 + 237.3))) - (0.61078 * EXP(17.27 * $A4 / ($A4 + 237.3)) * ($I$2/100))</f>
        <v>0.63637949991394493</v>
      </c>
      <c r="J4" s="3">
        <f t="shared" ref="J4:J28" si="9" xml:space="preserve"> (0.61078 * EXP(17.27 * $A4 / ($A4 + 237.3))) - (0.61078 * EXP(17.27 * $A4 / ($A4 + 237.3)) * ($J$2/100))</f>
        <v>0.72729085704450869</v>
      </c>
      <c r="K4" s="3">
        <f t="shared" ref="K4:K28" si="10" xml:space="preserve"> (0.61078 * EXP(17.27 * $A4 / ($A4 + 237.3))) - (0.61078 * EXP(17.27 * $A4 / ($A4 + 237.3)) * ($K$2/100))</f>
        <v>0.818202214175072</v>
      </c>
      <c r="L4" s="3">
        <f t="shared" ref="L4:L28" si="11" xml:space="preserve"> (0.61078 * EXP(17.27 * $A4 / ($A4 + 237.3))) - (0.61078 * EXP(17.27 * $A4 / ($A4 + 237.3)) * ($L$2/100))</f>
        <v>0.90911357130563575</v>
      </c>
      <c r="M4" s="3">
        <f t="shared" ref="M4:M28" si="12" xml:space="preserve"> (0.61078 * EXP(17.27 * $A4 / ($A4 + 237.3))) - (0.61078 * EXP(17.27 * $A4 / ($A4 + 237.3)) * ($M$2/100))</f>
        <v>1.0000249284361993</v>
      </c>
      <c r="N4" s="3">
        <f t="shared" ref="N4:N28" si="13" xml:space="preserve"> (0.61078 * EXP(17.27 * $A4 / ($A4 + 237.3))) - (0.61078 * EXP(17.27 * $A4 / ($A4 + 237.3)) * ($N$2/100))</f>
        <v>1.0909362855667628</v>
      </c>
      <c r="O4" s="3">
        <f t="shared" ref="O4:O28" si="14" xml:space="preserve"> (0.61078 * EXP(17.27 * $A4 / ($A4 + 237.3))) - (0.61078 * EXP(17.27 * $A4 / ($A4 + 237.3)) * ($O$2/100))</f>
        <v>1.1818476426973266</v>
      </c>
      <c r="P4" s="3">
        <f t="shared" ref="P4:P28" si="15" xml:space="preserve"> (0.61078 * EXP(17.27 * $A4 / ($A4 + 237.3))) - (0.61078 * EXP(17.27 * $A4 / ($A4 + 237.3)) * ($P$2/100))</f>
        <v>1.2727589998278901</v>
      </c>
      <c r="Q4" s="3">
        <f t="shared" ref="Q4:Q28" si="16" xml:space="preserve"> (0.61078 * EXP(17.27 * $A4 / ($A4 + 237.3))) - (0.61078 * EXP(17.27 * $A4 / ($A4 + 237.3)) * ($Q$2/100))</f>
        <v>1.3636703569584536</v>
      </c>
      <c r="R4" s="3">
        <f t="shared" ref="R4:R28" si="17" xml:space="preserve"> (0.61078 * EXP(17.27 * $A4 / ($A4 + 237.3))) - (0.61078 * EXP(17.27 * $A4 / ($A4 + 237.3)) * ($R$2/100))</f>
        <v>1.4545817140890172</v>
      </c>
      <c r="S4" s="3">
        <f t="shared" ref="S4:S28" si="18" xml:space="preserve"> (0.61078 * EXP(17.27 * $A4 / ($A4 + 237.3))) - (0.61078 * EXP(17.27 * $A4 / ($A4 + 237.3)) * ($S$2/100))</f>
        <v>1.5454930712195809</v>
      </c>
      <c r="T4" s="3">
        <f t="shared" ref="T4:T28" si="19" xml:space="preserve"> (0.61078 * EXP(17.27 * $A4 / ($A4 + 237.3))) - (0.61078 * EXP(17.27 * $A4 / ($A4 + 237.3)) * ($T$2/100))</f>
        <v>1.6364044283501444</v>
      </c>
    </row>
    <row r="5" spans="1:20" x14ac:dyDescent="0.25">
      <c r="A5" s="4">
        <f t="shared" ref="A5:A28" si="20">A4 + 1</f>
        <v>17</v>
      </c>
      <c r="B5">
        <f t="shared" si="1"/>
        <v>0</v>
      </c>
      <c r="C5" s="3">
        <f t="shared" si="2"/>
        <v>9.6883295148610937E-2</v>
      </c>
      <c r="D5" s="3">
        <f t="shared" si="3"/>
        <v>0.19376659029722165</v>
      </c>
      <c r="E5" s="3">
        <f t="shared" si="4"/>
        <v>0.29064988544583259</v>
      </c>
      <c r="F5" s="3">
        <f t="shared" si="5"/>
        <v>0.38753318059444331</v>
      </c>
      <c r="G5" s="3">
        <f t="shared" si="6"/>
        <v>0.48441647574305424</v>
      </c>
      <c r="H5" s="3">
        <f t="shared" si="7"/>
        <v>0.58129977089166518</v>
      </c>
      <c r="I5" s="3">
        <f t="shared" si="8"/>
        <v>0.67818306604027589</v>
      </c>
      <c r="J5" s="3">
        <f t="shared" si="9"/>
        <v>0.77506636118888683</v>
      </c>
      <c r="K5" s="3">
        <f t="shared" si="10"/>
        <v>0.87194965633749755</v>
      </c>
      <c r="L5" s="3">
        <f t="shared" si="11"/>
        <v>0.9688329514861086</v>
      </c>
      <c r="M5" s="3">
        <f t="shared" si="12"/>
        <v>1.0657162466347194</v>
      </c>
      <c r="N5" s="3">
        <f t="shared" si="13"/>
        <v>1.1625995417833304</v>
      </c>
      <c r="O5" s="3">
        <f t="shared" si="14"/>
        <v>1.2594828369319413</v>
      </c>
      <c r="P5" s="3">
        <f t="shared" si="15"/>
        <v>1.356366132080552</v>
      </c>
      <c r="Q5" s="3">
        <f t="shared" si="16"/>
        <v>1.4532494272291629</v>
      </c>
      <c r="R5" s="3">
        <f t="shared" si="17"/>
        <v>1.5501327223777737</v>
      </c>
      <c r="S5" s="3">
        <f t="shared" si="18"/>
        <v>1.6470160175263846</v>
      </c>
      <c r="T5" s="3">
        <f t="shared" si="19"/>
        <v>1.7438993126749955</v>
      </c>
    </row>
    <row r="6" spans="1:20" x14ac:dyDescent="0.25">
      <c r="A6" s="4">
        <f t="shared" si="20"/>
        <v>18</v>
      </c>
      <c r="B6">
        <f t="shared" si="1"/>
        <v>0</v>
      </c>
      <c r="C6" s="3">
        <f t="shared" si="2"/>
        <v>0.10319608097584898</v>
      </c>
      <c r="D6" s="3">
        <f t="shared" si="3"/>
        <v>0.20639216195169796</v>
      </c>
      <c r="E6" s="3">
        <f t="shared" si="4"/>
        <v>0.30958824292754694</v>
      </c>
      <c r="F6" s="3">
        <f t="shared" si="5"/>
        <v>0.41278432390339592</v>
      </c>
      <c r="G6" s="3">
        <f t="shared" si="6"/>
        <v>0.5159804048792449</v>
      </c>
      <c r="H6" s="3">
        <f t="shared" si="7"/>
        <v>0.61917648585509388</v>
      </c>
      <c r="I6" s="3">
        <f t="shared" si="8"/>
        <v>0.72237256683094286</v>
      </c>
      <c r="J6" s="3">
        <f t="shared" si="9"/>
        <v>0.82556864780679184</v>
      </c>
      <c r="K6" s="3">
        <f t="shared" si="10"/>
        <v>0.92876472878264082</v>
      </c>
      <c r="L6" s="3">
        <f t="shared" si="11"/>
        <v>1.0319608097584898</v>
      </c>
      <c r="M6" s="3">
        <f t="shared" si="12"/>
        <v>1.1351568907343388</v>
      </c>
      <c r="N6" s="3">
        <f t="shared" si="13"/>
        <v>1.2383529717101878</v>
      </c>
      <c r="O6" s="3">
        <f t="shared" si="14"/>
        <v>1.3415490526860367</v>
      </c>
      <c r="P6" s="3">
        <f t="shared" si="15"/>
        <v>1.4447451336618857</v>
      </c>
      <c r="Q6" s="3">
        <f t="shared" si="16"/>
        <v>1.5479412146377347</v>
      </c>
      <c r="R6" s="3">
        <f t="shared" si="17"/>
        <v>1.6511372956135837</v>
      </c>
      <c r="S6" s="3">
        <f t="shared" si="18"/>
        <v>1.7543333765894327</v>
      </c>
      <c r="T6" s="3">
        <f t="shared" si="19"/>
        <v>1.8575294575652816</v>
      </c>
    </row>
    <row r="7" spans="1:20" x14ac:dyDescent="0.25">
      <c r="A7" s="4">
        <f t="shared" si="20"/>
        <v>19</v>
      </c>
      <c r="B7">
        <f t="shared" si="1"/>
        <v>0</v>
      </c>
      <c r="C7" s="3">
        <f t="shared" si="2"/>
        <v>0.10986606862825843</v>
      </c>
      <c r="D7" s="3">
        <f t="shared" si="3"/>
        <v>0.21973213725651619</v>
      </c>
      <c r="E7" s="3">
        <f t="shared" si="4"/>
        <v>0.3295982058847744</v>
      </c>
      <c r="F7" s="3">
        <f t="shared" si="5"/>
        <v>0.43946427451303238</v>
      </c>
      <c r="G7" s="3">
        <f t="shared" si="6"/>
        <v>0.54933034314129081</v>
      </c>
      <c r="H7" s="3">
        <f t="shared" si="7"/>
        <v>0.65919641176954902</v>
      </c>
      <c r="I7" s="3">
        <f t="shared" si="8"/>
        <v>0.769062480397807</v>
      </c>
      <c r="J7" s="3">
        <f t="shared" si="9"/>
        <v>0.87892854902606521</v>
      </c>
      <c r="K7" s="3">
        <f t="shared" si="10"/>
        <v>0.98879461765432319</v>
      </c>
      <c r="L7" s="3">
        <f t="shared" si="11"/>
        <v>1.0986606862825814</v>
      </c>
      <c r="M7" s="3">
        <f t="shared" si="12"/>
        <v>1.2085267549108396</v>
      </c>
      <c r="N7" s="3">
        <f t="shared" si="13"/>
        <v>1.3183928235390976</v>
      </c>
      <c r="O7" s="3">
        <f t="shared" si="14"/>
        <v>1.428258892167356</v>
      </c>
      <c r="P7" s="3">
        <f t="shared" si="15"/>
        <v>1.538124960795614</v>
      </c>
      <c r="Q7" s="3">
        <f t="shared" si="16"/>
        <v>1.647991029423872</v>
      </c>
      <c r="R7" s="3">
        <f t="shared" si="17"/>
        <v>1.7578570980521302</v>
      </c>
      <c r="S7" s="3">
        <f t="shared" si="18"/>
        <v>1.8677231666803884</v>
      </c>
      <c r="T7" s="3">
        <f t="shared" si="19"/>
        <v>1.9775892353086464</v>
      </c>
    </row>
    <row r="8" spans="1:20" x14ac:dyDescent="0.25">
      <c r="A8" s="4">
        <f t="shared" si="20"/>
        <v>20</v>
      </c>
      <c r="B8">
        <f t="shared" si="1"/>
        <v>0</v>
      </c>
      <c r="C8" s="3">
        <f t="shared" si="2"/>
        <v>0.11691023531901346</v>
      </c>
      <c r="D8" s="3">
        <f t="shared" si="3"/>
        <v>0.23382047063802647</v>
      </c>
      <c r="E8" s="3">
        <f t="shared" si="4"/>
        <v>0.3507307059570397</v>
      </c>
      <c r="F8" s="3">
        <f t="shared" si="5"/>
        <v>0.46764094127605271</v>
      </c>
      <c r="G8" s="3">
        <f t="shared" si="6"/>
        <v>0.58455117659506595</v>
      </c>
      <c r="H8" s="3">
        <f t="shared" si="7"/>
        <v>0.7014614119140794</v>
      </c>
      <c r="I8" s="3">
        <f t="shared" si="8"/>
        <v>0.81837164723309241</v>
      </c>
      <c r="J8" s="3">
        <f t="shared" si="9"/>
        <v>0.93528188255210565</v>
      </c>
      <c r="K8" s="3">
        <f t="shared" si="10"/>
        <v>1.0521921178711189</v>
      </c>
      <c r="L8" s="3">
        <f t="shared" si="11"/>
        <v>1.1691023531901321</v>
      </c>
      <c r="M8" s="3">
        <f t="shared" si="12"/>
        <v>1.2860125885091453</v>
      </c>
      <c r="N8" s="3">
        <f t="shared" si="13"/>
        <v>1.4029228238281584</v>
      </c>
      <c r="O8" s="3">
        <f t="shared" si="14"/>
        <v>1.5198330591471718</v>
      </c>
      <c r="P8" s="3">
        <f t="shared" si="15"/>
        <v>1.6367432944661848</v>
      </c>
      <c r="Q8" s="3">
        <f t="shared" si="16"/>
        <v>1.7536535297851983</v>
      </c>
      <c r="R8" s="3">
        <f t="shared" si="17"/>
        <v>1.8705637651042113</v>
      </c>
      <c r="S8" s="3">
        <f t="shared" si="18"/>
        <v>1.9874740004232245</v>
      </c>
      <c r="T8" s="3">
        <f t="shared" si="19"/>
        <v>2.1043842357422378</v>
      </c>
    </row>
    <row r="9" spans="1:20" x14ac:dyDescent="0.25">
      <c r="A9" s="4">
        <f t="shared" si="20"/>
        <v>21</v>
      </c>
      <c r="B9">
        <f t="shared" si="1"/>
        <v>0</v>
      </c>
      <c r="C9" s="3">
        <f t="shared" si="2"/>
        <v>0.12434619814553338</v>
      </c>
      <c r="D9" s="3">
        <f t="shared" si="3"/>
        <v>0.24869239629106588</v>
      </c>
      <c r="E9" s="3">
        <f t="shared" si="4"/>
        <v>0.37303859443659926</v>
      </c>
      <c r="F9" s="3">
        <f t="shared" si="5"/>
        <v>0.4973847925821322</v>
      </c>
      <c r="G9" s="3">
        <f t="shared" si="6"/>
        <v>0.62173099072766536</v>
      </c>
      <c r="H9" s="3">
        <f t="shared" si="7"/>
        <v>0.74607718887319852</v>
      </c>
      <c r="I9" s="3">
        <f t="shared" si="8"/>
        <v>0.87042338701873145</v>
      </c>
      <c r="J9" s="3">
        <f t="shared" si="9"/>
        <v>0.99476958516426461</v>
      </c>
      <c r="K9" s="3">
        <f t="shared" si="10"/>
        <v>1.1191157833097976</v>
      </c>
      <c r="L9" s="3">
        <f t="shared" si="11"/>
        <v>1.2434619814553307</v>
      </c>
      <c r="M9" s="3">
        <f t="shared" si="12"/>
        <v>1.3678081796008636</v>
      </c>
      <c r="N9" s="3">
        <f t="shared" si="13"/>
        <v>1.4921543777463968</v>
      </c>
      <c r="O9" s="3">
        <f t="shared" si="14"/>
        <v>1.61650057589193</v>
      </c>
      <c r="P9" s="3">
        <f t="shared" si="15"/>
        <v>1.7408467740374629</v>
      </c>
      <c r="Q9" s="3">
        <f t="shared" si="16"/>
        <v>1.8651929721829961</v>
      </c>
      <c r="R9" s="3">
        <f t="shared" si="17"/>
        <v>1.9895391703285292</v>
      </c>
      <c r="S9" s="3">
        <f t="shared" si="18"/>
        <v>2.1138853684740622</v>
      </c>
      <c r="T9" s="3">
        <f t="shared" si="19"/>
        <v>2.2382315666195951</v>
      </c>
    </row>
    <row r="10" spans="1:20" x14ac:dyDescent="0.25">
      <c r="A10" s="4">
        <f t="shared" si="20"/>
        <v>22</v>
      </c>
      <c r="B10">
        <f t="shared" si="1"/>
        <v>0</v>
      </c>
      <c r="C10" s="3">
        <f t="shared" si="2"/>
        <v>0.13219223097399935</v>
      </c>
      <c r="D10" s="3">
        <f t="shared" si="3"/>
        <v>0.26438446194799869</v>
      </c>
      <c r="E10" s="3">
        <f t="shared" si="4"/>
        <v>0.39657669292199804</v>
      </c>
      <c r="F10" s="3">
        <f t="shared" si="5"/>
        <v>0.52876892389599695</v>
      </c>
      <c r="G10" s="3">
        <f t="shared" si="6"/>
        <v>0.66096115486999651</v>
      </c>
      <c r="H10" s="3">
        <f t="shared" si="7"/>
        <v>0.79315338584399586</v>
      </c>
      <c r="I10" s="3">
        <f t="shared" si="8"/>
        <v>0.92534561681799499</v>
      </c>
      <c r="J10" s="3">
        <f t="shared" si="9"/>
        <v>1.0575378477919946</v>
      </c>
      <c r="K10" s="3">
        <f t="shared" si="10"/>
        <v>1.1897300787659937</v>
      </c>
      <c r="L10" s="3">
        <f t="shared" si="11"/>
        <v>1.321922309739993</v>
      </c>
      <c r="M10" s="3">
        <f t="shared" si="12"/>
        <v>1.4541145407139924</v>
      </c>
      <c r="N10" s="3">
        <f t="shared" si="13"/>
        <v>1.5863067716879915</v>
      </c>
      <c r="O10" s="3">
        <f t="shared" si="14"/>
        <v>1.7184990026619911</v>
      </c>
      <c r="P10" s="3">
        <f t="shared" si="15"/>
        <v>1.8506912336359904</v>
      </c>
      <c r="Q10" s="3">
        <f t="shared" si="16"/>
        <v>1.9828834646099895</v>
      </c>
      <c r="R10" s="3">
        <f t="shared" si="17"/>
        <v>2.1150756955839887</v>
      </c>
      <c r="S10" s="3">
        <f t="shared" si="18"/>
        <v>2.247267926557988</v>
      </c>
      <c r="T10" s="3">
        <f t="shared" si="19"/>
        <v>2.3794601575319874</v>
      </c>
    </row>
    <row r="11" spans="1:20" x14ac:dyDescent="0.25">
      <c r="A11" s="4">
        <f t="shared" si="20"/>
        <v>23</v>
      </c>
      <c r="B11">
        <f t="shared" si="1"/>
        <v>0</v>
      </c>
      <c r="C11" s="3">
        <f t="shared" si="2"/>
        <v>0.14046728151667365</v>
      </c>
      <c r="D11" s="3">
        <f t="shared" si="3"/>
        <v>0.28093456303334685</v>
      </c>
      <c r="E11" s="3">
        <f t="shared" si="4"/>
        <v>0.42140184455002005</v>
      </c>
      <c r="F11" s="3">
        <f t="shared" si="5"/>
        <v>0.56186912606669326</v>
      </c>
      <c r="G11" s="3">
        <f t="shared" si="6"/>
        <v>0.70233640758336691</v>
      </c>
      <c r="H11" s="3">
        <f t="shared" si="7"/>
        <v>0.84280368910004033</v>
      </c>
      <c r="I11" s="3">
        <f t="shared" si="8"/>
        <v>0.98327097061671354</v>
      </c>
      <c r="J11" s="3">
        <f t="shared" si="9"/>
        <v>1.123738252133387</v>
      </c>
      <c r="K11" s="3">
        <f t="shared" si="10"/>
        <v>1.2642055336500602</v>
      </c>
      <c r="L11" s="3">
        <f t="shared" si="11"/>
        <v>1.4046728151667336</v>
      </c>
      <c r="M11" s="3">
        <f t="shared" si="12"/>
        <v>1.545140096683407</v>
      </c>
      <c r="N11" s="3">
        <f t="shared" si="13"/>
        <v>1.6856073782000802</v>
      </c>
      <c r="O11" s="3">
        <f t="shared" si="14"/>
        <v>1.8260746597167539</v>
      </c>
      <c r="P11" s="3">
        <f t="shared" si="15"/>
        <v>1.9665419412334271</v>
      </c>
      <c r="Q11" s="3">
        <f t="shared" si="16"/>
        <v>2.1070092227501003</v>
      </c>
      <c r="R11" s="3">
        <f t="shared" si="17"/>
        <v>2.2474765042667739</v>
      </c>
      <c r="S11" s="3">
        <f t="shared" si="18"/>
        <v>2.3879437857834471</v>
      </c>
      <c r="T11" s="3">
        <f t="shared" si="19"/>
        <v>2.5284110673001203</v>
      </c>
    </row>
    <row r="12" spans="1:20" x14ac:dyDescent="0.25">
      <c r="A12" s="4">
        <f t="shared" si="20"/>
        <v>24</v>
      </c>
      <c r="B12">
        <f t="shared" si="1"/>
        <v>0</v>
      </c>
      <c r="C12" s="3">
        <f t="shared" si="2"/>
        <v>0.14919098859718272</v>
      </c>
      <c r="D12" s="3">
        <f t="shared" si="3"/>
        <v>0.29838197719436454</v>
      </c>
      <c r="E12" s="3">
        <f t="shared" si="4"/>
        <v>0.44757296579154726</v>
      </c>
      <c r="F12" s="3">
        <f t="shared" si="5"/>
        <v>0.59676395438872953</v>
      </c>
      <c r="G12" s="3">
        <f t="shared" si="6"/>
        <v>0.74595494298591181</v>
      </c>
      <c r="H12" s="3">
        <f t="shared" si="7"/>
        <v>0.89514593158309452</v>
      </c>
      <c r="I12" s="3">
        <f t="shared" si="8"/>
        <v>1.0443369201802768</v>
      </c>
      <c r="J12" s="3">
        <f t="shared" si="9"/>
        <v>1.1935279087774593</v>
      </c>
      <c r="K12" s="3">
        <f t="shared" si="10"/>
        <v>1.3427188973746416</v>
      </c>
      <c r="L12" s="3">
        <f t="shared" si="11"/>
        <v>1.4919098859718241</v>
      </c>
      <c r="M12" s="3">
        <f t="shared" si="12"/>
        <v>1.6411008745690063</v>
      </c>
      <c r="N12" s="3">
        <f t="shared" si="13"/>
        <v>1.7902918631661888</v>
      </c>
      <c r="O12" s="3">
        <f t="shared" si="14"/>
        <v>1.9394828517633713</v>
      </c>
      <c r="P12" s="3">
        <f t="shared" si="15"/>
        <v>2.0886738403605536</v>
      </c>
      <c r="Q12" s="3">
        <f t="shared" si="16"/>
        <v>2.2378648289577363</v>
      </c>
      <c r="R12" s="3">
        <f t="shared" si="17"/>
        <v>2.3870558175549186</v>
      </c>
      <c r="S12" s="3">
        <f t="shared" si="18"/>
        <v>2.5362468061521009</v>
      </c>
      <c r="T12" s="3">
        <f t="shared" si="19"/>
        <v>2.6854377947492831</v>
      </c>
    </row>
    <row r="13" spans="1:20" x14ac:dyDescent="0.25">
      <c r="A13" s="4">
        <f t="shared" si="20"/>
        <v>25</v>
      </c>
      <c r="B13">
        <f t="shared" si="1"/>
        <v>0</v>
      </c>
      <c r="C13" s="3">
        <f t="shared" si="2"/>
        <v>0.15838369959879106</v>
      </c>
      <c r="D13" s="3">
        <f t="shared" si="3"/>
        <v>0.31676739919758212</v>
      </c>
      <c r="E13" s="3">
        <f t="shared" si="4"/>
        <v>0.47515109879637318</v>
      </c>
      <c r="F13" s="3">
        <f t="shared" si="5"/>
        <v>0.63353479839516424</v>
      </c>
      <c r="G13" s="3">
        <f t="shared" si="6"/>
        <v>0.79191849799395531</v>
      </c>
      <c r="H13" s="3">
        <f t="shared" si="7"/>
        <v>0.95030219759274681</v>
      </c>
      <c r="I13" s="3">
        <f t="shared" si="8"/>
        <v>1.1086858971915379</v>
      </c>
      <c r="J13" s="3">
        <f t="shared" si="9"/>
        <v>1.2670695967903289</v>
      </c>
      <c r="K13" s="3">
        <f t="shared" si="10"/>
        <v>1.4254532963891198</v>
      </c>
      <c r="L13" s="3">
        <f t="shared" si="11"/>
        <v>1.5838369959879111</v>
      </c>
      <c r="M13" s="3">
        <f t="shared" si="12"/>
        <v>1.7422206955867021</v>
      </c>
      <c r="N13" s="3">
        <f t="shared" si="13"/>
        <v>1.9006043951854932</v>
      </c>
      <c r="O13" s="3">
        <f t="shared" si="14"/>
        <v>2.0589880947842847</v>
      </c>
      <c r="P13" s="3">
        <f t="shared" si="15"/>
        <v>2.2173717943830757</v>
      </c>
      <c r="Q13" s="3">
        <f t="shared" si="16"/>
        <v>2.3757554939818668</v>
      </c>
      <c r="R13" s="3">
        <f t="shared" si="17"/>
        <v>2.5341391935806579</v>
      </c>
      <c r="S13" s="3">
        <f t="shared" si="18"/>
        <v>2.6925228931794489</v>
      </c>
      <c r="T13" s="3">
        <f t="shared" si="19"/>
        <v>2.85090659277824</v>
      </c>
    </row>
    <row r="14" spans="1:20" x14ac:dyDescent="0.25">
      <c r="A14" s="4">
        <f t="shared" si="20"/>
        <v>26</v>
      </c>
      <c r="B14">
        <f t="shared" si="1"/>
        <v>0</v>
      </c>
      <c r="C14" s="3">
        <f t="shared" si="2"/>
        <v>0.16806648809052671</v>
      </c>
      <c r="D14" s="3">
        <f t="shared" si="3"/>
        <v>0.33613297618105342</v>
      </c>
      <c r="E14" s="3">
        <f t="shared" si="4"/>
        <v>0.50419946427158013</v>
      </c>
      <c r="F14" s="3">
        <f t="shared" si="5"/>
        <v>0.6722659523621064</v>
      </c>
      <c r="G14" s="3">
        <f t="shared" si="6"/>
        <v>0.84033244045263356</v>
      </c>
      <c r="H14" s="3">
        <f t="shared" si="7"/>
        <v>1.0083989285431603</v>
      </c>
      <c r="I14" s="3">
        <f t="shared" si="8"/>
        <v>1.1764654166336865</v>
      </c>
      <c r="J14" s="3">
        <f xml:space="preserve"> (0.61078 * EXP(17.27 * $A14 / ($A14 + 237.3))) - (0.61078 * EXP(17.27 * $A14 / ($A14 + 237.3)) * ($J$2/100))</f>
        <v>1.3445319047242132</v>
      </c>
      <c r="K14" s="3">
        <f t="shared" si="10"/>
        <v>1.51259839281474</v>
      </c>
      <c r="L14" s="3">
        <f t="shared" si="11"/>
        <v>1.6806648809052667</v>
      </c>
      <c r="M14" s="3">
        <f t="shared" si="12"/>
        <v>1.8487313689957934</v>
      </c>
      <c r="N14" s="3">
        <f t="shared" si="13"/>
        <v>2.0167978570863196</v>
      </c>
      <c r="O14" s="3">
        <f t="shared" si="14"/>
        <v>2.1848643451768468</v>
      </c>
      <c r="P14" s="3">
        <f t="shared" si="15"/>
        <v>2.3529308332673731</v>
      </c>
      <c r="Q14" s="3">
        <f t="shared" si="16"/>
        <v>2.5209973213578998</v>
      </c>
      <c r="R14" s="3">
        <f t="shared" si="17"/>
        <v>2.6890638094484265</v>
      </c>
      <c r="S14" s="3">
        <f t="shared" si="18"/>
        <v>2.8571302975389532</v>
      </c>
      <c r="T14" s="3">
        <f t="shared" si="19"/>
        <v>3.0251967856294799</v>
      </c>
    </row>
    <row r="15" spans="1:20" x14ac:dyDescent="0.25">
      <c r="A15" s="4">
        <f t="shared" si="20"/>
        <v>27</v>
      </c>
      <c r="B15">
        <f t="shared" si="1"/>
        <v>0</v>
      </c>
      <c r="C15" s="3">
        <f t="shared" si="2"/>
        <v>0.17826117162588018</v>
      </c>
      <c r="D15" s="3">
        <f t="shared" si="3"/>
        <v>0.35652234325175947</v>
      </c>
      <c r="E15" s="3">
        <f t="shared" si="4"/>
        <v>0.53478351487763964</v>
      </c>
      <c r="F15" s="3">
        <f t="shared" si="5"/>
        <v>0.71304468650351938</v>
      </c>
      <c r="G15" s="3">
        <f t="shared" si="6"/>
        <v>0.89130585812939911</v>
      </c>
      <c r="H15" s="3">
        <f t="shared" si="7"/>
        <v>1.0695670297552793</v>
      </c>
      <c r="I15" s="3">
        <f t="shared" si="8"/>
        <v>1.247828201381159</v>
      </c>
      <c r="J15" s="3">
        <f t="shared" si="9"/>
        <v>1.4260893730070388</v>
      </c>
      <c r="K15" s="3">
        <f t="shared" si="10"/>
        <v>1.6043505446329185</v>
      </c>
      <c r="L15" s="3">
        <f t="shared" si="11"/>
        <v>1.7826117162587984</v>
      </c>
      <c r="M15" s="3">
        <f t="shared" si="12"/>
        <v>1.9608728878846782</v>
      </c>
      <c r="N15" s="3">
        <f t="shared" si="13"/>
        <v>2.1391340595105581</v>
      </c>
      <c r="O15" s="3">
        <f t="shared" si="14"/>
        <v>2.3173952311364383</v>
      </c>
      <c r="P15" s="3">
        <f t="shared" si="15"/>
        <v>2.495656402762318</v>
      </c>
      <c r="Q15" s="3">
        <f t="shared" si="16"/>
        <v>2.6739175743881978</v>
      </c>
      <c r="R15" s="3">
        <f t="shared" si="17"/>
        <v>2.8521787460140775</v>
      </c>
      <c r="S15" s="3">
        <f t="shared" si="18"/>
        <v>3.0304399176399572</v>
      </c>
      <c r="T15" s="3">
        <f t="shared" si="19"/>
        <v>3.208701089265837</v>
      </c>
    </row>
    <row r="16" spans="1:20" x14ac:dyDescent="0.25">
      <c r="A16" s="4">
        <f t="shared" si="20"/>
        <v>28</v>
      </c>
      <c r="B16">
        <f t="shared" si="1"/>
        <v>0</v>
      </c>
      <c r="C16" s="3">
        <f t="shared" si="2"/>
        <v>0.18899032970866303</v>
      </c>
      <c r="D16" s="3">
        <f t="shared" si="3"/>
        <v>0.37798065941732562</v>
      </c>
      <c r="E16" s="3">
        <f t="shared" si="4"/>
        <v>0.56697098912598909</v>
      </c>
      <c r="F16" s="3">
        <f t="shared" si="5"/>
        <v>0.75596131883465167</v>
      </c>
      <c r="G16" s="3">
        <f t="shared" si="6"/>
        <v>0.9449516485433147</v>
      </c>
      <c r="H16" s="3">
        <f t="shared" si="7"/>
        <v>1.1339419782519777</v>
      </c>
      <c r="I16" s="3">
        <f t="shared" si="8"/>
        <v>1.3229323079606403</v>
      </c>
      <c r="J16" s="3">
        <f t="shared" si="9"/>
        <v>1.5119226376693038</v>
      </c>
      <c r="K16" s="3">
        <f t="shared" si="10"/>
        <v>1.7009129673779664</v>
      </c>
      <c r="L16" s="3">
        <f t="shared" si="11"/>
        <v>1.8899032970866294</v>
      </c>
      <c r="M16" s="3">
        <f t="shared" si="12"/>
        <v>2.078893626795292</v>
      </c>
      <c r="N16" s="3">
        <f t="shared" si="13"/>
        <v>2.2678839565039555</v>
      </c>
      <c r="O16" s="3">
        <f t="shared" si="14"/>
        <v>2.4568742862126181</v>
      </c>
      <c r="P16" s="3">
        <f t="shared" si="15"/>
        <v>2.6458646159212815</v>
      </c>
      <c r="Q16" s="3">
        <f t="shared" si="16"/>
        <v>2.8348549456299441</v>
      </c>
      <c r="R16" s="3">
        <f t="shared" si="17"/>
        <v>3.0238452753386071</v>
      </c>
      <c r="S16" s="3">
        <f t="shared" si="18"/>
        <v>3.2128356050472702</v>
      </c>
      <c r="T16" s="3">
        <f t="shared" si="19"/>
        <v>3.4018259347559328</v>
      </c>
    </row>
    <row r="17" spans="1:20" x14ac:dyDescent="0.25">
      <c r="A17" s="4">
        <f t="shared" si="20"/>
        <v>29</v>
      </c>
      <c r="B17">
        <f t="shared" si="1"/>
        <v>0</v>
      </c>
      <c r="C17" s="3">
        <f t="shared" si="2"/>
        <v>0.20027732192047143</v>
      </c>
      <c r="D17" s="3">
        <f t="shared" si="3"/>
        <v>0.40055464384094286</v>
      </c>
      <c r="E17" s="3">
        <f t="shared" si="4"/>
        <v>0.60083196576141429</v>
      </c>
      <c r="F17" s="3">
        <f t="shared" si="5"/>
        <v>0.80110928768188572</v>
      </c>
      <c r="G17" s="3">
        <f t="shared" si="6"/>
        <v>1.0013866096023571</v>
      </c>
      <c r="H17" s="3">
        <f t="shared" si="7"/>
        <v>1.2016639315228286</v>
      </c>
      <c r="I17" s="3">
        <f t="shared" si="8"/>
        <v>1.4019412534433</v>
      </c>
      <c r="J17" s="3">
        <f t="shared" si="9"/>
        <v>1.6022185753637714</v>
      </c>
      <c r="K17" s="3">
        <f t="shared" si="10"/>
        <v>1.8024958972842429</v>
      </c>
      <c r="L17" s="3">
        <f t="shared" si="11"/>
        <v>2.0027732192047143</v>
      </c>
      <c r="M17" s="3">
        <f t="shared" si="12"/>
        <v>2.2030505411251857</v>
      </c>
      <c r="N17" s="3">
        <f t="shared" si="13"/>
        <v>2.4033278630456572</v>
      </c>
      <c r="O17" s="3">
        <f t="shared" si="14"/>
        <v>2.6036051849661286</v>
      </c>
      <c r="P17" s="3">
        <f t="shared" si="15"/>
        <v>2.8038825068866</v>
      </c>
      <c r="Q17" s="3">
        <f t="shared" si="16"/>
        <v>3.0041598288070714</v>
      </c>
      <c r="R17" s="3">
        <f t="shared" si="17"/>
        <v>3.2044371507275429</v>
      </c>
      <c r="S17" s="3">
        <f t="shared" si="18"/>
        <v>3.4047144726480143</v>
      </c>
      <c r="T17" s="3">
        <f t="shared" si="19"/>
        <v>3.6049917945684857</v>
      </c>
    </row>
    <row r="18" spans="1:20" x14ac:dyDescent="0.25">
      <c r="A18" s="4">
        <f t="shared" si="20"/>
        <v>30</v>
      </c>
      <c r="B18">
        <f t="shared" si="1"/>
        <v>0</v>
      </c>
      <c r="C18" s="3">
        <f t="shared" si="2"/>
        <v>0.21214630620406272</v>
      </c>
      <c r="D18" s="3">
        <f t="shared" si="3"/>
        <v>0.42429261240812544</v>
      </c>
      <c r="E18" s="3">
        <f t="shared" si="4"/>
        <v>0.63643891861218815</v>
      </c>
      <c r="F18" s="3">
        <f t="shared" si="5"/>
        <v>0.84858522481625087</v>
      </c>
      <c r="G18" s="3">
        <f t="shared" si="6"/>
        <v>1.0607315310203136</v>
      </c>
      <c r="H18" s="3">
        <f t="shared" si="7"/>
        <v>1.2728778372243763</v>
      </c>
      <c r="I18" s="3">
        <f t="shared" si="8"/>
        <v>1.485024143428439</v>
      </c>
      <c r="J18" s="3">
        <f t="shared" si="9"/>
        <v>1.6971704496325017</v>
      </c>
      <c r="K18" s="3">
        <f t="shared" si="10"/>
        <v>1.9093167558365645</v>
      </c>
      <c r="L18" s="3">
        <f t="shared" si="11"/>
        <v>2.1214630620406272</v>
      </c>
      <c r="M18" s="3">
        <f t="shared" si="12"/>
        <v>2.3336093682446899</v>
      </c>
      <c r="N18" s="3">
        <f t="shared" si="13"/>
        <v>2.5457556744487526</v>
      </c>
      <c r="O18" s="3">
        <f t="shared" si="14"/>
        <v>2.7579019806528153</v>
      </c>
      <c r="P18" s="3">
        <f t="shared" si="15"/>
        <v>2.9700482868568781</v>
      </c>
      <c r="Q18" s="3">
        <f t="shared" si="16"/>
        <v>3.1821945930609408</v>
      </c>
      <c r="R18" s="3">
        <f t="shared" si="17"/>
        <v>3.3943408992650035</v>
      </c>
      <c r="S18" s="3">
        <f t="shared" si="18"/>
        <v>3.6064872054690662</v>
      </c>
      <c r="T18" s="3">
        <f t="shared" si="19"/>
        <v>3.8186335116731289</v>
      </c>
    </row>
    <row r="19" spans="1:20" x14ac:dyDescent="0.25">
      <c r="A19" s="4">
        <f t="shared" si="20"/>
        <v>31</v>
      </c>
      <c r="B19">
        <f t="shared" si="1"/>
        <v>0</v>
      </c>
      <c r="C19" s="3">
        <f t="shared" si="2"/>
        <v>0.22462225729684082</v>
      </c>
      <c r="D19" s="3">
        <f t="shared" si="3"/>
        <v>0.44924451459368164</v>
      </c>
      <c r="E19" s="3">
        <f t="shared" si="4"/>
        <v>0.67386677189052291</v>
      </c>
      <c r="F19" s="3">
        <f t="shared" si="5"/>
        <v>0.89848902918736329</v>
      </c>
      <c r="G19" s="3">
        <f t="shared" si="6"/>
        <v>1.1231112864842041</v>
      </c>
      <c r="H19" s="3">
        <f t="shared" si="7"/>
        <v>1.3477335437810454</v>
      </c>
      <c r="I19" s="3">
        <f t="shared" si="8"/>
        <v>1.5723558010778858</v>
      </c>
      <c r="J19" s="3">
        <f t="shared" si="9"/>
        <v>1.796978058374727</v>
      </c>
      <c r="K19" s="3">
        <f t="shared" si="10"/>
        <v>2.0216003156715674</v>
      </c>
      <c r="L19" s="3">
        <f t="shared" si="11"/>
        <v>2.2462225729684087</v>
      </c>
      <c r="M19" s="3">
        <f t="shared" si="12"/>
        <v>2.4708448302652495</v>
      </c>
      <c r="N19" s="3">
        <f t="shared" si="13"/>
        <v>2.6954670875620903</v>
      </c>
      <c r="O19" s="3">
        <f t="shared" si="14"/>
        <v>2.9200893448589316</v>
      </c>
      <c r="P19" s="3">
        <f t="shared" si="15"/>
        <v>3.1447116021557724</v>
      </c>
      <c r="Q19" s="3">
        <f t="shared" si="16"/>
        <v>3.3693338594526132</v>
      </c>
      <c r="R19" s="3">
        <f t="shared" si="17"/>
        <v>3.593956116749454</v>
      </c>
      <c r="S19" s="3">
        <f t="shared" si="18"/>
        <v>3.8185783740462949</v>
      </c>
      <c r="T19" s="3">
        <f t="shared" si="19"/>
        <v>4.0432006313431357</v>
      </c>
    </row>
    <row r="20" spans="1:20" x14ac:dyDescent="0.25">
      <c r="A20" s="4">
        <f t="shared" si="20"/>
        <v>32</v>
      </c>
      <c r="B20">
        <f t="shared" si="1"/>
        <v>0</v>
      </c>
      <c r="C20" s="3">
        <f t="shared" si="2"/>
        <v>0.237730985308513</v>
      </c>
      <c r="D20" s="3">
        <f t="shared" si="3"/>
        <v>0.47546197061702511</v>
      </c>
      <c r="E20" s="3">
        <f t="shared" si="4"/>
        <v>0.71319295592553811</v>
      </c>
      <c r="F20" s="3">
        <f t="shared" si="5"/>
        <v>0.95092394123405022</v>
      </c>
      <c r="G20" s="3">
        <f t="shared" si="6"/>
        <v>1.1886549265425632</v>
      </c>
      <c r="H20" s="3">
        <f t="shared" si="7"/>
        <v>1.4263859118510762</v>
      </c>
      <c r="I20" s="3">
        <f t="shared" si="8"/>
        <v>1.6641168971595883</v>
      </c>
      <c r="J20" s="3">
        <f t="shared" si="9"/>
        <v>1.9018478824681013</v>
      </c>
      <c r="K20" s="3">
        <f t="shared" si="10"/>
        <v>2.1395788677766134</v>
      </c>
      <c r="L20" s="3">
        <f t="shared" si="11"/>
        <v>2.3773098530851264</v>
      </c>
      <c r="M20" s="3">
        <f t="shared" si="12"/>
        <v>2.615040838393639</v>
      </c>
      <c r="N20" s="3">
        <f t="shared" si="13"/>
        <v>2.8527718237021515</v>
      </c>
      <c r="O20" s="3">
        <f t="shared" si="14"/>
        <v>3.0905028090106645</v>
      </c>
      <c r="P20" s="3">
        <f t="shared" si="15"/>
        <v>3.3282337943191771</v>
      </c>
      <c r="Q20" s="3">
        <f t="shared" si="16"/>
        <v>3.5659647796276897</v>
      </c>
      <c r="R20" s="3">
        <f t="shared" si="17"/>
        <v>3.8036957649362022</v>
      </c>
      <c r="S20" s="3">
        <f t="shared" si="18"/>
        <v>4.0414267502447148</v>
      </c>
      <c r="T20" s="3">
        <f t="shared" si="19"/>
        <v>4.2791577355532278</v>
      </c>
    </row>
    <row r="21" spans="1:20" x14ac:dyDescent="0.25">
      <c r="A21" s="4">
        <f t="shared" si="20"/>
        <v>33</v>
      </c>
      <c r="B21">
        <f t="shared" si="1"/>
        <v>0</v>
      </c>
      <c r="C21" s="3">
        <f t="shared" si="2"/>
        <v>0.25149915443686588</v>
      </c>
      <c r="D21" s="3">
        <f t="shared" si="3"/>
        <v>0.50299830887373176</v>
      </c>
      <c r="E21" s="3">
        <f t="shared" si="4"/>
        <v>0.75449746331059764</v>
      </c>
      <c r="F21" s="3">
        <f t="shared" si="5"/>
        <v>1.0059966177474626</v>
      </c>
      <c r="G21" s="3">
        <f t="shared" si="6"/>
        <v>1.257495772184329</v>
      </c>
      <c r="H21" s="3">
        <f t="shared" si="7"/>
        <v>1.5089949266211948</v>
      </c>
      <c r="I21" s="3">
        <f t="shared" si="8"/>
        <v>1.7604940810580603</v>
      </c>
      <c r="J21" s="3">
        <f t="shared" si="9"/>
        <v>2.0119932354949266</v>
      </c>
      <c r="K21" s="3">
        <f t="shared" si="10"/>
        <v>2.263492389931792</v>
      </c>
      <c r="L21" s="3">
        <f t="shared" si="11"/>
        <v>2.5149915443686579</v>
      </c>
      <c r="M21" s="3">
        <f t="shared" si="12"/>
        <v>2.7664906988055238</v>
      </c>
      <c r="N21" s="3">
        <f t="shared" si="13"/>
        <v>3.0179898532423892</v>
      </c>
      <c r="O21" s="3">
        <f t="shared" si="14"/>
        <v>3.2694890076792555</v>
      </c>
      <c r="P21" s="3">
        <f t="shared" si="15"/>
        <v>3.5209881621161214</v>
      </c>
      <c r="Q21" s="3">
        <f t="shared" si="16"/>
        <v>3.7724873165529869</v>
      </c>
      <c r="R21" s="3">
        <f t="shared" si="17"/>
        <v>4.0239864709898523</v>
      </c>
      <c r="S21" s="3">
        <f t="shared" si="18"/>
        <v>4.2754856254267182</v>
      </c>
      <c r="T21" s="3">
        <f t="shared" si="19"/>
        <v>4.5269847798635841</v>
      </c>
    </row>
    <row r="22" spans="1:20" x14ac:dyDescent="0.25">
      <c r="A22" s="4">
        <f t="shared" si="20"/>
        <v>34</v>
      </c>
      <c r="B22">
        <f t="shared" si="1"/>
        <v>0</v>
      </c>
      <c r="C22" s="3">
        <f t="shared" si="2"/>
        <v>0.26595430181550572</v>
      </c>
      <c r="D22" s="3">
        <f t="shared" si="3"/>
        <v>0.53190860363101056</v>
      </c>
      <c r="E22" s="3">
        <f t="shared" si="4"/>
        <v>0.79786290544651717</v>
      </c>
      <c r="F22" s="3">
        <f t="shared" si="5"/>
        <v>1.063817207262022</v>
      </c>
      <c r="G22" s="3">
        <f t="shared" si="6"/>
        <v>1.3297715090775277</v>
      </c>
      <c r="H22" s="3">
        <f t="shared" si="7"/>
        <v>1.5957258108930334</v>
      </c>
      <c r="I22" s="3">
        <f t="shared" si="8"/>
        <v>1.8616801127085387</v>
      </c>
      <c r="J22" s="3">
        <f t="shared" si="9"/>
        <v>2.1276344145240444</v>
      </c>
      <c r="K22" s="3">
        <f t="shared" si="10"/>
        <v>2.3935887163395497</v>
      </c>
      <c r="L22" s="3">
        <f t="shared" si="11"/>
        <v>2.6595430181550554</v>
      </c>
      <c r="M22" s="3">
        <f t="shared" si="12"/>
        <v>2.9254973199705607</v>
      </c>
      <c r="N22" s="3">
        <f t="shared" si="13"/>
        <v>3.1914516217860665</v>
      </c>
      <c r="O22" s="3">
        <f t="shared" si="14"/>
        <v>3.4574059236015722</v>
      </c>
      <c r="P22" s="3">
        <f t="shared" si="15"/>
        <v>3.7233602254170775</v>
      </c>
      <c r="Q22" s="3">
        <f t="shared" si="16"/>
        <v>3.9893145272325832</v>
      </c>
      <c r="R22" s="3">
        <f t="shared" si="17"/>
        <v>4.2552688290480889</v>
      </c>
      <c r="S22" s="3">
        <f t="shared" si="18"/>
        <v>4.5212231308635946</v>
      </c>
      <c r="T22" s="3">
        <f t="shared" si="19"/>
        <v>4.7871774326790995</v>
      </c>
    </row>
    <row r="23" spans="1:20" x14ac:dyDescent="0.25">
      <c r="A23" s="4">
        <f t="shared" si="20"/>
        <v>35</v>
      </c>
      <c r="B23">
        <f t="shared" si="1"/>
        <v>0</v>
      </c>
      <c r="C23" s="3">
        <f t="shared" si="2"/>
        <v>0.28112485648728391</v>
      </c>
      <c r="D23" s="3">
        <f t="shared" si="3"/>
        <v>0.56224971297456783</v>
      </c>
      <c r="E23" s="3">
        <f t="shared" si="4"/>
        <v>0.84337456946185174</v>
      </c>
      <c r="F23" s="3">
        <f t="shared" si="5"/>
        <v>1.1244994259491357</v>
      </c>
      <c r="G23" s="3">
        <f t="shared" si="6"/>
        <v>1.4056242824364205</v>
      </c>
      <c r="H23" s="3">
        <f t="shared" si="7"/>
        <v>1.6867491389237044</v>
      </c>
      <c r="I23" s="3">
        <f t="shared" si="8"/>
        <v>1.9678739954109878</v>
      </c>
      <c r="J23" s="3">
        <f t="shared" si="9"/>
        <v>2.2489988518982722</v>
      </c>
      <c r="K23" s="3">
        <f t="shared" si="10"/>
        <v>2.5301237083855557</v>
      </c>
      <c r="L23" s="3">
        <f t="shared" si="11"/>
        <v>2.81124856487284</v>
      </c>
      <c r="M23" s="3">
        <f t="shared" si="12"/>
        <v>3.0923734213601239</v>
      </c>
      <c r="N23" s="3">
        <f t="shared" si="13"/>
        <v>3.3734982778474079</v>
      </c>
      <c r="O23" s="3">
        <f t="shared" si="14"/>
        <v>3.6546231343346922</v>
      </c>
      <c r="P23" s="3">
        <f t="shared" si="15"/>
        <v>3.9357479908219761</v>
      </c>
      <c r="Q23" s="3">
        <f t="shared" si="16"/>
        <v>4.2168728473092596</v>
      </c>
      <c r="R23" s="3">
        <f t="shared" si="17"/>
        <v>4.4979977037965444</v>
      </c>
      <c r="S23" s="3">
        <f t="shared" si="18"/>
        <v>4.7791225602838283</v>
      </c>
      <c r="T23" s="3">
        <f t="shared" si="19"/>
        <v>5.0602474167711122</v>
      </c>
    </row>
    <row r="24" spans="1:20" x14ac:dyDescent="0.25">
      <c r="A24" s="4">
        <f t="shared" si="20"/>
        <v>36</v>
      </c>
      <c r="B24">
        <f t="shared" si="1"/>
        <v>0</v>
      </c>
      <c r="C24" s="3">
        <f t="shared" si="2"/>
        <v>0.29704015849704923</v>
      </c>
      <c r="D24" s="3">
        <f t="shared" si="3"/>
        <v>0.59408031699409847</v>
      </c>
      <c r="E24" s="3">
        <f t="shared" si="4"/>
        <v>0.8911204754911477</v>
      </c>
      <c r="F24" s="3">
        <f t="shared" si="5"/>
        <v>1.1881606339881969</v>
      </c>
      <c r="G24" s="3">
        <f t="shared" si="6"/>
        <v>1.4852007924852462</v>
      </c>
      <c r="H24" s="3">
        <f t="shared" si="7"/>
        <v>1.7822409509822954</v>
      </c>
      <c r="I24" s="3">
        <f t="shared" si="8"/>
        <v>2.0792811094793442</v>
      </c>
      <c r="J24" s="3">
        <f t="shared" si="9"/>
        <v>2.3763212679763934</v>
      </c>
      <c r="K24" s="3">
        <f t="shared" si="10"/>
        <v>2.6733614264734427</v>
      </c>
      <c r="L24" s="3">
        <f t="shared" si="11"/>
        <v>2.9704015849704919</v>
      </c>
      <c r="M24" s="3">
        <f t="shared" si="12"/>
        <v>3.2674417434675411</v>
      </c>
      <c r="N24" s="3">
        <f t="shared" si="13"/>
        <v>3.5644819019645904</v>
      </c>
      <c r="O24" s="3">
        <f t="shared" si="14"/>
        <v>3.8615220604616396</v>
      </c>
      <c r="P24" s="3">
        <f t="shared" si="15"/>
        <v>4.1585622189586884</v>
      </c>
      <c r="Q24" s="3">
        <f t="shared" si="16"/>
        <v>4.4556023774557376</v>
      </c>
      <c r="R24" s="3">
        <f t="shared" si="17"/>
        <v>4.7526425359527869</v>
      </c>
      <c r="S24" s="3">
        <f t="shared" si="18"/>
        <v>5.0496826944498361</v>
      </c>
      <c r="T24" s="3">
        <f t="shared" si="19"/>
        <v>5.3467228529468853</v>
      </c>
    </row>
    <row r="25" spans="1:20" x14ac:dyDescent="0.25">
      <c r="A25" s="4">
        <f t="shared" si="20"/>
        <v>37</v>
      </c>
      <c r="B25">
        <f t="shared" si="1"/>
        <v>0</v>
      </c>
      <c r="C25" s="3">
        <f t="shared" si="2"/>
        <v>0.31373047809724941</v>
      </c>
      <c r="D25" s="3">
        <f t="shared" si="3"/>
        <v>0.62746095619449793</v>
      </c>
      <c r="E25" s="3">
        <f t="shared" si="4"/>
        <v>0.94119143429174823</v>
      </c>
      <c r="F25" s="3">
        <f t="shared" si="5"/>
        <v>1.2549219123889968</v>
      </c>
      <c r="G25" s="3">
        <f t="shared" si="6"/>
        <v>1.5686523904862462</v>
      </c>
      <c r="H25" s="3">
        <f t="shared" si="7"/>
        <v>1.8823828685834956</v>
      </c>
      <c r="I25" s="3">
        <f t="shared" si="8"/>
        <v>2.1961133466807441</v>
      </c>
      <c r="J25" s="3">
        <f t="shared" si="9"/>
        <v>2.5098438247779939</v>
      </c>
      <c r="K25" s="3">
        <f t="shared" si="10"/>
        <v>2.8235743028752429</v>
      </c>
      <c r="L25" s="3">
        <f t="shared" si="11"/>
        <v>3.1373047809724923</v>
      </c>
      <c r="M25" s="3">
        <f t="shared" si="12"/>
        <v>3.4510352590697413</v>
      </c>
      <c r="N25" s="3">
        <f t="shared" si="13"/>
        <v>3.7647657371669907</v>
      </c>
      <c r="O25" s="3">
        <f t="shared" si="14"/>
        <v>4.0784962152642397</v>
      </c>
      <c r="P25" s="3">
        <f t="shared" si="15"/>
        <v>4.3922266933614891</v>
      </c>
      <c r="Q25" s="3">
        <f t="shared" si="16"/>
        <v>4.7059571714587385</v>
      </c>
      <c r="R25" s="3">
        <f t="shared" si="17"/>
        <v>5.0196876495559879</v>
      </c>
      <c r="S25" s="3">
        <f t="shared" si="18"/>
        <v>5.3334181276532373</v>
      </c>
      <c r="T25" s="3">
        <f t="shared" si="19"/>
        <v>5.6471486057504858</v>
      </c>
    </row>
    <row r="26" spans="1:20" x14ac:dyDescent="0.25">
      <c r="A26" s="4">
        <f t="shared" si="20"/>
        <v>38</v>
      </c>
      <c r="B26">
        <f t="shared" si="1"/>
        <v>0</v>
      </c>
      <c r="C26" s="3">
        <f t="shared" si="2"/>
        <v>0.33122703505983697</v>
      </c>
      <c r="D26" s="3">
        <f t="shared" si="3"/>
        <v>0.66245407011967306</v>
      </c>
      <c r="E26" s="3">
        <f t="shared" si="4"/>
        <v>0.99368110517951003</v>
      </c>
      <c r="F26" s="3">
        <f t="shared" si="5"/>
        <v>1.3249081402393461</v>
      </c>
      <c r="G26" s="3">
        <f t="shared" si="6"/>
        <v>1.6561351752991822</v>
      </c>
      <c r="H26" s="3">
        <f t="shared" si="7"/>
        <v>1.9873622103590192</v>
      </c>
      <c r="I26" s="3">
        <f t="shared" si="8"/>
        <v>2.3185892454188552</v>
      </c>
      <c r="J26" s="3">
        <f t="shared" si="9"/>
        <v>2.6498162804786922</v>
      </c>
      <c r="K26" s="3">
        <f t="shared" si="10"/>
        <v>2.9810433155385283</v>
      </c>
      <c r="L26" s="3">
        <f t="shared" si="11"/>
        <v>3.3122703505983653</v>
      </c>
      <c r="M26" s="3">
        <f t="shared" si="12"/>
        <v>3.6434973856582018</v>
      </c>
      <c r="N26" s="3">
        <f t="shared" si="13"/>
        <v>3.9747244207180383</v>
      </c>
      <c r="O26" s="3">
        <f t="shared" si="14"/>
        <v>4.3059514557778744</v>
      </c>
      <c r="P26" s="3">
        <f t="shared" si="15"/>
        <v>4.6371784908377114</v>
      </c>
      <c r="Q26" s="3">
        <f t="shared" si="16"/>
        <v>4.9684055258975484</v>
      </c>
      <c r="R26" s="3">
        <f t="shared" si="17"/>
        <v>5.2996325609573844</v>
      </c>
      <c r="S26" s="3">
        <f t="shared" si="18"/>
        <v>5.6308595960172205</v>
      </c>
      <c r="T26" s="3">
        <f t="shared" si="19"/>
        <v>5.9620866310770575</v>
      </c>
    </row>
    <row r="27" spans="1:20" x14ac:dyDescent="0.25">
      <c r="A27" s="4">
        <f t="shared" si="20"/>
        <v>39</v>
      </c>
      <c r="B27">
        <f t="shared" si="1"/>
        <v>0</v>
      </c>
      <c r="C27" s="3">
        <f t="shared" si="2"/>
        <v>0.34956201808782517</v>
      </c>
      <c r="D27" s="3">
        <f t="shared" si="3"/>
        <v>0.69912403617564944</v>
      </c>
      <c r="E27" s="3">
        <f t="shared" si="4"/>
        <v>1.0486860542634746</v>
      </c>
      <c r="F27" s="3">
        <f t="shared" si="5"/>
        <v>1.3982480723512989</v>
      </c>
      <c r="G27" s="3">
        <f t="shared" si="6"/>
        <v>1.7478100904391241</v>
      </c>
      <c r="H27" s="3">
        <f t="shared" si="7"/>
        <v>2.0973721085269492</v>
      </c>
      <c r="I27" s="3">
        <f t="shared" si="8"/>
        <v>2.4469341266147735</v>
      </c>
      <c r="J27" s="3">
        <f t="shared" si="9"/>
        <v>2.7964961447025987</v>
      </c>
      <c r="K27" s="3">
        <f t="shared" si="10"/>
        <v>3.1460581627904225</v>
      </c>
      <c r="L27" s="3">
        <f t="shared" si="11"/>
        <v>3.4956201808782477</v>
      </c>
      <c r="M27" s="3">
        <f t="shared" si="12"/>
        <v>3.8451821989660724</v>
      </c>
      <c r="N27" s="3">
        <f t="shared" si="13"/>
        <v>4.1947442170538967</v>
      </c>
      <c r="O27" s="3">
        <f t="shared" si="14"/>
        <v>4.5443062351417218</v>
      </c>
      <c r="P27" s="3">
        <f t="shared" si="15"/>
        <v>4.893868253229547</v>
      </c>
      <c r="Q27" s="3">
        <f t="shared" si="16"/>
        <v>5.2434302713173713</v>
      </c>
      <c r="R27" s="3">
        <f t="shared" si="17"/>
        <v>5.5929922894051964</v>
      </c>
      <c r="S27" s="3">
        <f t="shared" si="18"/>
        <v>5.9425543074930207</v>
      </c>
      <c r="T27" s="3">
        <f t="shared" si="19"/>
        <v>6.2921163255808459</v>
      </c>
    </row>
    <row r="28" spans="1:20" x14ac:dyDescent="0.25">
      <c r="A28" s="4">
        <f t="shared" si="20"/>
        <v>40</v>
      </c>
      <c r="B28">
        <f t="shared" si="1"/>
        <v>0</v>
      </c>
      <c r="C28" s="3">
        <f t="shared" si="2"/>
        <v>0.36876860431978109</v>
      </c>
      <c r="D28" s="3">
        <f t="shared" si="3"/>
        <v>0.7375372086395604</v>
      </c>
      <c r="E28" s="3">
        <f t="shared" si="4"/>
        <v>1.1063058129593415</v>
      </c>
      <c r="F28" s="3">
        <f t="shared" si="5"/>
        <v>1.4750744172791217</v>
      </c>
      <c r="G28" s="3">
        <f t="shared" si="6"/>
        <v>1.8438430215989019</v>
      </c>
      <c r="H28" s="3">
        <f t="shared" si="7"/>
        <v>2.212611625918683</v>
      </c>
      <c r="I28" s="3">
        <f t="shared" si="8"/>
        <v>2.5813802302384632</v>
      </c>
      <c r="J28" s="3">
        <f t="shared" si="9"/>
        <v>2.9501488345582434</v>
      </c>
      <c r="K28" s="3">
        <f t="shared" si="10"/>
        <v>3.3189174388780236</v>
      </c>
      <c r="L28" s="3">
        <f t="shared" si="11"/>
        <v>3.6876860431978042</v>
      </c>
      <c r="M28" s="3">
        <f t="shared" si="12"/>
        <v>4.0564546475175849</v>
      </c>
      <c r="N28" s="3">
        <f t="shared" si="13"/>
        <v>4.4252232518373651</v>
      </c>
      <c r="O28" s="3">
        <f t="shared" si="14"/>
        <v>4.7939918561571453</v>
      </c>
      <c r="P28" s="3">
        <f t="shared" si="15"/>
        <v>5.1627604604769264</v>
      </c>
      <c r="Q28" s="3">
        <f t="shared" si="16"/>
        <v>5.5315290647967066</v>
      </c>
      <c r="R28" s="3">
        <f t="shared" si="17"/>
        <v>5.9002976691164868</v>
      </c>
      <c r="S28" s="3">
        <f t="shared" si="18"/>
        <v>6.269066273436267</v>
      </c>
      <c r="T28" s="3">
        <f t="shared" si="19"/>
        <v>6.6378348777560472</v>
      </c>
    </row>
  </sheetData>
  <conditionalFormatting sqref="B3:T28">
    <cfRule type="cellIs" dxfId="0" priority="2" operator="lessThan">
      <formula>0.5</formula>
    </cfRule>
    <cfRule type="cellIs" dxfId="1" priority="1" operator="greaterThan">
      <formula>1.2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VPD Formula</vt:lpstr>
      <vt:lpstr>VPD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Crowther</dc:creator>
  <cp:lastModifiedBy>Nigel Crowther</cp:lastModifiedBy>
  <dcterms:created xsi:type="dcterms:W3CDTF">2015-06-05T18:17:20Z</dcterms:created>
  <dcterms:modified xsi:type="dcterms:W3CDTF">2024-10-31T09:58:34Z</dcterms:modified>
</cp:coreProperties>
</file>