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420" yWindow="0" windowWidth="25600" windowHeight="1462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3" i="1"/>
  <c r="L2" i="1"/>
  <c r="L15" i="1"/>
  <c r="L4" i="1"/>
  <c r="L5" i="1"/>
  <c r="L6" i="1"/>
  <c r="L7" i="1"/>
  <c r="L8" i="1"/>
  <c r="L9" i="1"/>
  <c r="L10" i="1"/>
  <c r="L11" i="1"/>
  <c r="L12" i="1"/>
  <c r="L13" i="1"/>
  <c r="O14" i="1"/>
  <c r="K13" i="1"/>
  <c r="K14" i="1"/>
  <c r="K15" i="1"/>
  <c r="K12" i="1"/>
  <c r="K11" i="1"/>
  <c r="K10" i="1"/>
  <c r="K9" i="1"/>
  <c r="K8" i="1"/>
  <c r="K3" i="1"/>
  <c r="K4" i="1"/>
  <c r="K5" i="1"/>
  <c r="K6" i="1"/>
  <c r="K7" i="1"/>
  <c r="K2" i="1"/>
  <c r="M5" i="1"/>
  <c r="N5" i="1"/>
  <c r="O5" i="1"/>
  <c r="M6" i="1"/>
  <c r="N6" i="1"/>
  <c r="M15" i="1"/>
  <c r="N15" i="1"/>
  <c r="O15" i="1"/>
  <c r="M14" i="1"/>
  <c r="N14" i="1"/>
  <c r="M12" i="1"/>
  <c r="N12" i="1"/>
  <c r="O12" i="1"/>
  <c r="M13" i="1"/>
  <c r="N13" i="1"/>
  <c r="O13" i="1"/>
  <c r="M11" i="1"/>
  <c r="N11" i="1"/>
  <c r="O11" i="1"/>
  <c r="M9" i="1"/>
  <c r="N9" i="1"/>
  <c r="O9" i="1"/>
  <c r="M10" i="1"/>
  <c r="N10" i="1"/>
  <c r="O10" i="1"/>
  <c r="M8" i="1"/>
  <c r="N8" i="1"/>
  <c r="O8" i="1"/>
  <c r="M7" i="1"/>
  <c r="N7" i="1"/>
  <c r="O7" i="1"/>
  <c r="O6" i="1"/>
  <c r="M3" i="1"/>
  <c r="N3" i="1"/>
  <c r="O3" i="1"/>
  <c r="M4" i="1"/>
  <c r="N4" i="1"/>
  <c r="O4" i="1"/>
  <c r="M2" i="1"/>
  <c r="N2" i="1"/>
  <c r="O2" i="1"/>
  <c r="H14" i="1"/>
  <c r="H15" i="1"/>
  <c r="H17" i="1"/>
  <c r="H12" i="1"/>
  <c r="H13" i="1"/>
  <c r="H11" i="1"/>
  <c r="H9" i="1"/>
  <c r="H10" i="1"/>
  <c r="H8" i="1"/>
  <c r="H6" i="1"/>
  <c r="H7" i="1"/>
  <c r="H5" i="1"/>
  <c r="H3" i="1"/>
  <c r="H4" i="1"/>
  <c r="H2" i="1"/>
</calcChain>
</file>

<file path=xl/sharedStrings.xml><?xml version="1.0" encoding="utf-8"?>
<sst xmlns="http://schemas.openxmlformats.org/spreadsheetml/2006/main" count="83" uniqueCount="56">
  <si>
    <t>Identifier</t>
  </si>
  <si>
    <t>Seizure #</t>
  </si>
  <si>
    <t>Date of Sz</t>
  </si>
  <si>
    <t>E Onset</t>
  </si>
  <si>
    <t>E Offset</t>
  </si>
  <si>
    <t>C Onset</t>
  </si>
  <si>
    <t>C Offset</t>
  </si>
  <si>
    <t>Lobe</t>
  </si>
  <si>
    <t>Onset</t>
  </si>
  <si>
    <t>Electrode labels</t>
  </si>
  <si>
    <t>Various Channels</t>
  </si>
  <si>
    <t>UMMC001_sz1</t>
  </si>
  <si>
    <t>Left Fronto-Parietal</t>
  </si>
  <si>
    <t>Grid</t>
  </si>
  <si>
    <t>GP1-32, F1-6, GA1-32, OFS1-4, OFI1-6, TS2-6, TI2-8</t>
  </si>
  <si>
    <t>UMMC001_sz2</t>
  </si>
  <si>
    <t>UMMC001_sz3</t>
  </si>
  <si>
    <t>UMMC002_sz1</t>
  </si>
  <si>
    <t>Left Mesial Temporal</t>
  </si>
  <si>
    <t>Strip</t>
  </si>
  <si>
    <t>SupF3-6, IF1-6, Grid4-32, AnT1-4, Mest1-6, SubT2-4</t>
  </si>
  <si>
    <t>EKG</t>
  </si>
  <si>
    <t>UMMC002_sz2</t>
  </si>
  <si>
    <t>UMMC002_sz3</t>
  </si>
  <si>
    <t>UMMC003_sz1</t>
  </si>
  <si>
    <t>LF3-6, SF1-4, AntT1-4, MesT1-6, Grid3-32</t>
  </si>
  <si>
    <t>UMMC003_sz2</t>
  </si>
  <si>
    <t>UMMC003_sz3</t>
  </si>
  <si>
    <t>UMMC004_sz1</t>
  </si>
  <si>
    <t>Right Ant. Temporal</t>
  </si>
  <si>
    <t>LF3-6, SF1-6, AT1-6, ST1-4, Grid1-32</t>
  </si>
  <si>
    <t>UMMC004_sz2</t>
  </si>
  <si>
    <t>UMMC004_sz3</t>
  </si>
  <si>
    <t>UMMC005_sz1</t>
  </si>
  <si>
    <t>N/A</t>
  </si>
  <si>
    <t>Right Temporal</t>
  </si>
  <si>
    <t>F3-6, AT1-6, PT1-6, G1-32</t>
  </si>
  <si>
    <t>UMMC005_sz2</t>
  </si>
  <si>
    <t>UMMC005_sz3</t>
  </si>
  <si>
    <t>E Duration</t>
  </si>
  <si>
    <t>C Duration</t>
  </si>
  <si>
    <t>Recording Start</t>
  </si>
  <si>
    <t>patient_id</t>
  </si>
  <si>
    <t>date</t>
  </si>
  <si>
    <t>recording_start</t>
  </si>
  <si>
    <t xml:space="preserve"> onset_time</t>
  </si>
  <si>
    <t>offset_time</t>
  </si>
  <si>
    <t>recording_duration</t>
  </si>
  <si>
    <t>num_channels</t>
  </si>
  <si>
    <t>included_channels</t>
  </si>
  <si>
    <t>C Duration s</t>
  </si>
  <si>
    <t>Frequency</t>
  </si>
  <si>
    <t>Left Flank</t>
  </si>
  <si>
    <t>C Duration 
+ LR Flanks</t>
  </si>
  <si>
    <t xml:space="preserve">Recording 
Duration (s) </t>
  </si>
  <si>
    <t>Right Flank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</si>
</sst>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2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5" fillId="3" borderId="0" xfId="2" applyNumberFormat="1" applyAlignment="1">
      <alignment horizontal="center" vertical="center"/>
    </xf>
    <xf numFmtId="0" fontId="5" fillId="3" borderId="0" xfId="2" applyAlignment="1">
      <alignment horizontal="center" vertical="center"/>
    </xf>
    <xf numFmtId="1" fontId="4" fillId="2" borderId="0" xfId="1" applyNumberFormat="1" applyAlignment="1">
      <alignment horizontal="center" vertical="center"/>
    </xf>
    <xf numFmtId="0" fontId="4" fillId="2" borderId="0" xfId="1" applyAlignment="1">
      <alignment horizontal="center" vertical="center"/>
    </xf>
    <xf numFmtId="21" fontId="5" fillId="3" borderId="0" xfId="2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165" fontId="0" fillId="0" borderId="0" xfId="0" applyNumberFormat="1"/>
  </cellXfs>
  <cellStyles count="7">
    <cellStyle name="Bad" xfId="2" builtinId="27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zoomScale="120" zoomScaleNormal="120" zoomScalePageLayoutView="120" workbookViewId="0">
      <selection activeCell="M19" sqref="M19"/>
    </sheetView>
  </sheetViews>
  <sheetFormatPr baseColWidth="10" defaultColWidth="8.83203125" defaultRowHeight="14" x14ac:dyDescent="0"/>
  <cols>
    <col min="1" max="1" width="12.83203125" bestFit="1" customWidth="1"/>
    <col min="2" max="2" width="8" bestFit="1" customWidth="1"/>
    <col min="3" max="3" width="8" customWidth="1"/>
    <col min="4" max="4" width="8.83203125" bestFit="1" customWidth="1"/>
    <col min="5" max="5" width="12.83203125" bestFit="1" customWidth="1"/>
    <col min="6" max="7" width="7.83203125" bestFit="1" customWidth="1"/>
    <col min="8" max="8" width="9.1640625" bestFit="1" customWidth="1"/>
    <col min="9" max="9" width="7.83203125" bestFit="1" customWidth="1"/>
    <col min="10" max="10" width="8.33203125" bestFit="1" customWidth="1"/>
    <col min="11" max="11" width="8.33203125" customWidth="1"/>
    <col min="12" max="12" width="9.6640625" bestFit="1" customWidth="1"/>
    <col min="13" max="13" width="9.1640625" bestFit="1" customWidth="1"/>
    <col min="14" max="14" width="10.33203125" bestFit="1" customWidth="1"/>
    <col min="15" max="15" width="9.5" bestFit="1" customWidth="1"/>
    <col min="16" max="16" width="10.1640625" bestFit="1" customWidth="1"/>
    <col min="17" max="17" width="17.5" bestFit="1" customWidth="1"/>
    <col min="18" max="18" width="5.6640625" bestFit="1" customWidth="1"/>
    <col min="19" max="19" width="41.83203125" bestFit="1" customWidth="1"/>
    <col min="20" max="20" width="14.83203125" bestFit="1" customWidth="1"/>
  </cols>
  <sheetData>
    <row r="1" spans="1:20" ht="42">
      <c r="A1" s="1" t="s">
        <v>0</v>
      </c>
      <c r="B1" s="1" t="s">
        <v>1</v>
      </c>
      <c r="C1" s="1" t="s">
        <v>51</v>
      </c>
      <c r="D1" s="2" t="s">
        <v>2</v>
      </c>
      <c r="E1" s="2" t="s">
        <v>41</v>
      </c>
      <c r="F1" s="3" t="s">
        <v>3</v>
      </c>
      <c r="G1" s="1" t="s">
        <v>4</v>
      </c>
      <c r="H1" s="1" t="s">
        <v>39</v>
      </c>
      <c r="I1" s="1" t="s">
        <v>5</v>
      </c>
      <c r="J1" s="1" t="s">
        <v>6</v>
      </c>
      <c r="K1" s="1" t="s">
        <v>52</v>
      </c>
      <c r="L1" s="1" t="s">
        <v>55</v>
      </c>
      <c r="M1" s="1" t="s">
        <v>40</v>
      </c>
      <c r="N1" s="1" t="s">
        <v>50</v>
      </c>
      <c r="O1" s="19" t="s">
        <v>53</v>
      </c>
      <c r="P1" s="19" t="s">
        <v>54</v>
      </c>
      <c r="Q1" s="1" t="s">
        <v>7</v>
      </c>
      <c r="R1" s="1" t="s">
        <v>8</v>
      </c>
      <c r="S1" s="1" t="s">
        <v>9</v>
      </c>
      <c r="T1" s="1" t="s">
        <v>10</v>
      </c>
    </row>
    <row r="2" spans="1:20" ht="15">
      <c r="A2" s="4" t="s">
        <v>11</v>
      </c>
      <c r="B2" s="4">
        <v>1</v>
      </c>
      <c r="C2" s="15">
        <v>500</v>
      </c>
      <c r="D2" s="5">
        <v>40321</v>
      </c>
      <c r="E2" s="6">
        <v>0.25104166666666666</v>
      </c>
      <c r="F2" s="6">
        <v>0.25140046296296298</v>
      </c>
      <c r="G2" s="6">
        <v>0.2525810185185185</v>
      </c>
      <c r="H2" s="6">
        <f>G2-F2</f>
        <v>1.1805555555555181E-3</v>
      </c>
      <c r="I2" s="6">
        <v>0.25188657407407405</v>
      </c>
      <c r="J2" s="6">
        <v>0.25256944444444446</v>
      </c>
      <c r="K2" s="6">
        <f>I2-E2</f>
        <v>8.4490740740739145E-4</v>
      </c>
      <c r="L2" s="6">
        <f>E2+TIME(0, ROUNDDOWN(P2/60, 2), MOD(P2, 60)) - J2</f>
        <v>7.407407407407085E-4</v>
      </c>
      <c r="M2" s="6">
        <f>J2-I2</f>
        <v>6.828703703704031E-4</v>
      </c>
      <c r="N2" s="11">
        <f>M2*86400</f>
        <v>59.000000000002828</v>
      </c>
      <c r="O2" s="11">
        <f>N2+120</f>
        <v>179.00000000000284</v>
      </c>
      <c r="P2" s="16">
        <v>196</v>
      </c>
      <c r="Q2" s="15" t="s">
        <v>12</v>
      </c>
      <c r="R2" s="4" t="s">
        <v>13</v>
      </c>
      <c r="S2" s="4" t="s">
        <v>14</v>
      </c>
      <c r="T2" s="4"/>
    </row>
    <row r="3" spans="1:20" ht="15">
      <c r="A3" s="4" t="s">
        <v>15</v>
      </c>
      <c r="B3" s="4">
        <v>2</v>
      </c>
      <c r="C3" s="15">
        <v>500</v>
      </c>
      <c r="D3" s="5">
        <v>40323</v>
      </c>
      <c r="E3" s="6">
        <v>0.12973379629629631</v>
      </c>
      <c r="F3" s="6">
        <v>0.13009259259259259</v>
      </c>
      <c r="G3" s="6">
        <v>0.13136574074074073</v>
      </c>
      <c r="H3" s="6">
        <f t="shared" ref="H3:H15" si="0">G3-F3</f>
        <v>1.2731481481481344E-3</v>
      </c>
      <c r="I3" s="6">
        <v>0.13047453703703704</v>
      </c>
      <c r="J3" s="6">
        <v>0.13136574074074073</v>
      </c>
      <c r="K3" s="6">
        <f t="shared" ref="K3:K15" si="1">I3-E3</f>
        <v>7.4074074074073626E-4</v>
      </c>
      <c r="L3" s="6">
        <f>E3+TIME(0, ROUNDDOWN(P3/60, 2), MOD(P3, 60)) - J3</f>
        <v>7.0601851851853636E-4</v>
      </c>
      <c r="M3" s="6">
        <f t="shared" ref="M3:M13" si="2">J3-I3</f>
        <v>8.9120370370368573E-4</v>
      </c>
      <c r="N3" s="11">
        <f t="shared" ref="N3:N5" si="3">M3*86400</f>
        <v>76.999999999998451</v>
      </c>
      <c r="O3" s="11">
        <f t="shared" ref="O3:O5" si="4">N3+120</f>
        <v>196.99999999999847</v>
      </c>
      <c r="P3" s="16">
        <v>202</v>
      </c>
      <c r="Q3" s="15" t="s">
        <v>12</v>
      </c>
      <c r="R3" s="4" t="s">
        <v>13</v>
      </c>
      <c r="S3" s="4"/>
      <c r="T3" s="4"/>
    </row>
    <row r="4" spans="1:20" ht="15">
      <c r="A4" s="4" t="s">
        <v>16</v>
      </c>
      <c r="B4" s="4">
        <v>3</v>
      </c>
      <c r="C4" s="15">
        <v>500</v>
      </c>
      <c r="D4" s="5">
        <v>40323</v>
      </c>
      <c r="E4" s="6">
        <v>0.6960763888888889</v>
      </c>
      <c r="F4" s="6">
        <v>0.69680555555555557</v>
      </c>
      <c r="G4" s="6">
        <v>0.69787037037037036</v>
      </c>
      <c r="H4" s="6">
        <f t="shared" si="0"/>
        <v>1.0648148148147962E-3</v>
      </c>
      <c r="I4" s="6">
        <v>0.69695601851851852</v>
      </c>
      <c r="J4" s="6">
        <v>0.69787037037037036</v>
      </c>
      <c r="K4" s="6">
        <f t="shared" si="1"/>
        <v>8.796296296296191E-4</v>
      </c>
      <c r="L4" s="6">
        <f t="shared" ref="L4:L13" si="5">E4+TIME(0, ROUNDDOWN(P4/60, 2), MOD(P4, 60)) - J4</f>
        <v>7.0601851851848085E-4</v>
      </c>
      <c r="M4" s="6">
        <f t="shared" si="2"/>
        <v>9.1435185185184675E-4</v>
      </c>
      <c r="N4" s="11">
        <f t="shared" si="3"/>
        <v>78.999999999999559</v>
      </c>
      <c r="O4" s="11">
        <f t="shared" si="4"/>
        <v>198.99999999999955</v>
      </c>
      <c r="P4" s="16">
        <v>216</v>
      </c>
      <c r="Q4" s="15" t="s">
        <v>12</v>
      </c>
      <c r="R4" s="4" t="s">
        <v>13</v>
      </c>
      <c r="S4" s="4"/>
      <c r="T4" s="4"/>
    </row>
    <row r="5" spans="1:20" ht="15">
      <c r="A5" s="4" t="s">
        <v>17</v>
      </c>
      <c r="B5" s="4">
        <v>1</v>
      </c>
      <c r="C5" s="15">
        <v>500</v>
      </c>
      <c r="D5" s="5">
        <v>41472</v>
      </c>
      <c r="E5" s="6">
        <v>0.84157407407407403</v>
      </c>
      <c r="F5" s="6">
        <v>0.84226851851851858</v>
      </c>
      <c r="G5" s="6">
        <v>0.84285879629629623</v>
      </c>
      <c r="H5" s="6">
        <f t="shared" si="0"/>
        <v>5.9027777777764801E-4</v>
      </c>
      <c r="I5" s="6">
        <v>0.84243055555555557</v>
      </c>
      <c r="J5" s="6">
        <v>0.84287037037037038</v>
      </c>
      <c r="K5" s="6">
        <f t="shared" si="1"/>
        <v>8.5648148148154135E-4</v>
      </c>
      <c r="L5" s="6">
        <f t="shared" si="5"/>
        <v>7.1759259259251973E-4</v>
      </c>
      <c r="M5" s="9">
        <f t="shared" si="2"/>
        <v>4.3981481481480955E-4</v>
      </c>
      <c r="N5" s="11">
        <f t="shared" si="3"/>
        <v>37.999999999999545</v>
      </c>
      <c r="O5" s="11">
        <f t="shared" si="4"/>
        <v>157.99999999999955</v>
      </c>
      <c r="P5" s="16">
        <v>174</v>
      </c>
      <c r="Q5" s="4" t="s">
        <v>18</v>
      </c>
      <c r="R5" s="4" t="s">
        <v>19</v>
      </c>
      <c r="S5" s="4" t="s">
        <v>20</v>
      </c>
      <c r="T5" s="4" t="s">
        <v>21</v>
      </c>
    </row>
    <row r="6" spans="1:20" ht="15">
      <c r="A6" s="13" t="s">
        <v>22</v>
      </c>
      <c r="B6" s="4">
        <v>2</v>
      </c>
      <c r="C6" s="15">
        <v>500</v>
      </c>
      <c r="D6" s="5">
        <v>41480</v>
      </c>
      <c r="E6" s="6">
        <v>5.6712962962962956E-4</v>
      </c>
      <c r="F6" s="6">
        <v>5.6712962962962956E-4</v>
      </c>
      <c r="G6" s="6">
        <v>2.6967592592592594E-3</v>
      </c>
      <c r="H6" s="6">
        <f t="shared" si="0"/>
        <v>2.1296296296296298E-3</v>
      </c>
      <c r="I6" s="6">
        <v>7.175925925925927E-4</v>
      </c>
      <c r="J6" s="6">
        <v>2.6967592592592594E-3</v>
      </c>
      <c r="K6" s="18">
        <f t="shared" si="1"/>
        <v>1.5046296296296314E-4</v>
      </c>
      <c r="L6" s="6">
        <f t="shared" si="5"/>
        <v>1.2731481481481487E-3</v>
      </c>
      <c r="M6" s="9">
        <f t="shared" si="2"/>
        <v>1.9791666666666668E-3</v>
      </c>
      <c r="N6" s="11">
        <f t="shared" ref="N6" si="6">M6*86400</f>
        <v>171.00000000000003</v>
      </c>
      <c r="O6" s="11">
        <f t="shared" ref="O6:O13" si="7">N6+120</f>
        <v>291</v>
      </c>
      <c r="P6" s="16">
        <v>294</v>
      </c>
      <c r="Q6" s="4" t="s">
        <v>18</v>
      </c>
      <c r="R6" s="4" t="s">
        <v>19</v>
      </c>
      <c r="S6" s="4"/>
      <c r="T6" s="4"/>
    </row>
    <row r="7" spans="1:20" ht="15">
      <c r="A7" s="13" t="s">
        <v>23</v>
      </c>
      <c r="B7" s="4">
        <v>3</v>
      </c>
      <c r="C7" s="15">
        <v>500</v>
      </c>
      <c r="D7" s="5">
        <v>41480</v>
      </c>
      <c r="E7" s="6">
        <v>0.27719907407407407</v>
      </c>
      <c r="F7" s="6">
        <v>0.27729166666666666</v>
      </c>
      <c r="G7" s="6">
        <v>0.27966435185185184</v>
      </c>
      <c r="H7" s="6">
        <f t="shared" si="0"/>
        <v>2.372685185185186E-3</v>
      </c>
      <c r="I7" s="6">
        <v>0.27739583333333334</v>
      </c>
      <c r="J7" s="6">
        <v>0.2792708333333333</v>
      </c>
      <c r="K7" s="18">
        <f t="shared" si="1"/>
        <v>1.9675925925927151E-4</v>
      </c>
      <c r="L7" s="6">
        <f t="shared" si="5"/>
        <v>1.0995370370370794E-3</v>
      </c>
      <c r="M7" s="9">
        <f t="shared" si="2"/>
        <v>1.87499999999996E-3</v>
      </c>
      <c r="N7" s="11">
        <f>M7*86400</f>
        <v>161.99999999999653</v>
      </c>
      <c r="O7" s="14">
        <f t="shared" si="7"/>
        <v>281.99999999999653</v>
      </c>
      <c r="P7" s="14">
        <v>274</v>
      </c>
      <c r="Q7" s="4" t="s">
        <v>18</v>
      </c>
      <c r="R7" s="4" t="s">
        <v>19</v>
      </c>
      <c r="S7" s="4"/>
      <c r="T7" s="4"/>
    </row>
    <row r="8" spans="1:20" ht="15">
      <c r="A8" s="13" t="s">
        <v>24</v>
      </c>
      <c r="B8" s="4">
        <v>1</v>
      </c>
      <c r="C8" s="15">
        <v>250</v>
      </c>
      <c r="D8" s="5">
        <v>41866</v>
      </c>
      <c r="E8" s="6">
        <v>0.30850694444444443</v>
      </c>
      <c r="F8" s="6">
        <v>0.30920138888888887</v>
      </c>
      <c r="G8" s="6">
        <v>0.31034722222222222</v>
      </c>
      <c r="H8" s="6">
        <f t="shared" si="0"/>
        <v>1.1458333333333459E-3</v>
      </c>
      <c r="I8" s="8">
        <v>0.30953703703703705</v>
      </c>
      <c r="J8" s="8">
        <v>0.31037037037037035</v>
      </c>
      <c r="K8" s="6">
        <f t="shared" si="1"/>
        <v>1.0300925925926241E-3</v>
      </c>
      <c r="L8" s="6">
        <f t="shared" si="5"/>
        <v>7.2916666666666963E-4</v>
      </c>
      <c r="M8" s="9">
        <f t="shared" si="2"/>
        <v>8.3333333333329707E-4</v>
      </c>
      <c r="N8" s="11">
        <f>M8*86400</f>
        <v>71.999999999996874</v>
      </c>
      <c r="O8" s="11">
        <f t="shared" si="7"/>
        <v>191.99999999999687</v>
      </c>
      <c r="P8" s="16">
        <v>224</v>
      </c>
      <c r="Q8" s="4" t="s">
        <v>18</v>
      </c>
      <c r="R8" s="4" t="s">
        <v>19</v>
      </c>
      <c r="S8" s="4" t="s">
        <v>25</v>
      </c>
      <c r="T8" s="4" t="s">
        <v>21</v>
      </c>
    </row>
    <row r="9" spans="1:20" ht="15">
      <c r="A9" s="13" t="s">
        <v>26</v>
      </c>
      <c r="B9" s="4">
        <v>2</v>
      </c>
      <c r="C9" s="15">
        <v>250</v>
      </c>
      <c r="D9" s="5">
        <v>41867</v>
      </c>
      <c r="E9" s="6">
        <v>0.63583333333333336</v>
      </c>
      <c r="F9" s="6">
        <v>0.6363657407407407</v>
      </c>
      <c r="G9" s="6">
        <v>0.63743055555555561</v>
      </c>
      <c r="H9" s="6">
        <f t="shared" si="0"/>
        <v>1.0648148148149073E-3</v>
      </c>
      <c r="I9" s="8">
        <v>0.6363657407407407</v>
      </c>
      <c r="J9" s="8">
        <v>0.63710648148148141</v>
      </c>
      <c r="K9" s="18">
        <f t="shared" si="1"/>
        <v>5.324074074073426E-4</v>
      </c>
      <c r="L9" s="6">
        <f t="shared" si="5"/>
        <v>1.0416666666667185E-3</v>
      </c>
      <c r="M9" s="9">
        <f t="shared" si="2"/>
        <v>7.407407407407085E-4</v>
      </c>
      <c r="N9" s="11">
        <f t="shared" ref="N9:N13" si="8">M9*86400</f>
        <v>63.999999999997215</v>
      </c>
      <c r="O9" s="11">
        <f t="shared" si="7"/>
        <v>183.99999999999721</v>
      </c>
      <c r="P9" s="16">
        <v>200</v>
      </c>
      <c r="Q9" s="4" t="s">
        <v>18</v>
      </c>
      <c r="R9" s="4" t="s">
        <v>19</v>
      </c>
      <c r="S9" s="4"/>
      <c r="T9" s="4"/>
    </row>
    <row r="10" spans="1:20" ht="15">
      <c r="A10" s="13" t="s">
        <v>27</v>
      </c>
      <c r="B10" s="4">
        <v>3</v>
      </c>
      <c r="C10" s="15">
        <v>250</v>
      </c>
      <c r="D10" s="5">
        <v>41868</v>
      </c>
      <c r="E10" s="6">
        <v>0.70796296296296291</v>
      </c>
      <c r="F10" s="6">
        <v>0.70861111111111119</v>
      </c>
      <c r="G10" s="6">
        <v>0.71027777777777779</v>
      </c>
      <c r="H10" s="6">
        <f t="shared" si="0"/>
        <v>1.6666666666665941E-3</v>
      </c>
      <c r="I10" s="8">
        <v>0.70885416666666667</v>
      </c>
      <c r="J10" s="8">
        <v>0.71030092592592586</v>
      </c>
      <c r="K10" s="6">
        <f t="shared" si="1"/>
        <v>8.91203703703769E-4</v>
      </c>
      <c r="L10" s="6">
        <f t="shared" si="5"/>
        <v>7.1759259259263075E-4</v>
      </c>
      <c r="M10" s="9">
        <f t="shared" si="2"/>
        <v>1.4467592592591894E-3</v>
      </c>
      <c r="N10" s="11">
        <f t="shared" si="8"/>
        <v>124.99999999999396</v>
      </c>
      <c r="O10" s="11">
        <f t="shared" si="7"/>
        <v>244.99999999999397</v>
      </c>
      <c r="P10" s="16">
        <v>264</v>
      </c>
      <c r="Q10" s="4" t="s">
        <v>18</v>
      </c>
      <c r="R10" s="4" t="s">
        <v>19</v>
      </c>
      <c r="S10" s="4"/>
      <c r="T10" s="4"/>
    </row>
    <row r="11" spans="1:20" ht="15">
      <c r="A11" s="13" t="s">
        <v>28</v>
      </c>
      <c r="B11" s="4">
        <v>1</v>
      </c>
      <c r="C11" s="15">
        <v>250</v>
      </c>
      <c r="D11" s="5">
        <v>41043</v>
      </c>
      <c r="E11" s="6">
        <v>0.73518518518518527</v>
      </c>
      <c r="F11" s="6">
        <v>0.7359606481481481</v>
      </c>
      <c r="G11" s="6">
        <v>0.73712962962962969</v>
      </c>
      <c r="H11" s="6">
        <f t="shared" si="0"/>
        <v>1.1689814814815902E-3</v>
      </c>
      <c r="I11" s="8">
        <v>0.736261574074074</v>
      </c>
      <c r="J11" s="8">
        <v>0.73715277777777777</v>
      </c>
      <c r="K11" s="6">
        <f t="shared" si="1"/>
        <v>1.0763888888887241E-3</v>
      </c>
      <c r="L11" s="6">
        <f t="shared" si="5"/>
        <v>7.1759259259274177E-4</v>
      </c>
      <c r="M11" s="9">
        <f t="shared" si="2"/>
        <v>8.91203703703769E-4</v>
      </c>
      <c r="N11" s="11">
        <f t="shared" si="8"/>
        <v>77.000000000005642</v>
      </c>
      <c r="O11" s="11">
        <f t="shared" si="7"/>
        <v>197.00000000000563</v>
      </c>
      <c r="P11" s="16">
        <v>232</v>
      </c>
      <c r="Q11" s="4" t="s">
        <v>29</v>
      </c>
      <c r="R11" s="4" t="s">
        <v>19</v>
      </c>
      <c r="S11" s="4" t="s">
        <v>30</v>
      </c>
      <c r="T11" s="4"/>
    </row>
    <row r="12" spans="1:20" ht="15">
      <c r="A12" s="13" t="s">
        <v>31</v>
      </c>
      <c r="B12" s="4">
        <v>2</v>
      </c>
      <c r="C12" s="15">
        <v>250</v>
      </c>
      <c r="D12" s="5">
        <v>41043</v>
      </c>
      <c r="E12" s="6">
        <v>0.94</v>
      </c>
      <c r="F12" s="6">
        <v>0.94035879629629626</v>
      </c>
      <c r="G12" s="6">
        <v>0.94218750000000007</v>
      </c>
      <c r="H12" s="6">
        <f t="shared" si="0"/>
        <v>1.8287037037038045E-3</v>
      </c>
      <c r="I12" s="8">
        <v>0.9412962962962963</v>
      </c>
      <c r="J12" s="8">
        <v>0.94230324074074068</v>
      </c>
      <c r="K12" s="6">
        <f t="shared" si="1"/>
        <v>1.2962962962963509E-3</v>
      </c>
      <c r="L12" s="6">
        <f t="shared" si="5"/>
        <v>7.1759259259263075E-4</v>
      </c>
      <c r="M12" s="9">
        <f t="shared" si="2"/>
        <v>1.0069444444443798E-3</v>
      </c>
      <c r="N12" s="11">
        <f t="shared" si="8"/>
        <v>86.999999999994415</v>
      </c>
      <c r="O12" s="11">
        <f t="shared" si="7"/>
        <v>206.99999999999443</v>
      </c>
      <c r="P12" s="16">
        <v>261</v>
      </c>
      <c r="Q12" s="4" t="s">
        <v>29</v>
      </c>
      <c r="R12" s="4" t="s">
        <v>19</v>
      </c>
      <c r="S12" s="4"/>
      <c r="T12" s="4"/>
    </row>
    <row r="13" spans="1:20" ht="15">
      <c r="A13" s="13" t="s">
        <v>32</v>
      </c>
      <c r="B13" s="4">
        <v>3</v>
      </c>
      <c r="C13" s="15">
        <v>250</v>
      </c>
      <c r="D13" s="5">
        <v>41044</v>
      </c>
      <c r="E13" s="6">
        <v>0.51648148148148143</v>
      </c>
      <c r="F13" s="6">
        <v>0.51692129629629624</v>
      </c>
      <c r="G13" s="6">
        <v>0.51833333333333331</v>
      </c>
      <c r="H13" s="6">
        <f t="shared" si="0"/>
        <v>1.4120370370370727E-3</v>
      </c>
      <c r="I13" s="8">
        <v>0.51762731481481483</v>
      </c>
      <c r="J13" s="8">
        <v>0.51834490740740746</v>
      </c>
      <c r="K13" s="6">
        <f t="shared" si="1"/>
        <v>1.1458333333334014E-3</v>
      </c>
      <c r="L13" s="6">
        <f t="shared" si="5"/>
        <v>7.291666666665586E-4</v>
      </c>
      <c r="M13" s="9">
        <f t="shared" si="2"/>
        <v>7.1759259259263075E-4</v>
      </c>
      <c r="N13" s="11">
        <f t="shared" si="8"/>
        <v>62.000000000003297</v>
      </c>
      <c r="O13" s="11">
        <f t="shared" si="7"/>
        <v>182.0000000000033</v>
      </c>
      <c r="P13" s="16">
        <v>224</v>
      </c>
      <c r="Q13" s="4" t="s">
        <v>29</v>
      </c>
      <c r="R13" s="4" t="s">
        <v>19</v>
      </c>
      <c r="S13" s="4"/>
      <c r="T13" s="4"/>
    </row>
    <row r="14" spans="1:20" ht="15">
      <c r="A14" s="13" t="s">
        <v>37</v>
      </c>
      <c r="B14" s="4">
        <v>2</v>
      </c>
      <c r="C14" s="17">
        <v>1000</v>
      </c>
      <c r="D14" s="5">
        <v>42408</v>
      </c>
      <c r="E14" s="6">
        <v>0.32010416666666669</v>
      </c>
      <c r="F14" s="6">
        <v>0.32063657407407409</v>
      </c>
      <c r="G14" s="6">
        <v>0.32203703703703707</v>
      </c>
      <c r="H14" s="6">
        <f t="shared" si="0"/>
        <v>1.4004629629629783E-3</v>
      </c>
      <c r="I14" s="6">
        <v>0.32069444444444445</v>
      </c>
      <c r="J14" s="6">
        <v>0.32197916666666665</v>
      </c>
      <c r="K14" s="18">
        <f t="shared" si="1"/>
        <v>5.9027777777775903E-4</v>
      </c>
      <c r="L14" s="6">
        <f>E14+TIME(0, ROUNDDOWN(P14/60, 2), MOD(P14, 60)) - J14</f>
        <v>7.6388888888895279E-4</v>
      </c>
      <c r="M14" s="9">
        <f t="shared" ref="M14:M15" si="9">J14-I14</f>
        <v>1.284722222222201E-3</v>
      </c>
      <c r="N14" s="11">
        <f>M14*86400</f>
        <v>110.99999999999817</v>
      </c>
      <c r="O14" s="14">
        <f>N14+120</f>
        <v>230.99999999999818</v>
      </c>
      <c r="P14" s="14">
        <v>228</v>
      </c>
      <c r="Q14" s="4" t="s">
        <v>29</v>
      </c>
      <c r="R14" s="4" t="s">
        <v>19</v>
      </c>
      <c r="S14" s="4"/>
      <c r="T14" s="4"/>
    </row>
    <row r="15" spans="1:20" ht="15">
      <c r="A15" s="13" t="s">
        <v>38</v>
      </c>
      <c r="B15" s="4">
        <v>3</v>
      </c>
      <c r="C15" s="17">
        <v>1000</v>
      </c>
      <c r="D15" s="5">
        <v>42408</v>
      </c>
      <c r="E15" s="6">
        <v>0.81341435185185185</v>
      </c>
      <c r="F15" s="6">
        <v>0.8141087962962964</v>
      </c>
      <c r="G15" s="6">
        <v>0.81587962962962957</v>
      </c>
      <c r="H15" s="6">
        <f t="shared" si="0"/>
        <v>1.7708333333331661E-3</v>
      </c>
      <c r="I15" s="6">
        <v>0.81414351851851852</v>
      </c>
      <c r="J15" s="6">
        <v>0.81598379629629625</v>
      </c>
      <c r="K15" s="6">
        <f t="shared" si="1"/>
        <v>7.2916666666666963E-4</v>
      </c>
      <c r="L15" s="6">
        <f>E15+TIME(0, ROUNDDOWN(P15/60, 2), MOD(P15, 60)) - J15</f>
        <v>6.0185185185190893E-4</v>
      </c>
      <c r="M15" s="9">
        <f t="shared" si="9"/>
        <v>1.8402777777777324E-3</v>
      </c>
      <c r="N15" s="11">
        <f>M15*86400</f>
        <v>158.99999999999608</v>
      </c>
      <c r="O15" s="14">
        <f t="shared" ref="O15" si="10">N15+120</f>
        <v>278.99999999999608</v>
      </c>
      <c r="P15" s="14">
        <v>274</v>
      </c>
      <c r="Q15" s="4" t="s">
        <v>29</v>
      </c>
      <c r="R15" s="4" t="s">
        <v>19</v>
      </c>
      <c r="S15" s="4"/>
      <c r="T15" s="4"/>
    </row>
    <row r="16" spans="1:20">
      <c r="A16" s="13"/>
      <c r="B16" s="4"/>
      <c r="C16" s="4"/>
      <c r="D16" s="5"/>
      <c r="E16" s="6"/>
      <c r="F16" s="6"/>
      <c r="G16" s="6"/>
      <c r="H16" s="6"/>
      <c r="I16" s="6"/>
      <c r="J16" s="6"/>
      <c r="K16" s="6"/>
      <c r="L16" s="6"/>
      <c r="M16" s="9"/>
      <c r="N16" s="11"/>
      <c r="O16" s="11"/>
      <c r="P16" s="10"/>
      <c r="Q16" s="4"/>
      <c r="R16" s="4"/>
      <c r="S16" s="4"/>
      <c r="T16" s="4"/>
    </row>
    <row r="17" spans="1:20" ht="15">
      <c r="A17" s="4" t="s">
        <v>33</v>
      </c>
      <c r="B17" s="4">
        <v>1</v>
      </c>
      <c r="C17" s="4"/>
      <c r="D17" s="5">
        <v>42403</v>
      </c>
      <c r="E17" s="5"/>
      <c r="F17" s="6">
        <v>0.54686342592592596</v>
      </c>
      <c r="G17" s="6">
        <v>0.63490740740740736</v>
      </c>
      <c r="H17" s="18">
        <f>G17-F17</f>
        <v>8.8043981481481404E-2</v>
      </c>
      <c r="I17" s="15" t="s">
        <v>34</v>
      </c>
      <c r="J17" s="15" t="s">
        <v>34</v>
      </c>
      <c r="M17" s="7"/>
      <c r="N17" s="7"/>
      <c r="O17" s="7"/>
      <c r="P17" s="12"/>
      <c r="Q17" s="4" t="s">
        <v>35</v>
      </c>
      <c r="R17" s="4" t="s">
        <v>13</v>
      </c>
      <c r="S17" s="4" t="s">
        <v>36</v>
      </c>
      <c r="T17" s="4" t="s">
        <v>21</v>
      </c>
    </row>
    <row r="20" spans="1:20">
      <c r="M20" s="21"/>
    </row>
    <row r="22" spans="1:20">
      <c r="L22" s="20"/>
      <c r="M22" s="20"/>
    </row>
  </sheetData>
  <pageMargins left="0.7" right="0.7" top="0.75" bottom="0.75" header="0.3" footer="0.3"/>
  <pageSetup paperSize="0"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G5" sqref="G5"/>
    </sheetView>
  </sheetViews>
  <sheetFormatPr baseColWidth="10" defaultRowHeight="14" x14ac:dyDescent="0"/>
  <cols>
    <col min="1" max="1" width="8.6640625" bestFit="1" customWidth="1"/>
    <col min="6" max="6" width="15.5" bestFit="1" customWidth="1"/>
    <col min="7" max="7" width="12" bestFit="1" customWidth="1"/>
    <col min="8" max="8" width="15" bestFit="1" customWidth="1"/>
  </cols>
  <sheetData>
    <row r="1" spans="1:8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Chalita Atallah</dc:creator>
  <cp:lastModifiedBy>Adam Li</cp:lastModifiedBy>
  <dcterms:created xsi:type="dcterms:W3CDTF">2016-04-20T15:32:34Z</dcterms:created>
  <dcterms:modified xsi:type="dcterms:W3CDTF">2016-07-18T23:49:53Z</dcterms:modified>
</cp:coreProperties>
</file>