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Projects\SW8E-MainPowerBoard\12V_Module\"/>
    </mc:Choice>
  </mc:AlternateContent>
  <xr:revisionPtr revIDLastSave="0" documentId="13_ncr:1_{CA5129B0-F190-42EF-A29F-46AA7FA01B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M5156H_Datasheet_Calc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2" i="1" l="1"/>
  <c r="B14" i="1"/>
  <c r="B37" i="1"/>
  <c r="B23" i="1"/>
  <c r="B24" i="1" s="1"/>
  <c r="B42" i="1" l="1"/>
  <c r="B52" i="1"/>
  <c r="B61" i="1" s="1"/>
  <c r="B60" i="1" l="1"/>
</calcChain>
</file>

<file path=xl/sharedStrings.xml><?xml version="1.0" encoding="utf-8"?>
<sst xmlns="http://schemas.openxmlformats.org/spreadsheetml/2006/main" count="77" uniqueCount="56">
  <si>
    <t>Vin (min)</t>
  </si>
  <si>
    <t>Vin (max)</t>
  </si>
  <si>
    <t>Vout</t>
  </si>
  <si>
    <t>Iout (max)</t>
  </si>
  <si>
    <t>V</t>
  </si>
  <si>
    <t>A</t>
  </si>
  <si>
    <t>R_UVLOT</t>
  </si>
  <si>
    <t>R_UVLOB</t>
  </si>
  <si>
    <t>Ohms</t>
  </si>
  <si>
    <t>Device Properties (Constants)</t>
  </si>
  <si>
    <t>V_UVLO (falling)</t>
  </si>
  <si>
    <t>V_UVLO (rising)</t>
  </si>
  <si>
    <t>I_UVLO</t>
  </si>
  <si>
    <t>UVLO Design</t>
  </si>
  <si>
    <t>V_SUPPLY (ON)</t>
  </si>
  <si>
    <t>V_SUPPLY (OFF)</t>
  </si>
  <si>
    <t>C_UVLO</t>
  </si>
  <si>
    <t>R_UVLOS</t>
  </si>
  <si>
    <t>F</t>
  </si>
  <si>
    <t>These voltages selected as they avoiddamage by overcurrenting FET, inductor, diode, etc</t>
  </si>
  <si>
    <t>Datasheet states these may be needed, but don't provide may specifics for when…</t>
  </si>
  <si>
    <t>???</t>
  </si>
  <si>
    <t>BIAS, VCC Design</t>
  </si>
  <si>
    <t>C_VCC</t>
  </si>
  <si>
    <t>Datasheet recommends 1uF to 4.7uF</t>
  </si>
  <si>
    <t>SS Pin</t>
  </si>
  <si>
    <t>ms</t>
  </si>
  <si>
    <t>Design Parameters</t>
  </si>
  <si>
    <t>I_SS</t>
  </si>
  <si>
    <t>C_SS</t>
  </si>
  <si>
    <t>Desired Soft Start Time (t_SS)</t>
  </si>
  <si>
    <t>RT Pin</t>
  </si>
  <si>
    <t>R_T</t>
  </si>
  <si>
    <t>f_SW</t>
  </si>
  <si>
    <t>Hz</t>
  </si>
  <si>
    <t>f_RT</t>
  </si>
  <si>
    <t>Same as f_RT b/c clock sync not used</t>
  </si>
  <si>
    <t>DRSS</t>
  </si>
  <si>
    <t>Connect DITHOFF to VCC</t>
  </si>
  <si>
    <t>This disables DRSS</t>
  </si>
  <si>
    <t>Clock Synchronization</t>
  </si>
  <si>
    <t>Not used</t>
  </si>
  <si>
    <t>Not used. UVLO / SYNC connected with components previously calculated</t>
  </si>
  <si>
    <t>CS Pin</t>
  </si>
  <si>
    <t>Same as f_SW b/c clock sync not used</t>
  </si>
  <si>
    <t>V_D1</t>
  </si>
  <si>
    <t>Voltage drop across output  diode D1</t>
  </si>
  <si>
    <t>I_SLOPE</t>
  </si>
  <si>
    <t>V_SLOPE</t>
  </si>
  <si>
    <t>f_SYNC</t>
  </si>
  <si>
    <t>Margin</t>
  </si>
  <si>
    <t>R_S (max)</t>
  </si>
  <si>
    <t>L</t>
  </si>
  <si>
    <t>H</t>
  </si>
  <si>
    <t>Selected RS</t>
  </si>
  <si>
    <t>TODO SOME OF THIS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</si>
</sst>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11" fontId="0" fillId="0" borderId="0" xfId="0" applyNumberFormat="1" applyBorder="1"/>
    <xf numFmtId="0" fontId="0" fillId="0" borderId="6" xfId="0" applyBorder="1"/>
    <xf numFmtId="11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</xdr:colOff>
      <xdr:row>18</xdr:row>
      <xdr:rowOff>7620</xdr:rowOff>
    </xdr:from>
    <xdr:to>
      <xdr:col>13</xdr:col>
      <xdr:colOff>280496</xdr:colOff>
      <xdr:row>28</xdr:row>
      <xdr:rowOff>45981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5F69BB-9193-F8FA-D10C-45A46D28A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8460" y="1836420"/>
          <a:ext cx="3305636" cy="1867161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0</xdr:row>
      <xdr:rowOff>0</xdr:rowOff>
    </xdr:from>
    <xdr:to>
      <xdr:col>15</xdr:col>
      <xdr:colOff>124433</xdr:colOff>
      <xdr:row>13</xdr:row>
      <xdr:rowOff>4142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8F6E93-32C6-9988-97ED-6104E60DB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0"/>
          <a:ext cx="4353533" cy="23815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16</xdr:col>
      <xdr:colOff>143576</xdr:colOff>
      <xdr:row>73</xdr:row>
      <xdr:rowOff>128011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6CF2A-B2F1-13EE-01E4-6C661F2AD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0241280"/>
          <a:ext cx="5020376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6" workbookViewId="0">
      <selection activeCell="E61" sqref="E61"/>
    </sheetView>
  </sheetViews>
  <sheetFormatPr defaultRowHeight="14.4" x14ac:dyDescent="0.3"/>
  <cols>
    <col min="1" max="1" width="26.5546875" customWidth="1"/>
    <col min="2" max="2" width="17.88671875" customWidth="1"/>
  </cols>
  <sheetData>
    <row r="1" spans="1:8" x14ac:dyDescent="0.3">
      <c r="A1" s="1" t="s">
        <v>9</v>
      </c>
    </row>
    <row r="2" spans="1:8" x14ac:dyDescent="0.3">
      <c r="A2" s="2" t="s">
        <v>10</v>
      </c>
      <c r="B2">
        <v>1.575</v>
      </c>
      <c r="C2" t="s">
        <v>4</v>
      </c>
    </row>
    <row r="3" spans="1:8" x14ac:dyDescent="0.3">
      <c r="A3" s="2" t="s">
        <v>11</v>
      </c>
      <c r="B3">
        <v>1.37</v>
      </c>
      <c r="C3" t="s">
        <v>4</v>
      </c>
    </row>
    <row r="4" spans="1:8" x14ac:dyDescent="0.3">
      <c r="A4" s="2" t="s">
        <v>12</v>
      </c>
      <c r="B4" s="3">
        <v>5.0000000000000004E-6</v>
      </c>
      <c r="C4" t="s">
        <v>5</v>
      </c>
    </row>
    <row r="5" spans="1:8" x14ac:dyDescent="0.3">
      <c r="A5" s="2" t="s">
        <v>28</v>
      </c>
      <c r="B5" s="3">
        <v>1.0000000000000001E-5</v>
      </c>
      <c r="C5" t="s">
        <v>5</v>
      </c>
    </row>
    <row r="7" spans="1:8" x14ac:dyDescent="0.3">
      <c r="A7" s="1" t="s">
        <v>27</v>
      </c>
      <c r="B7" s="1"/>
    </row>
    <row r="8" spans="1:8" x14ac:dyDescent="0.3">
      <c r="A8" t="s">
        <v>0</v>
      </c>
      <c r="B8">
        <v>8</v>
      </c>
      <c r="C8" t="s">
        <v>4</v>
      </c>
    </row>
    <row r="9" spans="1:8" x14ac:dyDescent="0.3">
      <c r="A9" t="s">
        <v>1</v>
      </c>
      <c r="B9">
        <v>18</v>
      </c>
      <c r="C9" t="s">
        <v>4</v>
      </c>
    </row>
    <row r="10" spans="1:8" x14ac:dyDescent="0.3">
      <c r="A10" t="s">
        <v>2</v>
      </c>
      <c r="B10">
        <v>12</v>
      </c>
      <c r="C10" t="s">
        <v>4</v>
      </c>
    </row>
    <row r="11" spans="1:8" x14ac:dyDescent="0.3">
      <c r="A11" t="s">
        <v>3</v>
      </c>
      <c r="B11">
        <v>8</v>
      </c>
      <c r="C11" t="s">
        <v>5</v>
      </c>
    </row>
    <row r="12" spans="1:8" x14ac:dyDescent="0.3">
      <c r="A12" t="s">
        <v>30</v>
      </c>
      <c r="B12">
        <v>20</v>
      </c>
      <c r="C12" t="s">
        <v>26</v>
      </c>
    </row>
    <row r="13" spans="1:8" x14ac:dyDescent="0.3">
      <c r="A13" t="s">
        <v>33</v>
      </c>
      <c r="B13" s="3">
        <v>1000000</v>
      </c>
      <c r="C13" t="s">
        <v>34</v>
      </c>
    </row>
    <row r="14" spans="1:8" x14ac:dyDescent="0.3">
      <c r="A14" t="s">
        <v>35</v>
      </c>
      <c r="B14" s="3">
        <f>B13</f>
        <v>1000000</v>
      </c>
      <c r="C14" t="s">
        <v>34</v>
      </c>
      <c r="D14" s="4" t="s">
        <v>44</v>
      </c>
      <c r="E14" s="4"/>
      <c r="F14" s="4"/>
      <c r="G14" s="4"/>
      <c r="H14" s="4"/>
    </row>
    <row r="15" spans="1:8" x14ac:dyDescent="0.3">
      <c r="A15" t="s">
        <v>45</v>
      </c>
      <c r="B15" s="3">
        <v>0.6</v>
      </c>
      <c r="C15" t="s">
        <v>4</v>
      </c>
      <c r="D15" s="4" t="s">
        <v>46</v>
      </c>
      <c r="E15" s="4"/>
      <c r="F15" s="4"/>
      <c r="G15" s="4"/>
      <c r="H15" s="4"/>
    </row>
    <row r="16" spans="1:8" x14ac:dyDescent="0.3">
      <c r="A16" t="s">
        <v>52</v>
      </c>
      <c r="B16" s="3">
        <v>3.3000000000000002E-6</v>
      </c>
      <c r="C16" t="s">
        <v>53</v>
      </c>
    </row>
    <row r="20" spans="1:8" x14ac:dyDescent="0.3">
      <c r="A20" s="1" t="s">
        <v>13</v>
      </c>
    </row>
    <row r="21" spans="1:8" ht="14.4" customHeight="1" x14ac:dyDescent="0.3">
      <c r="A21" s="2" t="s">
        <v>14</v>
      </c>
      <c r="B21">
        <v>7</v>
      </c>
      <c r="C21" t="s">
        <v>4</v>
      </c>
      <c r="D21" s="5" t="s">
        <v>19</v>
      </c>
      <c r="E21" s="5"/>
      <c r="F21" s="5"/>
      <c r="G21" s="5"/>
      <c r="H21" s="5"/>
    </row>
    <row r="22" spans="1:8" x14ac:dyDescent="0.3">
      <c r="A22" s="2" t="s">
        <v>15</v>
      </c>
      <c r="B22">
        <v>6</v>
      </c>
      <c r="C22" t="s">
        <v>4</v>
      </c>
      <c r="D22" s="5"/>
      <c r="E22" s="5"/>
      <c r="F22" s="5"/>
      <c r="G22" s="5"/>
      <c r="H22" s="5"/>
    </row>
    <row r="23" spans="1:8" x14ac:dyDescent="0.3">
      <c r="A23" s="2" t="s">
        <v>6</v>
      </c>
      <c r="B23" s="3">
        <f>(B21*(B2/B3)-B22)/B4</f>
        <v>409489.05109489034</v>
      </c>
      <c r="C23" t="s">
        <v>8</v>
      </c>
    </row>
    <row r="24" spans="1:8" x14ac:dyDescent="0.3">
      <c r="A24" s="2" t="s">
        <v>7</v>
      </c>
      <c r="B24" s="3">
        <f>(B3*B23)/(B21-B3)</f>
        <v>99644.760213143833</v>
      </c>
      <c r="C24" t="s">
        <v>8</v>
      </c>
    </row>
    <row r="25" spans="1:8" x14ac:dyDescent="0.3">
      <c r="A25" s="2" t="s">
        <v>16</v>
      </c>
      <c r="B25" t="s">
        <v>21</v>
      </c>
      <c r="C25" t="s">
        <v>18</v>
      </c>
      <c r="D25" s="5" t="s">
        <v>20</v>
      </c>
      <c r="E25" s="5"/>
      <c r="F25" s="5"/>
      <c r="G25" s="5"/>
      <c r="H25" s="5"/>
    </row>
    <row r="26" spans="1:8" x14ac:dyDescent="0.3">
      <c r="A26" s="2" t="s">
        <v>17</v>
      </c>
      <c r="B26" t="s">
        <v>21</v>
      </c>
      <c r="C26" t="s">
        <v>8</v>
      </c>
      <c r="D26" s="5"/>
      <c r="E26" s="5"/>
      <c r="F26" s="5"/>
      <c r="G26" s="5"/>
      <c r="H26" s="5"/>
    </row>
    <row r="31" spans="1:8" x14ac:dyDescent="0.3">
      <c r="A31" s="1" t="s">
        <v>22</v>
      </c>
    </row>
    <row r="32" spans="1:8" x14ac:dyDescent="0.3">
      <c r="A32" t="s">
        <v>23</v>
      </c>
      <c r="B32" s="3">
        <v>2.2000000000000001E-6</v>
      </c>
      <c r="C32" t="s">
        <v>18</v>
      </c>
      <c r="D32" s="4" t="s">
        <v>24</v>
      </c>
      <c r="E32" s="4"/>
      <c r="F32" s="4"/>
      <c r="G32" s="4"/>
      <c r="H32" s="4"/>
    </row>
    <row r="36" spans="1:8" x14ac:dyDescent="0.3">
      <c r="A36" s="1" t="s">
        <v>25</v>
      </c>
    </row>
    <row r="37" spans="1:8" x14ac:dyDescent="0.3">
      <c r="A37" s="2" t="s">
        <v>29</v>
      </c>
      <c r="B37" s="3">
        <f>(B12/1000)*B5</f>
        <v>2.0000000000000002E-7</v>
      </c>
      <c r="C37" t="s">
        <v>18</v>
      </c>
    </row>
    <row r="41" spans="1:8" x14ac:dyDescent="0.3">
      <c r="A41" s="1" t="s">
        <v>31</v>
      </c>
    </row>
    <row r="42" spans="1:8" x14ac:dyDescent="0.3">
      <c r="A42" s="2" t="s">
        <v>32</v>
      </c>
      <c r="B42" s="3">
        <f>(22100000000/B14)-955</f>
        <v>21145</v>
      </c>
      <c r="C42" t="s">
        <v>8</v>
      </c>
    </row>
    <row r="46" spans="1:8" x14ac:dyDescent="0.3">
      <c r="A46" s="1" t="s">
        <v>37</v>
      </c>
    </row>
    <row r="47" spans="1:8" x14ac:dyDescent="0.3">
      <c r="A47" s="2" t="s">
        <v>38</v>
      </c>
      <c r="D47" s="4" t="s">
        <v>39</v>
      </c>
      <c r="E47" s="4"/>
      <c r="F47" s="4"/>
      <c r="G47" s="4"/>
      <c r="H47" s="4"/>
    </row>
    <row r="51" spans="1:8" x14ac:dyDescent="0.3">
      <c r="A51" s="1" t="s">
        <v>40</v>
      </c>
    </row>
    <row r="52" spans="1:8" x14ac:dyDescent="0.3">
      <c r="A52" s="2" t="s">
        <v>49</v>
      </c>
      <c r="B52" s="3">
        <f>B14</f>
        <v>1000000</v>
      </c>
      <c r="C52" t="s">
        <v>34</v>
      </c>
      <c r="D52" s="4" t="s">
        <v>36</v>
      </c>
      <c r="E52" s="4"/>
      <c r="F52" s="4"/>
      <c r="G52" s="4"/>
      <c r="H52" s="4"/>
    </row>
    <row r="53" spans="1:8" x14ac:dyDescent="0.3">
      <c r="A53" t="s">
        <v>41</v>
      </c>
      <c r="D53" s="5" t="s">
        <v>42</v>
      </c>
      <c r="E53" s="5"/>
      <c r="F53" s="5"/>
      <c r="G53" s="5"/>
      <c r="H53" s="5"/>
    </row>
    <row r="54" spans="1:8" x14ac:dyDescent="0.3">
      <c r="D54" s="5"/>
      <c r="E54" s="5"/>
      <c r="F54" s="5"/>
      <c r="G54" s="5"/>
      <c r="H54" s="5"/>
    </row>
    <row r="57" spans="1:8" ht="15" thickBot="1" x14ac:dyDescent="0.35"/>
    <row r="58" spans="1:8" x14ac:dyDescent="0.3">
      <c r="A58" s="6" t="s">
        <v>43</v>
      </c>
      <c r="B58" s="7"/>
      <c r="C58" s="7"/>
      <c r="D58" s="7"/>
      <c r="E58" s="7"/>
      <c r="F58" s="7"/>
      <c r="G58" s="8"/>
    </row>
    <row r="59" spans="1:8" x14ac:dyDescent="0.3">
      <c r="A59" s="9" t="s">
        <v>50</v>
      </c>
      <c r="B59" s="10">
        <v>1.2</v>
      </c>
      <c r="C59" s="10"/>
      <c r="D59" s="18" t="s">
        <v>55</v>
      </c>
      <c r="E59" s="18"/>
      <c r="F59" s="18"/>
      <c r="G59" s="19"/>
    </row>
    <row r="60" spans="1:8" x14ac:dyDescent="0.3">
      <c r="A60" s="12" t="s">
        <v>47</v>
      </c>
      <c r="B60" s="13">
        <f>(0.00003)*(B14/B52)</f>
        <v>3.0000000000000001E-5</v>
      </c>
      <c r="C60" s="10" t="s">
        <v>5</v>
      </c>
      <c r="D60" s="10"/>
      <c r="E60" s="10"/>
      <c r="F60" s="10"/>
      <c r="G60" s="11"/>
    </row>
    <row r="61" spans="1:8" x14ac:dyDescent="0.3">
      <c r="A61" s="12" t="s">
        <v>48</v>
      </c>
      <c r="B61" s="13">
        <f>(0.04)*(B14/B52)</f>
        <v>0.04</v>
      </c>
      <c r="C61" s="10" t="s">
        <v>4</v>
      </c>
      <c r="D61" s="10"/>
      <c r="E61" s="10"/>
      <c r="F61" s="10"/>
      <c r="G61" s="11"/>
    </row>
    <row r="62" spans="1:8" x14ac:dyDescent="0.3">
      <c r="A62" s="12" t="s">
        <v>51</v>
      </c>
      <c r="B62" s="13">
        <f>((0.08)*B13*B16)/(B59*((B10+B15)-B8))</f>
        <v>4.7826086956521748E-2</v>
      </c>
      <c r="C62" s="10" t="s">
        <v>8</v>
      </c>
      <c r="D62" s="10"/>
      <c r="E62" s="10"/>
      <c r="F62" s="10"/>
      <c r="G62" s="11"/>
    </row>
    <row r="63" spans="1:8" ht="15" thickBot="1" x14ac:dyDescent="0.35">
      <c r="A63" s="14" t="s">
        <v>54</v>
      </c>
      <c r="B63" s="15">
        <v>4.0000000000000001E-3</v>
      </c>
      <c r="C63" s="16" t="s">
        <v>8</v>
      </c>
      <c r="D63" s="16"/>
      <c r="E63" s="16"/>
      <c r="F63" s="16"/>
      <c r="G63" s="17"/>
    </row>
  </sheetData>
  <mergeCells count="8">
    <mergeCell ref="D53:H54"/>
    <mergeCell ref="D15:H15"/>
    <mergeCell ref="D52:H52"/>
    <mergeCell ref="D21:H22"/>
    <mergeCell ref="D25:H26"/>
    <mergeCell ref="D32:H32"/>
    <mergeCell ref="D14:H14"/>
    <mergeCell ref="D47:H4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LM5156H_Datasheet_Calculations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Behel</dc:creator>
  <cp:lastModifiedBy>Marcus Behel</cp:lastModifiedBy>
  <dcterms:created xsi:type="dcterms:W3CDTF">2015-06-05T18:17:20Z</dcterms:created>
  <dcterms:modified xsi:type="dcterms:W3CDTF">2022-06-15T04:04:43Z</dcterms:modified>
</cp:coreProperties>
</file>