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i-wen chen\Desktop\論文-0656536-陳煒文\"/>
    </mc:Choice>
  </mc:AlternateContent>
  <bookViews>
    <workbookView xWindow="276" yWindow="528" windowWidth="20172" windowHeight="10128" firstSheet="18" activeTab="19"/>
  </bookViews>
  <sheets>
    <sheet name="Slide table" sheetId="1" r:id="rId1"/>
    <sheet name="Slide table_A" sheetId="2" r:id="rId2"/>
    <sheet name="Slide table_B" sheetId="3" r:id="rId3"/>
    <sheet name="Slide table_AandB" sheetId="4" r:id="rId4"/>
    <sheet name="Lecture table" sheetId="5" r:id="rId5"/>
    <sheet name="Lecture table_A" sheetId="6" r:id="rId6"/>
    <sheet name="Lecture table_B" sheetId="7" r:id="rId7"/>
    <sheet name="Lecture table_AandB" sheetId="8" r:id="rId8"/>
    <sheet name="Class table" sheetId="9" r:id="rId9"/>
    <sheet name="Class table_A" sheetId="10" r:id="rId10"/>
    <sheet name="Class table_B" sheetId="11" r:id="rId11"/>
    <sheet name="Class table_AandB" sheetId="12" r:id="rId12"/>
    <sheet name="Class table_clear" sheetId="13" r:id="rId13"/>
    <sheet name="Results" sheetId="14" r:id="rId14"/>
    <sheet name="工作表18" sheetId="15" r:id="rId15"/>
    <sheet name="工作表22" sheetId="37" r:id="rId16"/>
    <sheet name="眼動指標顯著線性回歸結果" sheetId="38" r:id="rId17"/>
    <sheet name="Eye Features Regression" sheetId="16" r:id="rId18"/>
    <sheet name="工作表30" sheetId="45" r:id="rId19"/>
    <sheet name="工作表31" sheetId="46" r:id="rId20"/>
    <sheet name="工作表35" sheetId="50" r:id="rId21"/>
    <sheet name="工作表39" sheetId="54" r:id="rId22"/>
    <sheet name="工作表33" sheetId="48" r:id="rId23"/>
    <sheet name="分類顯著線性迴歸結果" sheetId="51" r:id="rId24"/>
    <sheet name="Class Regrssion" sheetId="39" r:id="rId25"/>
  </sheets>
  <calcPr calcId="162913"/>
</workbook>
</file>

<file path=xl/calcChain.xml><?xml version="1.0" encoding="utf-8"?>
<calcChain xmlns="http://schemas.openxmlformats.org/spreadsheetml/2006/main">
  <c r="L9" i="15" l="1"/>
  <c r="K9" i="15"/>
  <c r="J9" i="15"/>
  <c r="I9" i="15"/>
  <c r="H9" i="15"/>
  <c r="G9" i="15"/>
  <c r="F9" i="15"/>
  <c r="E9" i="15"/>
  <c r="D9" i="15"/>
  <c r="C9" i="15"/>
  <c r="B9" i="15"/>
  <c r="L8" i="15"/>
  <c r="K8" i="15"/>
  <c r="J8" i="15"/>
  <c r="I8" i="15"/>
  <c r="H8" i="15"/>
  <c r="G8" i="15"/>
  <c r="F8" i="15"/>
  <c r="E8" i="15"/>
  <c r="D8" i="15"/>
  <c r="C8" i="15"/>
  <c r="B8" i="15"/>
  <c r="I20" i="14"/>
  <c r="H20" i="14"/>
  <c r="G20" i="14"/>
  <c r="F20" i="14"/>
  <c r="E20" i="14"/>
  <c r="D20" i="14"/>
  <c r="C20" i="14"/>
  <c r="B20" i="14"/>
  <c r="I19" i="14"/>
  <c r="H19" i="14"/>
  <c r="G19" i="14"/>
  <c r="F19" i="14"/>
  <c r="E19" i="14"/>
  <c r="D19" i="14"/>
  <c r="C19" i="14"/>
  <c r="B19" i="14"/>
  <c r="E16" i="10"/>
  <c r="D16" i="10"/>
  <c r="AE37" i="8"/>
  <c r="AD37" i="8"/>
  <c r="AD36" i="8"/>
  <c r="AE36" i="8" s="1"/>
  <c r="AD35" i="8"/>
  <c r="AE35" i="8" s="1"/>
  <c r="AE34" i="8"/>
  <c r="AD34" i="8"/>
  <c r="AE33" i="8"/>
  <c r="AD33" i="8"/>
  <c r="AD32" i="8"/>
  <c r="AE32" i="8" s="1"/>
  <c r="AD27" i="8"/>
  <c r="AE27" i="8" s="1"/>
  <c r="AD26" i="8"/>
  <c r="AE26" i="8" s="1"/>
  <c r="AD25" i="8"/>
  <c r="AE25" i="8" s="1"/>
  <c r="AD24" i="8"/>
  <c r="AE24" i="8" s="1"/>
  <c r="AD23" i="8"/>
  <c r="AE23" i="8" s="1"/>
  <c r="AD22" i="8"/>
  <c r="AE22" i="8" s="1"/>
  <c r="AD17" i="8"/>
  <c r="AE17" i="8" s="1"/>
  <c r="AE16" i="8"/>
  <c r="AD16" i="8"/>
  <c r="AE15" i="8"/>
  <c r="AD15" i="8"/>
  <c r="AD14" i="8"/>
  <c r="AE14" i="8" s="1"/>
  <c r="AD13" i="8"/>
  <c r="AE13" i="8" s="1"/>
  <c r="AD12" i="8"/>
  <c r="AE12" i="8" s="1"/>
  <c r="I9" i="8"/>
  <c r="H9" i="8"/>
  <c r="G9" i="8"/>
  <c r="F9" i="8"/>
  <c r="E9" i="8"/>
  <c r="D9" i="8"/>
  <c r="C9" i="8"/>
  <c r="B9" i="8"/>
  <c r="R8" i="8"/>
  <c r="P8" i="8"/>
  <c r="O8" i="8"/>
  <c r="N8" i="8"/>
  <c r="M8" i="8"/>
  <c r="L8" i="8"/>
  <c r="K8" i="8"/>
  <c r="I8" i="8"/>
  <c r="H8" i="8"/>
  <c r="G8" i="8"/>
  <c r="F8" i="8"/>
  <c r="E8" i="8"/>
  <c r="D8" i="8"/>
  <c r="C8" i="8"/>
  <c r="B8" i="8"/>
  <c r="AD7" i="8"/>
  <c r="AE7" i="8" s="1"/>
  <c r="Q7" i="8"/>
  <c r="AD6" i="8"/>
  <c r="AE6" i="8" s="1"/>
  <c r="Q6" i="8"/>
  <c r="AD5" i="8"/>
  <c r="AE5" i="8" s="1"/>
  <c r="Q5" i="8"/>
  <c r="AD4" i="8"/>
  <c r="AE4" i="8" s="1"/>
  <c r="Q4" i="8"/>
  <c r="AD3" i="8"/>
  <c r="AE3" i="8" s="1"/>
  <c r="Q3" i="8"/>
  <c r="AD2" i="8"/>
  <c r="AE2" i="8" s="1"/>
  <c r="Q2" i="8"/>
  <c r="AC37" i="7"/>
  <c r="AD37" i="7" s="1"/>
  <c r="AC36" i="7"/>
  <c r="AD36" i="7" s="1"/>
  <c r="AC35" i="7"/>
  <c r="AD35" i="7" s="1"/>
  <c r="AC34" i="7"/>
  <c r="AD34" i="7" s="1"/>
  <c r="AC33" i="7"/>
  <c r="AD33" i="7" s="1"/>
  <c r="AD32" i="7"/>
  <c r="AC32" i="7"/>
  <c r="AC27" i="7"/>
  <c r="AD27" i="7" s="1"/>
  <c r="AC26" i="7"/>
  <c r="AD26" i="7" s="1"/>
  <c r="AD25" i="7"/>
  <c r="AC25" i="7"/>
  <c r="AD24" i="7"/>
  <c r="AC24" i="7"/>
  <c r="AC23" i="7"/>
  <c r="AD23" i="7" s="1"/>
  <c r="AC22" i="7"/>
  <c r="AD22" i="7" s="1"/>
  <c r="AC17" i="7"/>
  <c r="AD17" i="7" s="1"/>
  <c r="AC16" i="7"/>
  <c r="AD16" i="7" s="1"/>
  <c r="AC15" i="7"/>
  <c r="AD15" i="7" s="1"/>
  <c r="AC14" i="7"/>
  <c r="AD14" i="7" s="1"/>
  <c r="AD13" i="7"/>
  <c r="AC13" i="7"/>
  <c r="AC12" i="7"/>
  <c r="AD12" i="7" s="1"/>
  <c r="H9" i="7"/>
  <c r="G9" i="7"/>
  <c r="F9" i="7"/>
  <c r="E9" i="7"/>
  <c r="D9" i="7"/>
  <c r="C9" i="7"/>
  <c r="B9" i="7"/>
  <c r="Q8" i="7"/>
  <c r="O8" i="7"/>
  <c r="N8" i="7"/>
  <c r="M8" i="7"/>
  <c r="L8" i="7"/>
  <c r="K8" i="7"/>
  <c r="J8" i="7"/>
  <c r="H8" i="7"/>
  <c r="G8" i="7"/>
  <c r="F8" i="7"/>
  <c r="E8" i="7"/>
  <c r="D8" i="7"/>
  <c r="C8" i="7"/>
  <c r="B8" i="7"/>
  <c r="AC7" i="7"/>
  <c r="AD7" i="7" s="1"/>
  <c r="P7" i="7"/>
  <c r="AC6" i="7"/>
  <c r="AD6" i="7" s="1"/>
  <c r="P6" i="7"/>
  <c r="AC5" i="7"/>
  <c r="AD5" i="7" s="1"/>
  <c r="P5" i="7"/>
  <c r="AC4" i="7"/>
  <c r="AD4" i="7" s="1"/>
  <c r="P4" i="7"/>
  <c r="AC3" i="7"/>
  <c r="AD3" i="7" s="1"/>
  <c r="P3" i="7"/>
  <c r="AC2" i="7"/>
  <c r="AD2" i="7" s="1"/>
  <c r="P2" i="7"/>
  <c r="P8" i="7" s="1"/>
  <c r="I9" i="6"/>
  <c r="H9" i="6"/>
  <c r="G9" i="6"/>
  <c r="F9" i="6"/>
  <c r="E9" i="6"/>
  <c r="D9" i="6"/>
  <c r="C9" i="6"/>
  <c r="B9" i="6"/>
  <c r="R8" i="6"/>
  <c r="P8" i="6"/>
  <c r="O8" i="6"/>
  <c r="N8" i="6"/>
  <c r="M8" i="6"/>
  <c r="L8" i="6"/>
  <c r="K8" i="6"/>
  <c r="I8" i="6"/>
  <c r="H8" i="6"/>
  <c r="G8" i="6"/>
  <c r="F8" i="6"/>
  <c r="E8" i="6"/>
  <c r="D8" i="6"/>
  <c r="C8" i="6"/>
  <c r="B8" i="6"/>
  <c r="Q7" i="6"/>
  <c r="Q6" i="6"/>
  <c r="Q5" i="6"/>
  <c r="Q4" i="6"/>
  <c r="Q3" i="6"/>
  <c r="Q2" i="6"/>
  <c r="AD39" i="5"/>
  <c r="AE39" i="5" s="1"/>
  <c r="AD38" i="5"/>
  <c r="AE38" i="5" s="1"/>
  <c r="AE37" i="5"/>
  <c r="AD37" i="5"/>
  <c r="AE36" i="5"/>
  <c r="AD36" i="5"/>
  <c r="AE35" i="5"/>
  <c r="AD35" i="5"/>
  <c r="AD34" i="5"/>
  <c r="AE34" i="5" s="1"/>
  <c r="AD29" i="5"/>
  <c r="AE29" i="5" s="1"/>
  <c r="AD28" i="5"/>
  <c r="AE28" i="5" s="1"/>
  <c r="AD27" i="5"/>
  <c r="AE27" i="5" s="1"/>
  <c r="AE26" i="5"/>
  <c r="AD26" i="5"/>
  <c r="AE25" i="5"/>
  <c r="AD25" i="5"/>
  <c r="AE24" i="5"/>
  <c r="AD24" i="5"/>
  <c r="AE16" i="5"/>
  <c r="AD16" i="5"/>
  <c r="AE15" i="5"/>
  <c r="AD15" i="5"/>
  <c r="AE14" i="5"/>
  <c r="AD14" i="5"/>
  <c r="AE13" i="5"/>
  <c r="AD13" i="5"/>
  <c r="I13" i="5"/>
  <c r="H13" i="5"/>
  <c r="G13" i="5"/>
  <c r="F13" i="5"/>
  <c r="E13" i="5"/>
  <c r="D13" i="5"/>
  <c r="C13" i="5"/>
  <c r="B13" i="5"/>
  <c r="AE12" i="5"/>
  <c r="AD12" i="5"/>
  <c r="I12" i="5"/>
  <c r="H12" i="5"/>
  <c r="G12" i="5"/>
  <c r="F12" i="5"/>
  <c r="E12" i="5"/>
  <c r="D12" i="5"/>
  <c r="C12" i="5"/>
  <c r="B12" i="5"/>
  <c r="AK11" i="5"/>
  <c r="AJ11" i="5"/>
  <c r="AI11" i="5"/>
  <c r="AH11" i="5"/>
  <c r="AG11" i="5"/>
  <c r="AF11" i="5"/>
  <c r="AE11" i="5"/>
  <c r="AD11" i="5"/>
  <c r="I11" i="5"/>
  <c r="H11" i="5"/>
  <c r="G11" i="5"/>
  <c r="F11" i="5"/>
  <c r="E11" i="5"/>
  <c r="D11" i="5"/>
  <c r="C11" i="5"/>
  <c r="B11" i="5"/>
  <c r="I9" i="5"/>
  <c r="H9" i="5"/>
  <c r="G9" i="5"/>
  <c r="F9" i="5"/>
  <c r="E9" i="5"/>
  <c r="D9" i="5"/>
  <c r="C9" i="5"/>
  <c r="B9" i="5"/>
  <c r="AC8" i="5"/>
  <c r="AB8" i="5"/>
  <c r="AA8" i="5"/>
  <c r="Z8" i="5"/>
  <c r="Y8" i="5"/>
  <c r="X8" i="5"/>
  <c r="W8" i="5"/>
  <c r="V8" i="5"/>
  <c r="U8" i="5"/>
  <c r="T8" i="5"/>
  <c r="S8" i="5"/>
  <c r="I8" i="5"/>
  <c r="H8" i="5"/>
  <c r="G8" i="5"/>
  <c r="F8" i="5"/>
  <c r="E8" i="5"/>
  <c r="D8" i="5"/>
  <c r="C8" i="5"/>
  <c r="B8" i="5"/>
  <c r="AD6" i="5"/>
  <c r="AH6" i="5" s="1"/>
  <c r="Q6" i="5"/>
  <c r="AD5" i="5"/>
  <c r="AH5" i="5" s="1"/>
  <c r="Q5" i="5"/>
  <c r="AH4" i="5"/>
  <c r="AD4" i="5"/>
  <c r="Q4" i="5"/>
  <c r="AD3" i="5"/>
  <c r="AH3" i="5" s="1"/>
  <c r="Q3" i="5"/>
  <c r="AD2" i="5"/>
  <c r="AH2" i="5" s="1"/>
  <c r="Q2" i="5"/>
  <c r="AD1" i="5"/>
  <c r="AH1" i="5" s="1"/>
  <c r="Q1" i="5"/>
  <c r="K72" i="4"/>
  <c r="J72" i="4"/>
  <c r="H72" i="4"/>
  <c r="G72" i="4"/>
  <c r="F72" i="4"/>
  <c r="E72" i="4"/>
  <c r="D72" i="4"/>
  <c r="C72" i="4"/>
  <c r="B72" i="4"/>
  <c r="K70" i="4"/>
  <c r="J70" i="4"/>
  <c r="H70" i="4"/>
  <c r="G70" i="4"/>
  <c r="F70" i="4"/>
  <c r="E70" i="4"/>
  <c r="D70" i="4"/>
  <c r="C70" i="4"/>
  <c r="B70" i="4"/>
  <c r="K68" i="4"/>
  <c r="J68" i="4"/>
  <c r="H68" i="4"/>
  <c r="G68" i="4"/>
  <c r="F68" i="4"/>
  <c r="E68" i="4"/>
  <c r="D68" i="4"/>
  <c r="C68" i="4"/>
  <c r="B68" i="4"/>
  <c r="K66" i="4"/>
  <c r="J66" i="4"/>
  <c r="H66" i="4"/>
  <c r="G66" i="4"/>
  <c r="F66" i="4"/>
  <c r="E66" i="4"/>
  <c r="D66" i="4"/>
  <c r="C66" i="4"/>
  <c r="B66" i="4"/>
  <c r="K65" i="4"/>
  <c r="J65" i="4"/>
  <c r="H65" i="4"/>
  <c r="G65" i="4"/>
  <c r="F65" i="4"/>
  <c r="E65" i="4"/>
  <c r="D65" i="4"/>
  <c r="C65" i="4"/>
  <c r="B65" i="4"/>
  <c r="K64" i="4"/>
  <c r="K69" i="4" s="1"/>
  <c r="J64" i="4"/>
  <c r="J71" i="4" s="1"/>
  <c r="H64" i="4"/>
  <c r="H71" i="4" s="1"/>
  <c r="G64" i="4"/>
  <c r="G69" i="4" s="1"/>
  <c r="F64" i="4"/>
  <c r="F69" i="4" s="1"/>
  <c r="E64" i="4"/>
  <c r="E71" i="4" s="1"/>
  <c r="D64" i="4"/>
  <c r="D71" i="4" s="1"/>
  <c r="C64" i="4"/>
  <c r="C69" i="4" s="1"/>
  <c r="B64" i="4"/>
  <c r="B69" i="4" s="1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" i="4"/>
  <c r="M72" i="3"/>
  <c r="L72" i="3"/>
  <c r="H72" i="3"/>
  <c r="G72" i="3"/>
  <c r="F72" i="3"/>
  <c r="E72" i="3"/>
  <c r="D72" i="3"/>
  <c r="C72" i="3"/>
  <c r="B72" i="3"/>
  <c r="M71" i="3"/>
  <c r="L71" i="3"/>
  <c r="H71" i="3"/>
  <c r="G71" i="3"/>
  <c r="F71" i="3"/>
  <c r="E71" i="3"/>
  <c r="D71" i="3"/>
  <c r="C71" i="3"/>
  <c r="B71" i="3"/>
  <c r="M70" i="3"/>
  <c r="L70" i="3"/>
  <c r="H70" i="3"/>
  <c r="G70" i="3"/>
  <c r="F70" i="3"/>
  <c r="E70" i="3"/>
  <c r="D70" i="3"/>
  <c r="C70" i="3"/>
  <c r="B70" i="3"/>
  <c r="M69" i="3"/>
  <c r="L69" i="3"/>
  <c r="H69" i="3"/>
  <c r="G69" i="3"/>
  <c r="F69" i="3"/>
  <c r="E69" i="3"/>
  <c r="D69" i="3"/>
  <c r="C69" i="3"/>
  <c r="B69" i="3"/>
  <c r="M68" i="3"/>
  <c r="L68" i="3"/>
  <c r="H68" i="3"/>
  <c r="G68" i="3"/>
  <c r="F68" i="3"/>
  <c r="E68" i="3"/>
  <c r="D68" i="3"/>
  <c r="C68" i="3"/>
  <c r="B68" i="3"/>
  <c r="M67" i="3"/>
  <c r="L67" i="3"/>
  <c r="H67" i="3"/>
  <c r="G67" i="3"/>
  <c r="F67" i="3"/>
  <c r="E67" i="3"/>
  <c r="D67" i="3"/>
  <c r="C67" i="3"/>
  <c r="B67" i="3"/>
  <c r="M66" i="3"/>
  <c r="L66" i="3"/>
  <c r="H66" i="3"/>
  <c r="G66" i="3"/>
  <c r="F66" i="3"/>
  <c r="E66" i="3"/>
  <c r="D66" i="3"/>
  <c r="C66" i="3"/>
  <c r="B66" i="3"/>
  <c r="M65" i="3"/>
  <c r="L65" i="3"/>
  <c r="H65" i="3"/>
  <c r="G65" i="3"/>
  <c r="F65" i="3"/>
  <c r="E65" i="3"/>
  <c r="D65" i="3"/>
  <c r="C65" i="3"/>
  <c r="B65" i="3"/>
  <c r="M64" i="3"/>
  <c r="L64" i="3"/>
  <c r="H64" i="3"/>
  <c r="G64" i="3"/>
  <c r="F64" i="3"/>
  <c r="E64" i="3"/>
  <c r="D64" i="3"/>
  <c r="C64" i="3"/>
  <c r="B64" i="3"/>
  <c r="K72" i="2"/>
  <c r="J72" i="2"/>
  <c r="H72" i="2"/>
  <c r="G72" i="2"/>
  <c r="F72" i="2"/>
  <c r="E72" i="2"/>
  <c r="D72" i="2"/>
  <c r="C72" i="2"/>
  <c r="B72" i="2"/>
  <c r="K71" i="2"/>
  <c r="J71" i="2"/>
  <c r="H71" i="2"/>
  <c r="G71" i="2"/>
  <c r="F71" i="2"/>
  <c r="E71" i="2"/>
  <c r="D71" i="2"/>
  <c r="C71" i="2"/>
  <c r="B71" i="2"/>
  <c r="K70" i="2"/>
  <c r="J70" i="2"/>
  <c r="H70" i="2"/>
  <c r="G70" i="2"/>
  <c r="F70" i="2"/>
  <c r="E70" i="2"/>
  <c r="D70" i="2"/>
  <c r="C70" i="2"/>
  <c r="B70" i="2"/>
  <c r="K69" i="2"/>
  <c r="J69" i="2"/>
  <c r="H69" i="2"/>
  <c r="G69" i="2"/>
  <c r="F69" i="2"/>
  <c r="E69" i="2"/>
  <c r="D69" i="2"/>
  <c r="C69" i="2"/>
  <c r="B69" i="2"/>
  <c r="K68" i="2"/>
  <c r="J68" i="2"/>
  <c r="H68" i="2"/>
  <c r="G68" i="2"/>
  <c r="F68" i="2"/>
  <c r="E68" i="2"/>
  <c r="D68" i="2"/>
  <c r="C68" i="2"/>
  <c r="B68" i="2"/>
  <c r="K67" i="2"/>
  <c r="J67" i="2"/>
  <c r="H67" i="2"/>
  <c r="G67" i="2"/>
  <c r="F67" i="2"/>
  <c r="E67" i="2"/>
  <c r="D67" i="2"/>
  <c r="C67" i="2"/>
  <c r="B67" i="2"/>
  <c r="K66" i="2"/>
  <c r="J66" i="2"/>
  <c r="H66" i="2"/>
  <c r="G66" i="2"/>
  <c r="F66" i="2"/>
  <c r="E66" i="2"/>
  <c r="D66" i="2"/>
  <c r="C66" i="2"/>
  <c r="B66" i="2"/>
  <c r="K65" i="2"/>
  <c r="J65" i="2"/>
  <c r="H65" i="2"/>
  <c r="G65" i="2"/>
  <c r="F65" i="2"/>
  <c r="E65" i="2"/>
  <c r="D65" i="2"/>
  <c r="C65" i="2"/>
  <c r="B65" i="2"/>
  <c r="K64" i="2"/>
  <c r="J64" i="2"/>
  <c r="H64" i="2"/>
  <c r="G64" i="2"/>
  <c r="F64" i="2"/>
  <c r="E64" i="2"/>
  <c r="D64" i="2"/>
  <c r="C64" i="2"/>
  <c r="B64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K72" i="1"/>
  <c r="J72" i="1"/>
  <c r="H72" i="1"/>
  <c r="G72" i="1"/>
  <c r="F72" i="1"/>
  <c r="E72" i="1"/>
  <c r="D72" i="1"/>
  <c r="C72" i="1"/>
  <c r="B72" i="1"/>
  <c r="K71" i="1"/>
  <c r="J71" i="1"/>
  <c r="H71" i="1"/>
  <c r="G71" i="1"/>
  <c r="F71" i="1"/>
  <c r="E71" i="1"/>
  <c r="D71" i="1"/>
  <c r="C71" i="1"/>
  <c r="B71" i="1"/>
  <c r="K70" i="1"/>
  <c r="J70" i="1"/>
  <c r="H70" i="1"/>
  <c r="G70" i="1"/>
  <c r="F70" i="1"/>
  <c r="E70" i="1"/>
  <c r="D70" i="1"/>
  <c r="C70" i="1"/>
  <c r="B70" i="1"/>
  <c r="K69" i="1"/>
  <c r="J69" i="1"/>
  <c r="H69" i="1"/>
  <c r="G69" i="1"/>
  <c r="F69" i="1"/>
  <c r="E69" i="1"/>
  <c r="D69" i="1"/>
  <c r="C69" i="1"/>
  <c r="B69" i="1"/>
  <c r="K68" i="1"/>
  <c r="J68" i="1"/>
  <c r="H68" i="1"/>
  <c r="G68" i="1"/>
  <c r="F68" i="1"/>
  <c r="E68" i="1"/>
  <c r="D68" i="1"/>
  <c r="C68" i="1"/>
  <c r="B68" i="1"/>
  <c r="K67" i="1"/>
  <c r="J67" i="1"/>
  <c r="H67" i="1"/>
  <c r="G67" i="1"/>
  <c r="F67" i="1"/>
  <c r="E67" i="1"/>
  <c r="D67" i="1"/>
  <c r="C67" i="1"/>
  <c r="B67" i="1"/>
  <c r="K66" i="1"/>
  <c r="J66" i="1"/>
  <c r="H66" i="1"/>
  <c r="G66" i="1"/>
  <c r="F66" i="1"/>
  <c r="E66" i="1"/>
  <c r="D66" i="1"/>
  <c r="C66" i="1"/>
  <c r="B66" i="1"/>
  <c r="K65" i="1"/>
  <c r="J65" i="1"/>
  <c r="H65" i="1"/>
  <c r="G65" i="1"/>
  <c r="F65" i="1"/>
  <c r="E65" i="1"/>
  <c r="D65" i="1"/>
  <c r="C65" i="1"/>
  <c r="B65" i="1"/>
  <c r="K64" i="1"/>
  <c r="J64" i="1"/>
  <c r="H64" i="1"/>
  <c r="G64" i="1"/>
  <c r="F64" i="1"/>
  <c r="E64" i="1"/>
  <c r="D64" i="1"/>
  <c r="C64" i="1"/>
  <c r="B64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E67" i="4" l="1"/>
  <c r="Q8" i="8"/>
  <c r="J67" i="4"/>
  <c r="Q8" i="6"/>
  <c r="AF42" i="5"/>
  <c r="AF36" i="5"/>
  <c r="AF41" i="5"/>
  <c r="AF37" i="5"/>
  <c r="AF40" i="5"/>
  <c r="AF38" i="5"/>
  <c r="AF34" i="5"/>
  <c r="AF39" i="5"/>
  <c r="AF35" i="5"/>
  <c r="AE10" i="7"/>
  <c r="AE9" i="7"/>
  <c r="AE8" i="7"/>
  <c r="AE7" i="7"/>
  <c r="AE6" i="7"/>
  <c r="AE5" i="7"/>
  <c r="AE4" i="7"/>
  <c r="AE3" i="7"/>
  <c r="AE2" i="7"/>
  <c r="AE37" i="7"/>
  <c r="AF17" i="8"/>
  <c r="AE29" i="7"/>
  <c r="AE25" i="7"/>
  <c r="AE28" i="7"/>
  <c r="AE26" i="7"/>
  <c r="AE22" i="7"/>
  <c r="AE27" i="7"/>
  <c r="AE23" i="7"/>
  <c r="AE30" i="7"/>
  <c r="AE24" i="7"/>
  <c r="AE20" i="7"/>
  <c r="AE14" i="7"/>
  <c r="AE19" i="7"/>
  <c r="AE15" i="7"/>
  <c r="AE18" i="7"/>
  <c r="AE16" i="7"/>
  <c r="AE12" i="7"/>
  <c r="AE17" i="7"/>
  <c r="AE13" i="7"/>
  <c r="AE38" i="7"/>
  <c r="AE36" i="7"/>
  <c r="AE32" i="7"/>
  <c r="AF9" i="8"/>
  <c r="AF8" i="8"/>
  <c r="AF7" i="8"/>
  <c r="AF6" i="8"/>
  <c r="AF5" i="8"/>
  <c r="AF4" i="8"/>
  <c r="AF3" i="8"/>
  <c r="AF2" i="8"/>
  <c r="AF10" i="8"/>
  <c r="AF18" i="8"/>
  <c r="AF16" i="8"/>
  <c r="AF12" i="8"/>
  <c r="AF27" i="8"/>
  <c r="AI1" i="5"/>
  <c r="AF29" i="5"/>
  <c r="AF40" i="8"/>
  <c r="AF34" i="8"/>
  <c r="AF39" i="8"/>
  <c r="AF35" i="8"/>
  <c r="AF38" i="8"/>
  <c r="AF36" i="8"/>
  <c r="AF32" i="8"/>
  <c r="AF37" i="8"/>
  <c r="AF33" i="8"/>
  <c r="B67" i="4"/>
  <c r="F67" i="4"/>
  <c r="K67" i="4"/>
  <c r="D69" i="4"/>
  <c r="H69" i="4"/>
  <c r="B71" i="4"/>
  <c r="F71" i="4"/>
  <c r="K71" i="4"/>
  <c r="AF24" i="5"/>
  <c r="AF28" i="5"/>
  <c r="AF30" i="5"/>
  <c r="AE35" i="7"/>
  <c r="AE39" i="7"/>
  <c r="AF15" i="8"/>
  <c r="AF19" i="8"/>
  <c r="AF22" i="8"/>
  <c r="AF26" i="8"/>
  <c r="AF28" i="8"/>
  <c r="C67" i="4"/>
  <c r="G67" i="4"/>
  <c r="E69" i="4"/>
  <c r="J69" i="4"/>
  <c r="C71" i="4"/>
  <c r="G71" i="4"/>
  <c r="AF27" i="5"/>
  <c r="AF31" i="5"/>
  <c r="AE34" i="7"/>
  <c r="AE40" i="7"/>
  <c r="AF14" i="8"/>
  <c r="AF20" i="8"/>
  <c r="AF25" i="8"/>
  <c r="AF29" i="8"/>
  <c r="D67" i="4"/>
  <c r="H67" i="4"/>
  <c r="AF26" i="5"/>
  <c r="AF32" i="5"/>
  <c r="AE33" i="7"/>
  <c r="AF13" i="8"/>
  <c r="AF24" i="8"/>
  <c r="AF30" i="8"/>
  <c r="AF25" i="5"/>
  <c r="AF23" i="8"/>
</calcChain>
</file>

<file path=xl/sharedStrings.xml><?xml version="1.0" encoding="utf-8"?>
<sst xmlns="http://schemas.openxmlformats.org/spreadsheetml/2006/main" count="1406" uniqueCount="223">
  <si>
    <t>1_10</t>
  </si>
  <si>
    <t>1_1</t>
  </si>
  <si>
    <t>置中標題</t>
  </si>
  <si>
    <t>文字</t>
  </si>
  <si>
    <t>大</t>
  </si>
  <si>
    <t>分散文字</t>
  </si>
  <si>
    <t>1_12</t>
  </si>
  <si>
    <t>1_3</t>
  </si>
  <si>
    <t>1_5</t>
  </si>
  <si>
    <t>1_11</t>
  </si>
  <si>
    <t>2_3</t>
  </si>
  <si>
    <t>圖片+置中標題</t>
  </si>
  <si>
    <t>2_4</t>
  </si>
  <si>
    <t>2_6</t>
  </si>
  <si>
    <t>1_2</t>
  </si>
  <si>
    <t>2_8</t>
  </si>
  <si>
    <t>4_7</t>
  </si>
  <si>
    <t>小</t>
  </si>
  <si>
    <t>少數集中文字</t>
  </si>
  <si>
    <t>4_8</t>
  </si>
  <si>
    <t>4_9</t>
  </si>
  <si>
    <t>標題</t>
  </si>
  <si>
    <t>5_3</t>
  </si>
  <si>
    <t>1_4</t>
  </si>
  <si>
    <t>6_7</t>
  </si>
  <si>
    <t>4_10</t>
  </si>
  <si>
    <t>圖片文字</t>
  </si>
  <si>
    <t>文字表格</t>
  </si>
  <si>
    <t>2_1</t>
  </si>
  <si>
    <t>左上標題</t>
  </si>
  <si>
    <t>1_6</t>
  </si>
  <si>
    <t>2_7</t>
  </si>
  <si>
    <t>1_7</t>
  </si>
  <si>
    <t>1_8</t>
  </si>
  <si>
    <t>3_5</t>
  </si>
  <si>
    <t>3_8</t>
  </si>
  <si>
    <t>1_9</t>
  </si>
  <si>
    <t>5_1</t>
  </si>
  <si>
    <t>5_6</t>
  </si>
  <si>
    <t>4_3</t>
  </si>
  <si>
    <t>純圖片</t>
  </si>
  <si>
    <t>2_10</t>
  </si>
  <si>
    <t>集中文字</t>
  </si>
  <si>
    <t>3_2</t>
  </si>
  <si>
    <t>2_2</t>
  </si>
  <si>
    <t>圖片+左上標題</t>
  </si>
  <si>
    <t>3_4</t>
  </si>
  <si>
    <t>4_2</t>
  </si>
  <si>
    <t>4_4</t>
  </si>
  <si>
    <t>4_6</t>
  </si>
  <si>
    <t>5_5</t>
  </si>
  <si>
    <t>5_7</t>
  </si>
  <si>
    <t>2_5</t>
  </si>
  <si>
    <t>6_11</t>
  </si>
  <si>
    <t>6_3</t>
  </si>
  <si>
    <t>6_5</t>
  </si>
  <si>
    <t>6_9</t>
  </si>
  <si>
    <t>4_1</t>
  </si>
  <si>
    <t>6_1</t>
  </si>
  <si>
    <t>6_10</t>
  </si>
  <si>
    <t>6_2</t>
  </si>
  <si>
    <t>2_9</t>
  </si>
  <si>
    <t>6_4</t>
  </si>
  <si>
    <t>6_6</t>
  </si>
  <si>
    <t>6_8</t>
  </si>
  <si>
    <t>3_10</t>
  </si>
  <si>
    <t>圖片+文字說明</t>
  </si>
  <si>
    <t>3_6</t>
  </si>
  <si>
    <t>3_7</t>
  </si>
  <si>
    <t>3_1</t>
  </si>
  <si>
    <t>3_9</t>
  </si>
  <si>
    <t>4_5</t>
  </si>
  <si>
    <t>5_8</t>
  </si>
  <si>
    <t>3_3</t>
  </si>
  <si>
    <t>5_2</t>
  </si>
  <si>
    <t>5_4</t>
  </si>
  <si>
    <t>PageID</t>
  </si>
  <si>
    <t>Length(ms)</t>
  </si>
  <si>
    <t>F_TotalFixationLength(ms)</t>
  </si>
  <si>
    <t>F_FixatoinTimePercentage</t>
  </si>
  <si>
    <t>FilteredFixationNumbers</t>
  </si>
  <si>
    <t>F_FixationAvgDuration(ms)</t>
  </si>
  <si>
    <t>F_MeanTimetoFixation(ms)</t>
  </si>
  <si>
    <t>F_DiversityofFixations</t>
  </si>
  <si>
    <t>精密分類</t>
  </si>
  <si>
    <t>字數</t>
  </si>
  <si>
    <t>字體大小</t>
  </si>
  <si>
    <t>6_12</t>
  </si>
  <si>
    <t>影片</t>
  </si>
  <si>
    <t>with duration</t>
  </si>
  <si>
    <t>with Fduration</t>
  </si>
  <si>
    <t>with FTP</t>
  </si>
  <si>
    <t>with Fnumber</t>
  </si>
  <si>
    <t>with FAD</t>
  </si>
  <si>
    <t>with MTTF</t>
  </si>
  <si>
    <t>with DOF</t>
  </si>
  <si>
    <t>with WC</t>
  </si>
  <si>
    <t>with FZ</t>
  </si>
  <si>
    <t>C_TotalFixationLength(ms)</t>
  </si>
  <si>
    <t>C_FixatoinTimePercentage</t>
  </si>
  <si>
    <t>CoveredFixationNumbers</t>
  </si>
  <si>
    <t>C_FixationAvgDuration(ms)</t>
  </si>
  <si>
    <t>C_MeanTimetoFixation(ms)</t>
  </si>
  <si>
    <t>C_DiversityofFixations</t>
  </si>
  <si>
    <t>URL#</t>
  </si>
  <si>
    <t>TotalFixationLength(ms)</t>
  </si>
  <si>
    <t>FixationTimePercentage</t>
  </si>
  <si>
    <t>FixationNumbers</t>
  </si>
  <si>
    <t>FixationAvgDuration(ms)</t>
  </si>
  <si>
    <t>MeanTimetoFixation(ms)</t>
  </si>
  <si>
    <t>DiversityofFixations</t>
  </si>
  <si>
    <t>MTNF</t>
  </si>
  <si>
    <t>Rank</t>
  </si>
  <si>
    <t>Rank1(圖文搭配)</t>
  </si>
  <si>
    <t>Rank2(編排創意)</t>
  </si>
  <si>
    <t>Rank3(編排邏輯)</t>
  </si>
  <si>
    <t>Rank4(內容完整)</t>
  </si>
  <si>
    <t>Rank5(知識準確)</t>
  </si>
  <si>
    <t>Rank6(內容清晰)</t>
  </si>
  <si>
    <t>avgRank</t>
  </si>
  <si>
    <t>TOTAL</t>
  </si>
  <si>
    <t>平均字體</t>
  </si>
  <si>
    <t>字體頁面平均</t>
  </si>
  <si>
    <t>cor-s</t>
  </si>
  <si>
    <t>cor-r</t>
  </si>
  <si>
    <t>cor(Socreavg)</t>
  </si>
  <si>
    <t>cor(Socresementic)</t>
  </si>
  <si>
    <t>Score</t>
  </si>
  <si>
    <t>Score1(圖文搭配)</t>
  </si>
  <si>
    <t>Score2(編排創意)</t>
  </si>
  <si>
    <t>Score3(編排邏輯)</t>
  </si>
  <si>
    <t>Score4(內容完整)</t>
  </si>
  <si>
    <t>Score5(知識準確)</t>
  </si>
  <si>
    <t>Score6(內容清晰)</t>
  </si>
  <si>
    <t>Dof</t>
  </si>
  <si>
    <t>cor_subjects</t>
  </si>
  <si>
    <t>FTP</t>
  </si>
  <si>
    <t>SID</t>
  </si>
  <si>
    <t>Duration(ms)</t>
  </si>
  <si>
    <t>TotalFixatioDuration(ms)</t>
  </si>
  <si>
    <t>Classfication</t>
  </si>
  <si>
    <t>text number</t>
  </si>
  <si>
    <t>font size</t>
  </si>
  <si>
    <t>cor</t>
  </si>
  <si>
    <t>cor_researcher</t>
  </si>
  <si>
    <t>FTD</t>
  </si>
  <si>
    <t>FTP cor</t>
  </si>
  <si>
    <t>cor_s</t>
  </si>
  <si>
    <t>cor_r</t>
  </si>
  <si>
    <t>FTD cor</t>
  </si>
  <si>
    <t>MTTF cor</t>
  </si>
  <si>
    <t>MTTF</t>
  </si>
  <si>
    <t>DoF cor</t>
  </si>
  <si>
    <t>DiversityofWeightedFixations</t>
  </si>
  <si>
    <t>字體</t>
  </si>
  <si>
    <t>PCC</t>
  </si>
  <si>
    <t>Duration</t>
  </si>
  <si>
    <t>FD</t>
  </si>
  <si>
    <t>FN</t>
  </si>
  <si>
    <t>FAD</t>
  </si>
  <si>
    <t>SDOF</t>
  </si>
  <si>
    <t>WC</t>
  </si>
  <si>
    <t>FZ</t>
  </si>
  <si>
    <t>LID</t>
  </si>
  <si>
    <t>Score(R)</t>
  </si>
  <si>
    <t>ScoreQ1</t>
  </si>
  <si>
    <t>ScoreQ2</t>
  </si>
  <si>
    <t>ScoreQ3</t>
  </si>
  <si>
    <t>ScoreQ4</t>
  </si>
  <si>
    <t>ScoreQ5</t>
  </si>
  <si>
    <t>ScoreQ6</t>
  </si>
  <si>
    <t>Score(S)</t>
  </si>
  <si>
    <t>PCC with Score(R)</t>
  </si>
  <si>
    <t>PCC with Score(S)</t>
  </si>
  <si>
    <t>High score group</t>
  </si>
  <si>
    <t>Low score group</t>
  </si>
  <si>
    <t>Upper left title</t>
  </si>
  <si>
    <t>Centered title</t>
  </si>
  <si>
    <t>Image with upper left title</t>
  </si>
  <si>
    <t>Image with centered title</t>
  </si>
  <si>
    <t>Image with instructions</t>
  </si>
  <si>
    <t>Pure image</t>
  </si>
  <si>
    <t>Scattered text</t>
  </si>
  <si>
    <t>Centralized text</t>
  </si>
  <si>
    <t>Little centralized text</t>
  </si>
  <si>
    <t>Video</t>
  </si>
  <si>
    <t>Table</t>
  </si>
  <si>
    <t>摘要輸出</t>
  </si>
  <si>
    <t>迴歸統計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</si>
  <si>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</si>
  <si>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</si>
  <si>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</si>
  <si>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</si>
  <si>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</si>
  <si>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</si>
  <si>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</si>
  <si>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</si>
  <si>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</si>
  <si>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</si>
  <si>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</si>
  <si>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</si>
  <si>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</si>
  <si>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</si>
  <si>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</si>
  <si>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</si>
  <si>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</si>
  <si>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</si>
  <si>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</si>
  <si>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</si>
  <si>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r>
      <t xml:space="preserve">R </t>
    </r>
    <r>
      <rPr>
        <sz val="10"/>
        <color rgb="FF000000"/>
        <rFont val="Arial"/>
        <family val="2"/>
      </rPr>
      <t>的倍數</t>
    </r>
  </si>
  <si>
    <r>
      <t xml:space="preserve">R </t>
    </r>
    <r>
      <rPr>
        <sz val="10"/>
        <color rgb="FF000000"/>
        <rFont val="Arial"/>
        <family val="2"/>
      </rPr>
      <t>平方</t>
    </r>
  </si>
  <si>
    <t>殘差輸出</t>
  </si>
  <si>
    <t>觀察值</t>
  </si>
  <si>
    <t>預測為 Score(S)</t>
  </si>
  <si>
    <t>預測為 Score(R)</t>
  </si>
  <si>
    <r>
      <t>F</t>
    </r>
    <r>
      <rPr>
        <sz val="10"/>
        <color rgb="FF000000"/>
        <rFont val="Arial"/>
        <family val="2"/>
      </rPr>
      <t>TP</t>
    </r>
    <phoneticPr fontId="8" type="noConversion"/>
  </si>
  <si>
    <r>
      <t>L</t>
    </r>
    <r>
      <rPr>
        <sz val="10"/>
        <color rgb="FF000000"/>
        <rFont val="Arial"/>
        <family val="2"/>
      </rPr>
      <t>ID</t>
    </r>
    <phoneticPr fontId="8" type="noConversion"/>
  </si>
  <si>
    <r>
      <t>#</t>
    </r>
    <r>
      <rPr>
        <sz val="10"/>
        <color rgb="FF000000"/>
        <rFont val="Arial"/>
        <family val="2"/>
      </rPr>
      <t>1</t>
    </r>
    <phoneticPr fontId="8" type="noConversion"/>
  </si>
  <si>
    <r>
      <t>#</t>
    </r>
    <r>
      <rPr>
        <sz val="10"/>
        <color rgb="FF000000"/>
        <rFont val="Arial"/>
        <family val="2"/>
      </rPr>
      <t>2</t>
    </r>
    <phoneticPr fontId="8" type="noConversion"/>
  </si>
  <si>
    <t>#3</t>
    <phoneticPr fontId="8" type="noConversion"/>
  </si>
  <si>
    <t>#4</t>
    <phoneticPr fontId="8" type="noConversion"/>
  </si>
  <si>
    <t>#5</t>
    <phoneticPr fontId="8" type="noConversion"/>
  </si>
  <si>
    <t>#6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</si>
</sst>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0.000"/>
  </numFmts>
  <fonts count="10">
    <font>
      <sz val="10"/>
      <color rgb="FF000000"/>
      <name val="Arial"/>
    </font>
    <font>
      <sz val="10"/>
      <color rgb="FF000000"/>
      <name val="新細明體"/>
      <family val="1"/>
      <charset val="136"/>
    </font>
    <font>
      <sz val="10"/>
      <name val="Arial"/>
    </font>
    <font>
      <sz val="10"/>
      <name val="Arial"/>
    </font>
    <font>
      <sz val="10"/>
      <name val="Arial"/>
    </font>
    <font>
      <sz val="11"/>
      <name val="Inconsolata"/>
    </font>
    <font>
      <sz val="10"/>
      <name val="Arial"/>
      <family val="2"/>
    </font>
    <font>
      <sz val="10"/>
      <color rgb="FFFF0000"/>
      <name val="Arial"/>
      <family val="2"/>
    </font>
    <font>
      <sz val="9"/>
      <name val="細明體"/>
      <family val="3"/>
      <charset val="136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5" fillId="2" borderId="0" xfId="0" applyFont="1" applyFill="1" applyAlignment="1"/>
    <xf numFmtId="0" fontId="4" fillId="0" borderId="0" xfId="0" applyFont="1"/>
    <xf numFmtId="0" fontId="4" fillId="3" borderId="0" xfId="0" applyFont="1" applyFill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/>
    <xf numFmtId="0" fontId="1" fillId="2" borderId="0" xfId="0" applyFont="1" applyFill="1" applyAlignment="1">
      <alignment horizontal="right"/>
    </xf>
    <xf numFmtId="0" fontId="3" fillId="3" borderId="0" xfId="0" applyFont="1" applyFill="1" applyAlignment="1"/>
    <xf numFmtId="0" fontId="6" fillId="0" borderId="0" xfId="0" applyFont="1" applyAlignment="1">
      <alignment horizontal="right"/>
    </xf>
    <xf numFmtId="0" fontId="2" fillId="3" borderId="0" xfId="0" applyFont="1" applyFill="1" applyAlignment="1"/>
    <xf numFmtId="0" fontId="1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3" fillId="4" borderId="0" xfId="0" applyFont="1" applyFill="1" applyAlignment="1"/>
    <xf numFmtId="0" fontId="3" fillId="5" borderId="0" xfId="0" applyFont="1" applyFill="1"/>
    <xf numFmtId="176" fontId="7" fillId="0" borderId="0" xfId="0" applyNumberFormat="1" applyFont="1"/>
    <xf numFmtId="176" fontId="3" fillId="0" borderId="0" xfId="0" applyNumberFormat="1" applyFont="1"/>
    <xf numFmtId="0" fontId="3" fillId="6" borderId="0" xfId="0" applyFont="1" applyFill="1" applyAlignment="1"/>
    <xf numFmtId="0" fontId="0" fillId="4" borderId="0" xfId="0" applyFont="1" applyFill="1" applyAlignment="1"/>
    <xf numFmtId="176" fontId="4" fillId="0" borderId="0" xfId="0" applyNumberFormat="1" applyFont="1" applyAlignment="1"/>
    <xf numFmtId="0" fontId="3" fillId="0" borderId="0" xfId="0" applyFont="1"/>
    <xf numFmtId="176" fontId="3" fillId="0" borderId="0" xfId="0" applyNumberFormat="1" applyFont="1"/>
    <xf numFmtId="0" fontId="4" fillId="6" borderId="0" xfId="0" applyFont="1" applyFill="1" applyAlignment="1"/>
    <xf numFmtId="176" fontId="7" fillId="2" borderId="0" xfId="0" applyNumberFormat="1" applyFont="1" applyFill="1"/>
    <xf numFmtId="176" fontId="3" fillId="6" borderId="0" xfId="0" applyNumberFormat="1" applyFont="1" applyFill="1" applyAlignment="1"/>
    <xf numFmtId="0" fontId="0" fillId="6" borderId="0" xfId="0" applyFont="1" applyFill="1" applyAlignment="1"/>
    <xf numFmtId="177" fontId="3" fillId="0" borderId="0" xfId="0" applyNumberFormat="1" applyFont="1"/>
    <xf numFmtId="176" fontId="4" fillId="0" borderId="0" xfId="0" applyNumberFormat="1" applyFont="1"/>
    <xf numFmtId="177" fontId="4" fillId="0" borderId="0" xfId="0" applyNumberFormat="1" applyFont="1" applyAlignment="1"/>
    <xf numFmtId="0" fontId="2" fillId="0" borderId="0" xfId="0" applyFont="1" applyAlignment="1">
      <alignment vertical="top"/>
    </xf>
    <xf numFmtId="176" fontId="3" fillId="6" borderId="0" xfId="0" applyNumberFormat="1" applyFont="1" applyFill="1"/>
    <xf numFmtId="0" fontId="6" fillId="0" borderId="0" xfId="0" applyFont="1" applyAlignment="1"/>
    <xf numFmtId="0" fontId="9" fillId="0" borderId="0" xfId="0" applyFont="1" applyAlignment="1"/>
    <xf numFmtId="0" fontId="6" fillId="0" borderId="0" xfId="0" applyFont="1"/>
    <xf numFmtId="0" fontId="6" fillId="3" borderId="0" xfId="0" applyFont="1" applyFill="1" applyAlignment="1"/>
    <xf numFmtId="0" fontId="6" fillId="2" borderId="0" xfId="0" applyFont="1" applyFill="1" applyAlignment="1"/>
    <xf numFmtId="0" fontId="6" fillId="2" borderId="0" xfId="0" applyFont="1" applyFill="1"/>
    <xf numFmtId="0" fontId="9" fillId="2" borderId="0" xfId="0" applyFont="1" applyFill="1" applyAlignment="1">
      <alignment horizontal="right"/>
    </xf>
    <xf numFmtId="0" fontId="0" fillId="0" borderId="0" xfId="0" applyFill="1" applyBorder="1" applyAlignment="1"/>
    <xf numFmtId="0" fontId="9" fillId="0" borderId="0" xfId="0" applyFont="1" applyFill="1" applyBorder="1" applyAlignment="1"/>
    <xf numFmtId="0" fontId="9" fillId="0" borderId="1" xfId="0" applyFont="1" applyFill="1" applyBorder="1" applyAlignment="1"/>
    <xf numFmtId="0" fontId="0" fillId="0" borderId="1" xfId="0" applyFill="1" applyBorder="1" applyAlignment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Continuous"/>
    </xf>
    <xf numFmtId="0" fontId="9" fillId="7" borderId="2" xfId="0" applyFont="1" applyFill="1" applyBorder="1" applyAlignment="1">
      <alignment horizontal="centerContinuous"/>
    </xf>
    <xf numFmtId="0" fontId="0" fillId="7" borderId="0" xfId="0" applyFont="1" applyFill="1" applyAlignment="1"/>
    <xf numFmtId="0" fontId="0" fillId="7" borderId="0" xfId="0" applyFill="1" applyBorder="1" applyAlignment="1"/>
    <xf numFmtId="0" fontId="9" fillId="7" borderId="0" xfId="0" applyFont="1" applyFill="1" applyBorder="1" applyAlignment="1"/>
    <xf numFmtId="0" fontId="9" fillId="7" borderId="1" xfId="0" applyFont="1" applyFill="1" applyBorder="1" applyAlignment="1"/>
    <xf numFmtId="0" fontId="0" fillId="7" borderId="1" xfId="0" applyFill="1" applyBorder="1" applyAlignment="1"/>
    <xf numFmtId="0" fontId="9" fillId="7" borderId="2" xfId="0" applyFont="1" applyFill="1" applyBorder="1" applyAlignment="1">
      <alignment horizontal="center"/>
    </xf>
    <xf numFmtId="0" fontId="7" fillId="7" borderId="0" xfId="0" applyFont="1" applyFill="1" applyBorder="1" applyAlignment="1"/>
    <xf numFmtId="0" fontId="7" fillId="7" borderId="1" xfId="0" applyFont="1" applyFill="1" applyBorder="1" applyAlignment="1"/>
    <xf numFmtId="0" fontId="3" fillId="6" borderId="0" xfId="0" applyFont="1" applyFill="1" applyBorder="1"/>
    <xf numFmtId="0" fontId="3" fillId="4" borderId="0" xfId="0" applyFont="1" applyFill="1" applyBorder="1" applyAlignment="1"/>
    <xf numFmtId="0" fontId="2" fillId="6" borderId="0" xfId="0" applyFont="1" applyFill="1" applyBorder="1" applyAlignment="1">
      <alignment vertical="top"/>
    </xf>
    <xf numFmtId="2" fontId="3" fillId="7" borderId="0" xfId="0" applyNumberFormat="1" applyFont="1" applyFill="1" applyBorder="1"/>
    <xf numFmtId="176" fontId="3" fillId="7" borderId="0" xfId="0" applyNumberFormat="1" applyFont="1" applyFill="1" applyBorder="1"/>
    <xf numFmtId="176" fontId="6" fillId="7" borderId="0" xfId="0" applyNumberFormat="1" applyFont="1" applyFill="1" applyBorder="1" applyAlignment="1">
      <alignment horizontal="right"/>
    </xf>
    <xf numFmtId="0" fontId="2" fillId="6" borderId="0" xfId="0" applyFont="1" applyFill="1" applyBorder="1" applyAlignment="1"/>
    <xf numFmtId="176" fontId="7" fillId="7" borderId="0" xfId="0" applyNumberFormat="1" applyFont="1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'Lecture table_B'!$A$2:$A$7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'Lecture table_B'!$H$2:$H$7</c:f>
              <c:numCache>
                <c:formatCode>General</c:formatCode>
                <c:ptCount val="6"/>
                <c:pt idx="0">
                  <c:v>317.90870000000001</c:v>
                </c:pt>
                <c:pt idx="1">
                  <c:v>470.97672</c:v>
                </c:pt>
                <c:pt idx="2">
                  <c:v>447.74347999999998</c:v>
                </c:pt>
                <c:pt idx="3">
                  <c:v>308.68637999999999</c:v>
                </c:pt>
                <c:pt idx="4">
                  <c:v>392.9459875</c:v>
                </c:pt>
                <c:pt idx="5">
                  <c:v>277.046425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5-4D26-B0FE-2EFD7FC2C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4080"/>
        <c:axId val="206757888"/>
      </c:scatterChart>
      <c:valAx>
        <c:axId val="2064540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LID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zh-TW"/>
          </a:p>
        </c:txPr>
        <c:crossAx val="206757888"/>
        <c:crosses val="autoZero"/>
        <c:crossBetween val="midCat"/>
      </c:valAx>
      <c:valAx>
        <c:axId val="206757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SDOF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zh-TW"/>
          </a:p>
        </c:txPr>
        <c:crossAx val="20645408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分散文字 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Score(S)</c:v>
          </c:tx>
          <c:spPr>
            <a:ln w="28575">
              <a:noFill/>
            </a:ln>
          </c:spPr>
          <c:xVal>
            <c:numRef>
              <c:f>'Class Regrssion'!$K$2:$K$7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'Class Regrssion'!$T$2:$T$7</c:f>
              <c:numCache>
                <c:formatCode>0.0000</c:formatCode>
                <c:ptCount val="6"/>
                <c:pt idx="0">
                  <c:v>3.9390243900000002</c:v>
                </c:pt>
                <c:pt idx="1">
                  <c:v>4.085365854</c:v>
                </c:pt>
                <c:pt idx="2">
                  <c:v>3.8252032520000001</c:v>
                </c:pt>
                <c:pt idx="3">
                  <c:v>4.0691056909999999</c:v>
                </c:pt>
                <c:pt idx="4">
                  <c:v>3.7723577239999999</c:v>
                </c:pt>
                <c:pt idx="5">
                  <c:v>3.7032520330000001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BD-4CAF-AFCD-CB954B20D49A}"/>
            </c:ext>
          </c:extLst>
        </c:ser>
        <c:ser>
          <c:idx val="1"/>
          <c:order val="1"/>
          <c:tx>
            <c:v>預測為 Score(S)</c:v>
          </c:tx>
          <c:spPr>
            <a:ln w="28575">
              <a:noFill/>
            </a:ln>
          </c:spPr>
          <c:xVal>
            <c:numRef>
              <c:f>'Class Regrssion'!$K$2:$K$7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工作表31!$B$26:$B$31</c:f>
              <c:numCache>
                <c:formatCode>General</c:formatCode>
                <c:ptCount val="6"/>
                <c:pt idx="0">
                  <c:v>4.0121951219999996</c:v>
                </c:pt>
                <c:pt idx="1">
                  <c:v>4.0121951219999996</c:v>
                </c:pt>
                <c:pt idx="2">
                  <c:v>3.7186563973684206</c:v>
                </c:pt>
                <c:pt idx="3">
                  <c:v>4.0158322636842101</c:v>
                </c:pt>
                <c:pt idx="4">
                  <c:v>3.8177150194736837</c:v>
                </c:pt>
                <c:pt idx="5">
                  <c:v>3.8177150194736837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BD-4CAF-AFCD-CB954B20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568"/>
        <c:axId val="11154832"/>
      </c:scatterChart>
      <c:valAx>
        <c:axId val="1116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分散文字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54832"/>
        <c:crosses val="autoZero"/>
        <c:crossBetween val="midCat"/>
      </c:valAx>
      <c:valAx>
        <c:axId val="1115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Score(S)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1163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少數集中文字 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Score(R)</c:v>
          </c:tx>
          <c:spPr>
            <a:ln w="28575">
              <a:noFill/>
            </a:ln>
          </c:spPr>
          <c:xVal>
            <c:numRef>
              <c:f>'Class Regrssion'!$I$2:$I$7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'Class Regrssion'!$M$2:$M$7</c:f>
              <c:numCache>
                <c:formatCode>0.0000</c:formatCode>
                <c:ptCount val="6"/>
                <c:pt idx="0">
                  <c:v>3.2856999999999998</c:v>
                </c:pt>
                <c:pt idx="1">
                  <c:v>3.2143000000000002</c:v>
                </c:pt>
                <c:pt idx="2">
                  <c:v>3.1427999999999998</c:v>
                </c:pt>
                <c:pt idx="3">
                  <c:v>3</c:v>
                </c:pt>
                <c:pt idx="4">
                  <c:v>2.9287000000000001</c:v>
                </c:pt>
                <c:pt idx="5">
                  <c:v>2.7852000000000001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BB-4AD1-827A-928B69F12567}"/>
            </c:ext>
          </c:extLst>
        </c:ser>
        <c:ser>
          <c:idx val="1"/>
          <c:order val="1"/>
          <c:tx>
            <c:v>預測為 Score(R)</c:v>
          </c:tx>
          <c:spPr>
            <a:ln w="28575">
              <a:noFill/>
            </a:ln>
          </c:spPr>
          <c:xVal>
            <c:numRef>
              <c:f>'Class Regrssion'!$I$2:$I$7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工作表35!$B$28:$B$33</c:f>
              <c:numCache>
                <c:formatCode>General</c:formatCode>
                <c:ptCount val="6"/>
                <c:pt idx="0">
                  <c:v>3.2696845652173914</c:v>
                </c:pt>
                <c:pt idx="1">
                  <c:v>3.2303154347826091</c:v>
                </c:pt>
                <c:pt idx="2">
                  <c:v>3.1403360869565216</c:v>
                </c:pt>
                <c:pt idx="3">
                  <c:v>2.9987680434782611</c:v>
                </c:pt>
                <c:pt idx="4">
                  <c:v>2.939787608695652</c:v>
                </c:pt>
                <c:pt idx="5">
                  <c:v>2.7778082608695653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BB-4AD1-827A-928B69F1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34944"/>
        <c:axId val="230132032"/>
      </c:scatterChart>
      <c:valAx>
        <c:axId val="23013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少數集中文字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132032"/>
        <c:crosses val="autoZero"/>
        <c:crossBetween val="midCat"/>
      </c:valAx>
      <c:valAx>
        <c:axId val="230132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Score(R)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30134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分散文字 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Score(R)</c:v>
          </c:tx>
          <c:spPr>
            <a:ln w="28575">
              <a:noFill/>
            </a:ln>
          </c:spPr>
          <c:xVal>
            <c:numRef>
              <c:f>'Class Regrssion'!$K$2:$K$7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'Class Regrssion'!$M$2:$M$7</c:f>
              <c:numCache>
                <c:formatCode>0.0000</c:formatCode>
                <c:ptCount val="6"/>
                <c:pt idx="0">
                  <c:v>3.2856999999999998</c:v>
                </c:pt>
                <c:pt idx="1">
                  <c:v>3.2143000000000002</c:v>
                </c:pt>
                <c:pt idx="2">
                  <c:v>3.1427999999999998</c:v>
                </c:pt>
                <c:pt idx="3">
                  <c:v>3</c:v>
                </c:pt>
                <c:pt idx="4">
                  <c:v>2.9287000000000001</c:v>
                </c:pt>
                <c:pt idx="5">
                  <c:v>2.7852000000000001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B4-4AA2-B43B-B43CCF075F40}"/>
            </c:ext>
          </c:extLst>
        </c:ser>
        <c:ser>
          <c:idx val="1"/>
          <c:order val="1"/>
          <c:tx>
            <c:v>預測為 Score(R)</c:v>
          </c:tx>
          <c:spPr>
            <a:ln w="28575">
              <a:noFill/>
            </a:ln>
          </c:spPr>
          <c:xVal>
            <c:numRef>
              <c:f>'Class Regrssion'!$K$2:$K$7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工作表35!$B$28:$B$33</c:f>
              <c:numCache>
                <c:formatCode>General</c:formatCode>
                <c:ptCount val="6"/>
                <c:pt idx="0">
                  <c:v>3.2696845652173914</c:v>
                </c:pt>
                <c:pt idx="1">
                  <c:v>3.2303154347826091</c:v>
                </c:pt>
                <c:pt idx="2">
                  <c:v>3.1403360869565216</c:v>
                </c:pt>
                <c:pt idx="3">
                  <c:v>2.9987680434782611</c:v>
                </c:pt>
                <c:pt idx="4">
                  <c:v>2.939787608695652</c:v>
                </c:pt>
                <c:pt idx="5">
                  <c:v>2.7778082608695653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B4-4AA2-B43B-B43CCF075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34944"/>
        <c:axId val="230129120"/>
      </c:scatterChart>
      <c:valAx>
        <c:axId val="23013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分散文字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129120"/>
        <c:crosses val="autoZero"/>
        <c:crossBetween val="midCat"/>
      </c:valAx>
      <c:valAx>
        <c:axId val="23012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Score(R)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30134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集中文字 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Score(R)</c:v>
          </c:tx>
          <c:spPr>
            <a:ln w="28575">
              <a:noFill/>
            </a:ln>
          </c:spPr>
          <c:xVal>
            <c:numRef>
              <c:f>'Class Regrssion'!$L$2:$L$7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xVal>
          <c:yVal>
            <c:numRef>
              <c:f>'Class Regrssion'!$M$2:$M$7</c:f>
              <c:numCache>
                <c:formatCode>0.0000</c:formatCode>
                <c:ptCount val="6"/>
                <c:pt idx="0">
                  <c:v>3.2856999999999998</c:v>
                </c:pt>
                <c:pt idx="1">
                  <c:v>3.2143000000000002</c:v>
                </c:pt>
                <c:pt idx="2">
                  <c:v>3.1427999999999998</c:v>
                </c:pt>
                <c:pt idx="3">
                  <c:v>3</c:v>
                </c:pt>
                <c:pt idx="4">
                  <c:v>2.9287000000000001</c:v>
                </c:pt>
                <c:pt idx="5">
                  <c:v>2.7852000000000001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AC-4B7C-8A3D-046640F27A4B}"/>
            </c:ext>
          </c:extLst>
        </c:ser>
        <c:ser>
          <c:idx val="1"/>
          <c:order val="1"/>
          <c:tx>
            <c:v>預測為 Score(R)</c:v>
          </c:tx>
          <c:spPr>
            <a:ln w="28575">
              <a:noFill/>
            </a:ln>
          </c:spPr>
          <c:xVal>
            <c:numRef>
              <c:f>'Class Regrssion'!$L$2:$L$7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xVal>
          <c:yVal>
            <c:numRef>
              <c:f>工作表35!$B$28:$B$33</c:f>
              <c:numCache>
                <c:formatCode>General</c:formatCode>
                <c:ptCount val="6"/>
                <c:pt idx="0">
                  <c:v>3.2696845652173914</c:v>
                </c:pt>
                <c:pt idx="1">
                  <c:v>3.2303154347826091</c:v>
                </c:pt>
                <c:pt idx="2">
                  <c:v>3.1403360869565216</c:v>
                </c:pt>
                <c:pt idx="3">
                  <c:v>2.9987680434782611</c:v>
                </c:pt>
                <c:pt idx="4">
                  <c:v>2.939787608695652</c:v>
                </c:pt>
                <c:pt idx="5">
                  <c:v>2.7778082608695653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AC-4B7C-8A3D-046640F2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13072"/>
        <c:axId val="374005584"/>
      </c:scatterChart>
      <c:valAx>
        <c:axId val="37401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集中文字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005584"/>
        <c:crosses val="autoZero"/>
        <c:crossBetween val="midCat"/>
      </c:valAx>
      <c:valAx>
        <c:axId val="37400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Score(R)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37401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圖片</a:t>
            </a:r>
            <a:r>
              <a:rPr lang="en-US" altLang="zh-TW"/>
              <a:t>+</a:t>
            </a:r>
            <a:r>
              <a:rPr lang="zh-TW" altLang="en-US"/>
              <a:t>文字說明 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Score(R)</c:v>
          </c:tx>
          <c:spPr>
            <a:ln w="28575">
              <a:noFill/>
            </a:ln>
          </c:spPr>
          <c:xVal>
            <c:numRef>
              <c:f>'Class Regrssion'!$J$2:$J$7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'Class Regrssion'!$M$2:$M$7</c:f>
              <c:numCache>
                <c:formatCode>0.0000</c:formatCode>
                <c:ptCount val="6"/>
                <c:pt idx="0">
                  <c:v>3.2856999999999998</c:v>
                </c:pt>
                <c:pt idx="1">
                  <c:v>3.2143000000000002</c:v>
                </c:pt>
                <c:pt idx="2">
                  <c:v>3.1427999999999998</c:v>
                </c:pt>
                <c:pt idx="3">
                  <c:v>3</c:v>
                </c:pt>
                <c:pt idx="4">
                  <c:v>2.9287000000000001</c:v>
                </c:pt>
                <c:pt idx="5">
                  <c:v>2.7852000000000001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6E-4F02-AECD-3032877FA256}"/>
            </c:ext>
          </c:extLst>
        </c:ser>
        <c:ser>
          <c:idx val="1"/>
          <c:order val="1"/>
          <c:tx>
            <c:v>預測為 Score(R)</c:v>
          </c:tx>
          <c:spPr>
            <a:ln w="28575">
              <a:noFill/>
            </a:ln>
          </c:spPr>
          <c:xVal>
            <c:numRef>
              <c:f>'Class Regrssion'!$J$2:$J$7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工作表35!$B$28:$B$33</c:f>
              <c:numCache>
                <c:formatCode>General</c:formatCode>
                <c:ptCount val="6"/>
                <c:pt idx="0">
                  <c:v>3.2696845652173914</c:v>
                </c:pt>
                <c:pt idx="1">
                  <c:v>3.2303154347826091</c:v>
                </c:pt>
                <c:pt idx="2">
                  <c:v>3.1403360869565216</c:v>
                </c:pt>
                <c:pt idx="3">
                  <c:v>2.9987680434782611</c:v>
                </c:pt>
                <c:pt idx="4">
                  <c:v>2.939787608695652</c:v>
                </c:pt>
                <c:pt idx="5">
                  <c:v>2.7778082608695653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6E-4F02-AECD-3032877FA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14320"/>
        <c:axId val="374008080"/>
      </c:scatterChart>
      <c:valAx>
        <c:axId val="37401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圖片</a:t>
                </a:r>
                <a:r>
                  <a:rPr lang="en-US" altLang="zh-TW"/>
                  <a:t>+</a:t>
                </a:r>
                <a:r>
                  <a:rPr lang="zh-TW" altLang="en-US"/>
                  <a:t>文字說明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008080"/>
        <c:crosses val="autoZero"/>
        <c:crossBetween val="midCat"/>
      </c:valAx>
      <c:valAx>
        <c:axId val="374008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Score(R)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374014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少數集中文字 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Score(R)</c:v>
          </c:tx>
          <c:spPr>
            <a:ln w="28575">
              <a:noFill/>
            </a:ln>
          </c:spPr>
          <c:xVal>
            <c:numRef>
              <c:f>'Class Regrssion'!$I$2:$I$7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'Class Regrssion'!$M$2:$M$7</c:f>
              <c:numCache>
                <c:formatCode>0.0000</c:formatCode>
                <c:ptCount val="6"/>
                <c:pt idx="0">
                  <c:v>3.2856999999999998</c:v>
                </c:pt>
                <c:pt idx="1">
                  <c:v>3.2143000000000002</c:v>
                </c:pt>
                <c:pt idx="2">
                  <c:v>3.1427999999999998</c:v>
                </c:pt>
                <c:pt idx="3">
                  <c:v>3</c:v>
                </c:pt>
                <c:pt idx="4">
                  <c:v>2.9287000000000001</c:v>
                </c:pt>
                <c:pt idx="5">
                  <c:v>2.7852000000000001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A-41CF-8A3B-C9B98196A730}"/>
            </c:ext>
          </c:extLst>
        </c:ser>
        <c:ser>
          <c:idx val="1"/>
          <c:order val="1"/>
          <c:tx>
            <c:v>預測為 Score(R)</c:v>
          </c:tx>
          <c:spPr>
            <a:ln w="28575">
              <a:noFill/>
            </a:ln>
          </c:spPr>
          <c:xVal>
            <c:numRef>
              <c:f>'Class Regrssion'!$I$2:$I$7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工作表39!$B$27:$B$32</c:f>
              <c:numCache>
                <c:formatCode>General</c:formatCode>
                <c:ptCount val="6"/>
                <c:pt idx="0">
                  <c:v>3.25</c:v>
                </c:pt>
                <c:pt idx="1">
                  <c:v>3.25</c:v>
                </c:pt>
                <c:pt idx="2">
                  <c:v>3.1487262295081964</c:v>
                </c:pt>
                <c:pt idx="3">
                  <c:v>3.0029631147540981</c:v>
                </c:pt>
                <c:pt idx="4">
                  <c:v>2.902031967213115</c:v>
                </c:pt>
                <c:pt idx="5">
                  <c:v>2.8029786885245906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CA-41CF-8A3B-C9B98196A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05168"/>
        <c:axId val="374006000"/>
      </c:scatterChart>
      <c:valAx>
        <c:axId val="37400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少數集中文字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006000"/>
        <c:crosses val="autoZero"/>
        <c:crossBetween val="midCat"/>
      </c:valAx>
      <c:valAx>
        <c:axId val="37400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Score(R)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374005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圖片</a:t>
            </a:r>
            <a:r>
              <a:rPr lang="en-US" altLang="zh-TW"/>
              <a:t>+</a:t>
            </a:r>
            <a:r>
              <a:rPr lang="zh-TW" altLang="en-US"/>
              <a:t>文字說明 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Score(R)</c:v>
          </c:tx>
          <c:spPr>
            <a:ln w="28575">
              <a:noFill/>
            </a:ln>
          </c:spPr>
          <c:xVal>
            <c:numRef>
              <c:f>'Class Regrssion'!$J$2:$J$7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'Class Regrssion'!$M$2:$M$7</c:f>
              <c:numCache>
                <c:formatCode>0.0000</c:formatCode>
                <c:ptCount val="6"/>
                <c:pt idx="0">
                  <c:v>3.2856999999999998</c:v>
                </c:pt>
                <c:pt idx="1">
                  <c:v>3.2143000000000002</c:v>
                </c:pt>
                <c:pt idx="2">
                  <c:v>3.1427999999999998</c:v>
                </c:pt>
                <c:pt idx="3">
                  <c:v>3</c:v>
                </c:pt>
                <c:pt idx="4">
                  <c:v>2.9287000000000001</c:v>
                </c:pt>
                <c:pt idx="5">
                  <c:v>2.7852000000000001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75-4135-A201-3697F76B6F58}"/>
            </c:ext>
          </c:extLst>
        </c:ser>
        <c:ser>
          <c:idx val="1"/>
          <c:order val="1"/>
          <c:tx>
            <c:v>預測為 Score(R)</c:v>
          </c:tx>
          <c:spPr>
            <a:ln w="28575">
              <a:noFill/>
            </a:ln>
          </c:spPr>
          <c:xVal>
            <c:numRef>
              <c:f>'Class Regrssion'!$J$2:$J$7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工作表39!$B$27:$B$32</c:f>
              <c:numCache>
                <c:formatCode>General</c:formatCode>
                <c:ptCount val="6"/>
                <c:pt idx="0">
                  <c:v>3.25</c:v>
                </c:pt>
                <c:pt idx="1">
                  <c:v>3.25</c:v>
                </c:pt>
                <c:pt idx="2">
                  <c:v>3.1487262295081964</c:v>
                </c:pt>
                <c:pt idx="3">
                  <c:v>3.0029631147540981</c:v>
                </c:pt>
                <c:pt idx="4">
                  <c:v>2.902031967213115</c:v>
                </c:pt>
                <c:pt idx="5">
                  <c:v>2.8029786885245906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75-4135-A201-3697F76B6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4400"/>
        <c:axId val="11155248"/>
      </c:scatterChart>
      <c:valAx>
        <c:axId val="1116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圖片</a:t>
                </a:r>
                <a:r>
                  <a:rPr lang="en-US" altLang="zh-TW"/>
                  <a:t>+</a:t>
                </a:r>
                <a:r>
                  <a:rPr lang="zh-TW" altLang="en-US"/>
                  <a:t>文字說明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55248"/>
        <c:crosses val="autoZero"/>
        <c:crossBetween val="midCat"/>
      </c:valAx>
      <c:valAx>
        <c:axId val="1115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Score(R)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116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分散文字 樣本迴歸線圖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7033300524934378"/>
          <c:y val="0.52711180160775861"/>
          <c:w val="0.41775918635170606"/>
          <c:h val="0.32295057848710618"/>
        </c:manualLayout>
      </c:layout>
      <c:scatterChart>
        <c:scatterStyle val="lineMarker"/>
        <c:varyColors val="0"/>
        <c:ser>
          <c:idx val="0"/>
          <c:order val="0"/>
          <c:tx>
            <c:v>Score(R)</c:v>
          </c:tx>
          <c:spPr>
            <a:ln w="28575">
              <a:noFill/>
            </a:ln>
          </c:spPr>
          <c:xVal>
            <c:numRef>
              <c:f>'Class Regrssion'!$K$2:$K$7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'Class Regrssion'!$M$2:$M$7</c:f>
              <c:numCache>
                <c:formatCode>0.0000</c:formatCode>
                <c:ptCount val="6"/>
                <c:pt idx="0">
                  <c:v>3.2856999999999998</c:v>
                </c:pt>
                <c:pt idx="1">
                  <c:v>3.2143000000000002</c:v>
                </c:pt>
                <c:pt idx="2">
                  <c:v>3.1427999999999998</c:v>
                </c:pt>
                <c:pt idx="3">
                  <c:v>3</c:v>
                </c:pt>
                <c:pt idx="4">
                  <c:v>2.9287000000000001</c:v>
                </c:pt>
                <c:pt idx="5">
                  <c:v>2.7852000000000001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83-4558-99A7-78861C467015}"/>
            </c:ext>
          </c:extLst>
        </c:ser>
        <c:ser>
          <c:idx val="1"/>
          <c:order val="1"/>
          <c:tx>
            <c:v>預測為 Score(R)</c:v>
          </c:tx>
          <c:spPr>
            <a:ln w="28575">
              <a:noFill/>
            </a:ln>
          </c:spPr>
          <c:xVal>
            <c:numRef>
              <c:f>'Class Regrssion'!$K$2:$K$7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工作表39!$B$27:$B$32</c:f>
              <c:numCache>
                <c:formatCode>General</c:formatCode>
                <c:ptCount val="6"/>
                <c:pt idx="0">
                  <c:v>3.25</c:v>
                </c:pt>
                <c:pt idx="1">
                  <c:v>3.25</c:v>
                </c:pt>
                <c:pt idx="2">
                  <c:v>3.1487262295081964</c:v>
                </c:pt>
                <c:pt idx="3">
                  <c:v>3.0029631147540981</c:v>
                </c:pt>
                <c:pt idx="4">
                  <c:v>2.902031967213115</c:v>
                </c:pt>
                <c:pt idx="5">
                  <c:v>2.8029786885245906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83-4558-99A7-78861C46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0080"/>
        <c:axId val="11900800"/>
      </c:scatterChart>
      <c:valAx>
        <c:axId val="1320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分散文字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00800"/>
        <c:crosses val="autoZero"/>
        <c:crossBetween val="midCat"/>
      </c:valAx>
      <c:valAx>
        <c:axId val="1190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Score(R)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3200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分散文字 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Score(R)</c:v>
          </c:tx>
          <c:spPr>
            <a:ln w="28575">
              <a:noFill/>
            </a:ln>
          </c:spPr>
          <c:xVal>
            <c:numRef>
              <c:f>'Class Regrssion'!$K$2:$K$7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'Class Regrssion'!$M$2:$M$7</c:f>
              <c:numCache>
                <c:formatCode>0.0000</c:formatCode>
                <c:ptCount val="6"/>
                <c:pt idx="0">
                  <c:v>3.2856999999999998</c:v>
                </c:pt>
                <c:pt idx="1">
                  <c:v>3.2143000000000002</c:v>
                </c:pt>
                <c:pt idx="2">
                  <c:v>3.1427999999999998</c:v>
                </c:pt>
                <c:pt idx="3">
                  <c:v>3</c:v>
                </c:pt>
                <c:pt idx="4">
                  <c:v>2.9287000000000001</c:v>
                </c:pt>
                <c:pt idx="5">
                  <c:v>2.7852000000000001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11-4177-8E04-7B9DE4ED574D}"/>
            </c:ext>
          </c:extLst>
        </c:ser>
        <c:ser>
          <c:idx val="1"/>
          <c:order val="1"/>
          <c:tx>
            <c:v>預測為 Score(R)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'Class Regrssion'!$K$2:$K$7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工作表33!$B$26:$B$31</c:f>
              <c:numCache>
                <c:formatCode>General</c:formatCode>
                <c:ptCount val="6"/>
                <c:pt idx="0">
                  <c:v>3.3050499999999996</c:v>
                </c:pt>
                <c:pt idx="1">
                  <c:v>3.19495</c:v>
                </c:pt>
                <c:pt idx="2">
                  <c:v>3.0467499999999998</c:v>
                </c:pt>
                <c:pt idx="3">
                  <c:v>2.9366500000000002</c:v>
                </c:pt>
                <c:pt idx="4">
                  <c:v>3.0467499999999998</c:v>
                </c:pt>
                <c:pt idx="5">
                  <c:v>2.8265500000000001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11-4177-8E04-7B9DE4ED5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08080"/>
        <c:axId val="374009328"/>
      </c:scatterChart>
      <c:valAx>
        <c:axId val="37400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分散文字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009328"/>
        <c:crosses val="autoZero"/>
        <c:crossBetween val="midCat"/>
      </c:valAx>
      <c:valAx>
        <c:axId val="37400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Score(R)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374008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集中文字 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Score(R)</c:v>
          </c:tx>
          <c:spPr>
            <a:ln w="28575">
              <a:noFill/>
            </a:ln>
          </c:spPr>
          <c:xVal>
            <c:numRef>
              <c:f>'Class Regrssion'!$L$2:$L$7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xVal>
          <c:yVal>
            <c:numRef>
              <c:f>'Class Regrssion'!$M$2:$M$7</c:f>
              <c:numCache>
                <c:formatCode>0.0000</c:formatCode>
                <c:ptCount val="6"/>
                <c:pt idx="0">
                  <c:v>3.2856999999999998</c:v>
                </c:pt>
                <c:pt idx="1">
                  <c:v>3.2143000000000002</c:v>
                </c:pt>
                <c:pt idx="2">
                  <c:v>3.1427999999999998</c:v>
                </c:pt>
                <c:pt idx="3">
                  <c:v>3</c:v>
                </c:pt>
                <c:pt idx="4">
                  <c:v>2.9287000000000001</c:v>
                </c:pt>
                <c:pt idx="5">
                  <c:v>2.7852000000000001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F2-4A73-BC32-2D3CEB66548D}"/>
            </c:ext>
          </c:extLst>
        </c:ser>
        <c:ser>
          <c:idx val="1"/>
          <c:order val="1"/>
          <c:tx>
            <c:v>預測為 Score(R)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'Class Regrssion'!$L$2:$L$7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xVal>
          <c:yVal>
            <c:numRef>
              <c:f>工作表33!$B$26:$B$31</c:f>
              <c:numCache>
                <c:formatCode>General</c:formatCode>
                <c:ptCount val="6"/>
                <c:pt idx="0">
                  <c:v>3.3050499999999996</c:v>
                </c:pt>
                <c:pt idx="1">
                  <c:v>3.19495</c:v>
                </c:pt>
                <c:pt idx="2">
                  <c:v>3.0467499999999998</c:v>
                </c:pt>
                <c:pt idx="3">
                  <c:v>2.9366500000000002</c:v>
                </c:pt>
                <c:pt idx="4">
                  <c:v>3.0467499999999998</c:v>
                </c:pt>
                <c:pt idx="5">
                  <c:v>2.8265500000000001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F2-4A73-BC32-2D3CEB665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16400"/>
        <c:axId val="374019728"/>
      </c:scatterChart>
      <c:valAx>
        <c:axId val="37401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集中文字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019728"/>
        <c:crosses val="autoZero"/>
        <c:crossBetween val="midCat"/>
      </c:valAx>
      <c:valAx>
        <c:axId val="37401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Score(R)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374016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FixationNumbers </a:t>
            </a:r>
            <a:r>
              <a:rPr lang="zh-TW" altLang="en-US"/>
              <a:t>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Score(R)</c:v>
          </c:tx>
          <c:spPr>
            <a:ln w="28575">
              <a:noFill/>
            </a:ln>
          </c:spPr>
          <c:xVal>
            <c:numRef>
              <c:f>'Eye Features Regression'!$E$2:$E$7</c:f>
              <c:numCache>
                <c:formatCode>General</c:formatCode>
                <c:ptCount val="6"/>
                <c:pt idx="0">
                  <c:v>192.33333333333334</c:v>
                </c:pt>
                <c:pt idx="1">
                  <c:v>336.1</c:v>
                </c:pt>
                <c:pt idx="2">
                  <c:v>217.8</c:v>
                </c:pt>
                <c:pt idx="3">
                  <c:v>188.3</c:v>
                </c:pt>
                <c:pt idx="4">
                  <c:v>182.25</c:v>
                </c:pt>
                <c:pt idx="5">
                  <c:v>238.75</c:v>
                </c:pt>
              </c:numCache>
            </c:numRef>
          </c:xVal>
          <c:yVal>
            <c:numRef>
              <c:f>'Eye Features Regression'!$K$2:$K$7</c:f>
              <c:numCache>
                <c:formatCode>0.0000</c:formatCode>
                <c:ptCount val="6"/>
                <c:pt idx="0">
                  <c:v>3.2856999999999998</c:v>
                </c:pt>
                <c:pt idx="1">
                  <c:v>3.2143000000000002</c:v>
                </c:pt>
                <c:pt idx="2">
                  <c:v>3.1427999999999998</c:v>
                </c:pt>
                <c:pt idx="3">
                  <c:v>3</c:v>
                </c:pt>
                <c:pt idx="4">
                  <c:v>2.9287000000000001</c:v>
                </c:pt>
                <c:pt idx="5">
                  <c:v>2.7852000000000001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B4-4826-A1B3-C47382013C90}"/>
            </c:ext>
          </c:extLst>
        </c:ser>
        <c:ser>
          <c:idx val="1"/>
          <c:order val="1"/>
          <c:tx>
            <c:v>預測為 Score(R)</c:v>
          </c:tx>
          <c:spPr>
            <a:ln w="28575">
              <a:noFill/>
            </a:ln>
          </c:spPr>
          <c:xVal>
            <c:numRef>
              <c:f>'Eye Features Regression'!$E$2:$E$7</c:f>
              <c:numCache>
                <c:formatCode>General</c:formatCode>
                <c:ptCount val="6"/>
                <c:pt idx="0">
                  <c:v>192.33333333333334</c:v>
                </c:pt>
                <c:pt idx="1">
                  <c:v>336.1</c:v>
                </c:pt>
                <c:pt idx="2">
                  <c:v>217.8</c:v>
                </c:pt>
                <c:pt idx="3">
                  <c:v>188.3</c:v>
                </c:pt>
                <c:pt idx="4">
                  <c:v>182.25</c:v>
                </c:pt>
                <c:pt idx="5">
                  <c:v>238.75</c:v>
                </c:pt>
              </c:numCache>
            </c:numRef>
          </c:xVal>
          <c:yVal>
            <c:numRef>
              <c:f>工作表22!$B$27:$B$32</c:f>
              <c:numCache>
                <c:formatCode>General</c:formatCode>
                <c:ptCount val="6"/>
                <c:pt idx="0">
                  <c:v>3.2486473335068271</c:v>
                </c:pt>
                <c:pt idx="1">
                  <c:v>3.2279353658503114</c:v>
                </c:pt>
                <c:pt idx="2">
                  <c:v>3.1389580937094053</c:v>
                </c:pt>
                <c:pt idx="3">
                  <c:v>3.0214000390683875</c:v>
                </c:pt>
                <c:pt idx="4">
                  <c:v>2.964949913292751</c:v>
                </c:pt>
                <c:pt idx="5">
                  <c:v>2.75480925457232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B4-4826-A1B3-C4738201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06832"/>
        <c:axId val="374018064"/>
      </c:scatterChart>
      <c:valAx>
        <c:axId val="37400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FixationNumbers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018064"/>
        <c:crosses val="autoZero"/>
        <c:crossBetween val="midCat"/>
      </c:valAx>
      <c:valAx>
        <c:axId val="37401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Score(R)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374006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圖片</a:t>
            </a:r>
            <a:r>
              <a:rPr lang="en-US" altLang="zh-TW"/>
              <a:t>+</a:t>
            </a:r>
            <a:r>
              <a:rPr lang="zh-TW" altLang="en-US"/>
              <a:t>文字說明 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Score(R)</c:v>
          </c:tx>
          <c:spPr>
            <a:ln w="28575">
              <a:noFill/>
            </a:ln>
          </c:spPr>
          <c:xVal>
            <c:numRef>
              <c:f>'Class Regrssion'!$J$2:$J$7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'Class Regrssion'!$M$2:$M$7</c:f>
              <c:numCache>
                <c:formatCode>0.0000</c:formatCode>
                <c:ptCount val="6"/>
                <c:pt idx="0">
                  <c:v>3.2856999999999998</c:v>
                </c:pt>
                <c:pt idx="1">
                  <c:v>3.2143000000000002</c:v>
                </c:pt>
                <c:pt idx="2">
                  <c:v>3.1427999999999998</c:v>
                </c:pt>
                <c:pt idx="3">
                  <c:v>3</c:v>
                </c:pt>
                <c:pt idx="4">
                  <c:v>2.9287000000000001</c:v>
                </c:pt>
                <c:pt idx="5">
                  <c:v>2.7852000000000001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2B-4BFB-AF2C-488383004CA3}"/>
            </c:ext>
          </c:extLst>
        </c:ser>
        <c:ser>
          <c:idx val="1"/>
          <c:order val="1"/>
          <c:tx>
            <c:v>預測為 Score(R)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'Class Regrssion'!$J$2:$J$7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分類顯著線性迴歸結果!$B$26:$B$31</c:f>
              <c:numCache>
                <c:formatCode>General</c:formatCode>
                <c:ptCount val="6"/>
                <c:pt idx="0">
                  <c:v>3.25</c:v>
                </c:pt>
                <c:pt idx="1">
                  <c:v>3.25</c:v>
                </c:pt>
                <c:pt idx="2">
                  <c:v>3.1627444444444439</c:v>
                </c:pt>
                <c:pt idx="3">
                  <c:v>2.924461111111111</c:v>
                </c:pt>
                <c:pt idx="4">
                  <c:v>2.924461111111111</c:v>
                </c:pt>
                <c:pt idx="5">
                  <c:v>2.8450333333333333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2B-4BFB-AF2C-48838300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13072"/>
        <c:axId val="374014736"/>
      </c:scatterChart>
      <c:valAx>
        <c:axId val="37401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圖片</a:t>
                </a:r>
                <a:r>
                  <a:rPr lang="en-US" altLang="zh-TW"/>
                  <a:t>+</a:t>
                </a:r>
                <a:r>
                  <a:rPr lang="zh-TW" altLang="en-US"/>
                  <a:t>文字說明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014736"/>
        <c:crosses val="autoZero"/>
        <c:crossBetween val="midCat"/>
      </c:valAx>
      <c:valAx>
        <c:axId val="37401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Score(R)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37401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分散文字 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Score(R)</c:v>
          </c:tx>
          <c:spPr>
            <a:ln w="28575">
              <a:noFill/>
            </a:ln>
          </c:spPr>
          <c:xVal>
            <c:numRef>
              <c:f>'Class Regrssion'!$K$2:$K$7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'Class Regrssion'!$M$2:$M$7</c:f>
              <c:numCache>
                <c:formatCode>0.0000</c:formatCode>
                <c:ptCount val="6"/>
                <c:pt idx="0">
                  <c:v>3.2856999999999998</c:v>
                </c:pt>
                <c:pt idx="1">
                  <c:v>3.2143000000000002</c:v>
                </c:pt>
                <c:pt idx="2">
                  <c:v>3.1427999999999998</c:v>
                </c:pt>
                <c:pt idx="3">
                  <c:v>3</c:v>
                </c:pt>
                <c:pt idx="4">
                  <c:v>2.9287000000000001</c:v>
                </c:pt>
                <c:pt idx="5">
                  <c:v>2.7852000000000001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A8-497C-9117-4FC472912AC8}"/>
            </c:ext>
          </c:extLst>
        </c:ser>
        <c:ser>
          <c:idx val="1"/>
          <c:order val="1"/>
          <c:tx>
            <c:v>預測為 Score(R)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'Class Regrssion'!$K$2:$K$7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分類顯著線性迴歸結果!$B$26:$B$31</c:f>
              <c:numCache>
                <c:formatCode>General</c:formatCode>
                <c:ptCount val="6"/>
                <c:pt idx="0">
                  <c:v>3.25</c:v>
                </c:pt>
                <c:pt idx="1">
                  <c:v>3.25</c:v>
                </c:pt>
                <c:pt idx="2">
                  <c:v>3.1627444444444439</c:v>
                </c:pt>
                <c:pt idx="3">
                  <c:v>2.924461111111111</c:v>
                </c:pt>
                <c:pt idx="4">
                  <c:v>2.924461111111111</c:v>
                </c:pt>
                <c:pt idx="5">
                  <c:v>2.8450333333333333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A8-497C-9117-4FC472912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99584"/>
        <c:axId val="225597920"/>
      </c:scatterChart>
      <c:valAx>
        <c:axId val="22559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分散文字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597920"/>
        <c:crosses val="autoZero"/>
        <c:crossBetween val="midCat"/>
      </c:valAx>
      <c:valAx>
        <c:axId val="22559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Score(R)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25599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FixationTimePercentage </a:t>
            </a:r>
            <a:r>
              <a:rPr lang="zh-TW" altLang="en-US"/>
              <a:t>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Score(R)</c:v>
          </c:tx>
          <c:spPr>
            <a:ln w="28575">
              <a:noFill/>
            </a:ln>
          </c:spPr>
          <c:xVal>
            <c:numRef>
              <c:f>'Eye Features Regression'!$F$2:$F$7</c:f>
              <c:numCache>
                <c:formatCode>General</c:formatCode>
                <c:ptCount val="6"/>
                <c:pt idx="0">
                  <c:v>0.31850958333333329</c:v>
                </c:pt>
                <c:pt idx="1">
                  <c:v>0.33558909999999992</c:v>
                </c:pt>
                <c:pt idx="2">
                  <c:v>0.33253379999999999</c:v>
                </c:pt>
                <c:pt idx="3">
                  <c:v>0.33621270000000003</c:v>
                </c:pt>
                <c:pt idx="4">
                  <c:v>0.35275687499999997</c:v>
                </c:pt>
                <c:pt idx="5">
                  <c:v>0.37771558333333338</c:v>
                </c:pt>
              </c:numCache>
            </c:numRef>
          </c:xVal>
          <c:yVal>
            <c:numRef>
              <c:f>'Eye Features Regression'!$K$2:$K$7</c:f>
              <c:numCache>
                <c:formatCode>0.0000</c:formatCode>
                <c:ptCount val="6"/>
                <c:pt idx="0">
                  <c:v>3.2856999999999998</c:v>
                </c:pt>
                <c:pt idx="1">
                  <c:v>3.2143000000000002</c:v>
                </c:pt>
                <c:pt idx="2">
                  <c:v>3.1427999999999998</c:v>
                </c:pt>
                <c:pt idx="3">
                  <c:v>3</c:v>
                </c:pt>
                <c:pt idx="4">
                  <c:v>2.9287000000000001</c:v>
                </c:pt>
                <c:pt idx="5">
                  <c:v>2.7852000000000001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F-4C2F-AC19-4C2973767AB7}"/>
            </c:ext>
          </c:extLst>
        </c:ser>
        <c:ser>
          <c:idx val="1"/>
          <c:order val="1"/>
          <c:tx>
            <c:v>預測為 Score(R)</c:v>
          </c:tx>
          <c:spPr>
            <a:ln w="28575">
              <a:noFill/>
            </a:ln>
          </c:spPr>
          <c:xVal>
            <c:numRef>
              <c:f>'Eye Features Regression'!$F$2:$F$7</c:f>
              <c:numCache>
                <c:formatCode>General</c:formatCode>
                <c:ptCount val="6"/>
                <c:pt idx="0">
                  <c:v>0.31850958333333329</c:v>
                </c:pt>
                <c:pt idx="1">
                  <c:v>0.33558909999999992</c:v>
                </c:pt>
                <c:pt idx="2">
                  <c:v>0.33253379999999999</c:v>
                </c:pt>
                <c:pt idx="3">
                  <c:v>0.33621270000000003</c:v>
                </c:pt>
                <c:pt idx="4">
                  <c:v>0.35275687499999997</c:v>
                </c:pt>
                <c:pt idx="5">
                  <c:v>0.37771558333333338</c:v>
                </c:pt>
              </c:numCache>
            </c:numRef>
          </c:xVal>
          <c:yVal>
            <c:numRef>
              <c:f>工作表22!$B$27:$B$32</c:f>
              <c:numCache>
                <c:formatCode>General</c:formatCode>
                <c:ptCount val="6"/>
                <c:pt idx="0">
                  <c:v>3.2486473335068271</c:v>
                </c:pt>
                <c:pt idx="1">
                  <c:v>3.2279353658503114</c:v>
                </c:pt>
                <c:pt idx="2">
                  <c:v>3.1389580937094053</c:v>
                </c:pt>
                <c:pt idx="3">
                  <c:v>3.0214000390683875</c:v>
                </c:pt>
                <c:pt idx="4">
                  <c:v>2.964949913292751</c:v>
                </c:pt>
                <c:pt idx="5">
                  <c:v>2.75480925457232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CF-4C2F-AC19-4C2973767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20560"/>
        <c:axId val="374018896"/>
      </c:scatterChart>
      <c:valAx>
        <c:axId val="37402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FixationTimePercentage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018896"/>
        <c:crosses val="autoZero"/>
        <c:crossBetween val="midCat"/>
      </c:valAx>
      <c:valAx>
        <c:axId val="37401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Score(R)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374020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MeanTimetoFixation(ms) </a:t>
            </a:r>
            <a:r>
              <a:rPr lang="zh-TW" altLang="en-US"/>
              <a:t>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Score(R)</c:v>
          </c:tx>
          <c:spPr>
            <a:ln w="28575">
              <a:noFill/>
            </a:ln>
          </c:spPr>
          <c:xVal>
            <c:numRef>
              <c:f>'Eye Features Regression'!$G$2:$G$7</c:f>
              <c:numCache>
                <c:formatCode>General</c:formatCode>
                <c:ptCount val="6"/>
                <c:pt idx="0">
                  <c:v>1511.9239166666666</c:v>
                </c:pt>
                <c:pt idx="1">
                  <c:v>1474.9877000000001</c:v>
                </c:pt>
                <c:pt idx="2">
                  <c:v>1676.2397000000001</c:v>
                </c:pt>
                <c:pt idx="3">
                  <c:v>2340.1971300000005</c:v>
                </c:pt>
                <c:pt idx="4">
                  <c:v>1479.3817500000002</c:v>
                </c:pt>
                <c:pt idx="5">
                  <c:v>2019.0027499999999</c:v>
                </c:pt>
              </c:numCache>
            </c:numRef>
          </c:xVal>
          <c:yVal>
            <c:numRef>
              <c:f>'Eye Features Regression'!$K$2:$K$7</c:f>
              <c:numCache>
                <c:formatCode>0.0000</c:formatCode>
                <c:ptCount val="6"/>
                <c:pt idx="0">
                  <c:v>3.2856999999999998</c:v>
                </c:pt>
                <c:pt idx="1">
                  <c:v>3.2143000000000002</c:v>
                </c:pt>
                <c:pt idx="2">
                  <c:v>3.1427999999999998</c:v>
                </c:pt>
                <c:pt idx="3">
                  <c:v>3</c:v>
                </c:pt>
                <c:pt idx="4">
                  <c:v>2.9287000000000001</c:v>
                </c:pt>
                <c:pt idx="5">
                  <c:v>2.7852000000000001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91-41B1-B9E4-B558D3F6489E}"/>
            </c:ext>
          </c:extLst>
        </c:ser>
        <c:ser>
          <c:idx val="1"/>
          <c:order val="1"/>
          <c:tx>
            <c:v>預測為 Score(R)</c:v>
          </c:tx>
          <c:spPr>
            <a:ln w="28575">
              <a:noFill/>
            </a:ln>
          </c:spPr>
          <c:xVal>
            <c:numRef>
              <c:f>'Eye Features Regression'!$G$2:$G$7</c:f>
              <c:numCache>
                <c:formatCode>General</c:formatCode>
                <c:ptCount val="6"/>
                <c:pt idx="0">
                  <c:v>1511.9239166666666</c:v>
                </c:pt>
                <c:pt idx="1">
                  <c:v>1474.9877000000001</c:v>
                </c:pt>
                <c:pt idx="2">
                  <c:v>1676.2397000000001</c:v>
                </c:pt>
                <c:pt idx="3">
                  <c:v>2340.1971300000005</c:v>
                </c:pt>
                <c:pt idx="4">
                  <c:v>1479.3817500000002</c:v>
                </c:pt>
                <c:pt idx="5">
                  <c:v>2019.0027499999999</c:v>
                </c:pt>
              </c:numCache>
            </c:numRef>
          </c:xVal>
          <c:yVal>
            <c:numRef>
              <c:f>工作表22!$B$27:$B$32</c:f>
              <c:numCache>
                <c:formatCode>General</c:formatCode>
                <c:ptCount val="6"/>
                <c:pt idx="0">
                  <c:v>3.2486473335068271</c:v>
                </c:pt>
                <c:pt idx="1">
                  <c:v>3.2279353658503114</c:v>
                </c:pt>
                <c:pt idx="2">
                  <c:v>3.1389580937094053</c:v>
                </c:pt>
                <c:pt idx="3">
                  <c:v>3.0214000390683875</c:v>
                </c:pt>
                <c:pt idx="4">
                  <c:v>2.964949913292751</c:v>
                </c:pt>
                <c:pt idx="5">
                  <c:v>2.75480925457232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91-41B1-B9E4-B558D3F64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15152"/>
        <c:axId val="374012656"/>
      </c:scatterChart>
      <c:valAx>
        <c:axId val="37401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MeanTimetoFixation(ms)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012656"/>
        <c:crosses val="autoZero"/>
        <c:crossBetween val="midCat"/>
      </c:valAx>
      <c:valAx>
        <c:axId val="37401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Score(R)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37401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FixationTimePercentage </a:t>
            </a:r>
            <a:r>
              <a:rPr lang="zh-TW" altLang="en-US"/>
              <a:t>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Score(R)</c:v>
          </c:tx>
          <c:spPr>
            <a:ln w="28575">
              <a:noFill/>
            </a:ln>
          </c:spPr>
          <c:xVal>
            <c:numRef>
              <c:f>'Eye Features Regression'!$F$2:$F$7</c:f>
              <c:numCache>
                <c:formatCode>General</c:formatCode>
                <c:ptCount val="6"/>
                <c:pt idx="0">
                  <c:v>0.31850958333333329</c:v>
                </c:pt>
                <c:pt idx="1">
                  <c:v>0.33558909999999992</c:v>
                </c:pt>
                <c:pt idx="2">
                  <c:v>0.33253379999999999</c:v>
                </c:pt>
                <c:pt idx="3">
                  <c:v>0.33621270000000003</c:v>
                </c:pt>
                <c:pt idx="4">
                  <c:v>0.35275687499999997</c:v>
                </c:pt>
                <c:pt idx="5">
                  <c:v>0.37771558333333338</c:v>
                </c:pt>
              </c:numCache>
            </c:numRef>
          </c:xVal>
          <c:yVal>
            <c:numRef>
              <c:f>'Eye Features Regression'!$K$2:$K$7</c:f>
              <c:numCache>
                <c:formatCode>0.0000</c:formatCode>
                <c:ptCount val="6"/>
                <c:pt idx="0">
                  <c:v>3.2856999999999998</c:v>
                </c:pt>
                <c:pt idx="1">
                  <c:v>3.2143000000000002</c:v>
                </c:pt>
                <c:pt idx="2">
                  <c:v>3.1427999999999998</c:v>
                </c:pt>
                <c:pt idx="3">
                  <c:v>3</c:v>
                </c:pt>
                <c:pt idx="4">
                  <c:v>2.9287000000000001</c:v>
                </c:pt>
                <c:pt idx="5">
                  <c:v>2.7852000000000001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9-428A-9197-A3FC870786D5}"/>
            </c:ext>
          </c:extLst>
        </c:ser>
        <c:ser>
          <c:idx val="1"/>
          <c:order val="1"/>
          <c:tx>
            <c:v>預測為 Score(R)</c:v>
          </c:tx>
          <c:spPr>
            <a:ln w="28575">
              <a:noFill/>
            </a:ln>
          </c:spPr>
          <c:xVal>
            <c:numRef>
              <c:f>'Eye Features Regression'!$F$2:$F$7</c:f>
              <c:numCache>
                <c:formatCode>General</c:formatCode>
                <c:ptCount val="6"/>
                <c:pt idx="0">
                  <c:v>0.31850958333333329</c:v>
                </c:pt>
                <c:pt idx="1">
                  <c:v>0.33558909999999992</c:v>
                </c:pt>
                <c:pt idx="2">
                  <c:v>0.33253379999999999</c:v>
                </c:pt>
                <c:pt idx="3">
                  <c:v>0.33621270000000003</c:v>
                </c:pt>
                <c:pt idx="4">
                  <c:v>0.35275687499999997</c:v>
                </c:pt>
                <c:pt idx="5">
                  <c:v>0.37771558333333338</c:v>
                </c:pt>
              </c:numCache>
            </c:numRef>
          </c:xVal>
          <c:yVal>
            <c:numRef>
              <c:f>眼動指標顯著線性回歸結果!$B$25:$B$30</c:f>
              <c:numCache>
                <c:formatCode>General</c:formatCode>
                <c:ptCount val="6"/>
                <c:pt idx="0">
                  <c:v>3.2614818468378051</c:v>
                </c:pt>
                <c:pt idx="1">
                  <c:v>3.1159481960975048</c:v>
                </c:pt>
                <c:pt idx="2">
                  <c:v>3.141982244471639</c:v>
                </c:pt>
                <c:pt idx="3">
                  <c:v>3.1106345337513805</c:v>
                </c:pt>
                <c:pt idx="4">
                  <c:v>2.9696625008053035</c:v>
                </c:pt>
                <c:pt idx="5">
                  <c:v>2.7569906780363698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09-428A-9197-A3FC87078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11824"/>
        <c:axId val="374010160"/>
      </c:scatterChart>
      <c:valAx>
        <c:axId val="37401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FixationTimePercentage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010160"/>
        <c:crosses val="autoZero"/>
        <c:crossBetween val="midCat"/>
      </c:valAx>
      <c:valAx>
        <c:axId val="37401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Score(R)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374011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少數集中文字 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Score(S)</c:v>
          </c:tx>
          <c:spPr>
            <a:ln w="28575">
              <a:noFill/>
            </a:ln>
          </c:spPr>
          <c:xVal>
            <c:numRef>
              <c:f>'Class Regrssion'!$I$2:$I$7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'Class Regrssion'!$T$2:$T$7</c:f>
              <c:numCache>
                <c:formatCode>0.0000</c:formatCode>
                <c:ptCount val="6"/>
                <c:pt idx="0">
                  <c:v>3.9390243900000002</c:v>
                </c:pt>
                <c:pt idx="1">
                  <c:v>4.085365854</c:v>
                </c:pt>
                <c:pt idx="2">
                  <c:v>3.8252032520000001</c:v>
                </c:pt>
                <c:pt idx="3">
                  <c:v>4.0691056909999999</c:v>
                </c:pt>
                <c:pt idx="4">
                  <c:v>3.7723577239999999</c:v>
                </c:pt>
                <c:pt idx="5">
                  <c:v>3.7032520330000001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2E-4A4A-99A1-8B800CCD5DB4}"/>
            </c:ext>
          </c:extLst>
        </c:ser>
        <c:ser>
          <c:idx val="1"/>
          <c:order val="1"/>
          <c:tx>
            <c:v>預測為 Score(S)</c:v>
          </c:tx>
          <c:spPr>
            <a:ln w="28575">
              <a:noFill/>
            </a:ln>
          </c:spPr>
          <c:xVal>
            <c:numRef>
              <c:f>'Class Regrssion'!$I$2:$I$7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工作表30!$B$27:$B$32</c:f>
              <c:numCache>
                <c:formatCode>General</c:formatCode>
                <c:ptCount val="6"/>
                <c:pt idx="0">
                  <c:v>4.0121951219999996</c:v>
                </c:pt>
                <c:pt idx="1">
                  <c:v>4.0121951219999996</c:v>
                </c:pt>
                <c:pt idx="2">
                  <c:v>3.8254031720491795</c:v>
                </c:pt>
                <c:pt idx="3">
                  <c:v>4.0692056510245882</c:v>
                </c:pt>
                <c:pt idx="4">
                  <c:v>3.7714580837786875</c:v>
                </c:pt>
                <c:pt idx="5">
                  <c:v>3.7038517931475399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2E-4A4A-99A1-8B800CCD5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9408"/>
        <c:axId val="11159824"/>
      </c:scatterChart>
      <c:valAx>
        <c:axId val="1115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少數集中文字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59824"/>
        <c:crosses val="autoZero"/>
        <c:crossBetween val="midCat"/>
      </c:valAx>
      <c:valAx>
        <c:axId val="1115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Score(S)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115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分散文字 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Score(S)</c:v>
          </c:tx>
          <c:spPr>
            <a:ln w="28575">
              <a:noFill/>
            </a:ln>
          </c:spPr>
          <c:xVal>
            <c:numRef>
              <c:f>'Class Regrssion'!$K$2:$K$7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'Class Regrssion'!$T$2:$T$7</c:f>
              <c:numCache>
                <c:formatCode>0.0000</c:formatCode>
                <c:ptCount val="6"/>
                <c:pt idx="0">
                  <c:v>3.9390243900000002</c:v>
                </c:pt>
                <c:pt idx="1">
                  <c:v>4.085365854</c:v>
                </c:pt>
                <c:pt idx="2">
                  <c:v>3.8252032520000001</c:v>
                </c:pt>
                <c:pt idx="3">
                  <c:v>4.0691056909999999</c:v>
                </c:pt>
                <c:pt idx="4">
                  <c:v>3.7723577239999999</c:v>
                </c:pt>
                <c:pt idx="5">
                  <c:v>3.7032520330000001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3E-47FE-A4B4-BB35DF69916D}"/>
            </c:ext>
          </c:extLst>
        </c:ser>
        <c:ser>
          <c:idx val="1"/>
          <c:order val="1"/>
          <c:tx>
            <c:v>預測為 Score(S)</c:v>
          </c:tx>
          <c:spPr>
            <a:ln w="28575">
              <a:noFill/>
            </a:ln>
          </c:spPr>
          <c:xVal>
            <c:numRef>
              <c:f>'Class Regrssion'!$K$2:$K$7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工作表30!$B$27:$B$32</c:f>
              <c:numCache>
                <c:formatCode>General</c:formatCode>
                <c:ptCount val="6"/>
                <c:pt idx="0">
                  <c:v>4.0121951219999996</c:v>
                </c:pt>
                <c:pt idx="1">
                  <c:v>4.0121951219999996</c:v>
                </c:pt>
                <c:pt idx="2">
                  <c:v>3.8254031720491795</c:v>
                </c:pt>
                <c:pt idx="3">
                  <c:v>4.0692056510245882</c:v>
                </c:pt>
                <c:pt idx="4">
                  <c:v>3.7714580837786875</c:v>
                </c:pt>
                <c:pt idx="5">
                  <c:v>3.7038517931475399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3E-47FE-A4B4-BB35DF699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5648"/>
        <c:axId val="11159408"/>
      </c:scatterChart>
      <c:valAx>
        <c:axId val="1116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分散文字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59408"/>
        <c:crosses val="autoZero"/>
        <c:crossBetween val="midCat"/>
      </c:valAx>
      <c:valAx>
        <c:axId val="1115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Score(S)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116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圖片</a:t>
            </a:r>
            <a:r>
              <a:rPr lang="en-US" altLang="zh-TW"/>
              <a:t>+</a:t>
            </a:r>
            <a:r>
              <a:rPr lang="zh-TW" altLang="en-US"/>
              <a:t>文字說明 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Score(S)</c:v>
          </c:tx>
          <c:spPr>
            <a:ln w="28575">
              <a:noFill/>
            </a:ln>
          </c:spPr>
          <c:xVal>
            <c:numRef>
              <c:f>'Class Regrssion'!$J$2:$J$7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'Class Regrssion'!$T$2:$T$7</c:f>
              <c:numCache>
                <c:formatCode>0.0000</c:formatCode>
                <c:ptCount val="6"/>
                <c:pt idx="0">
                  <c:v>3.9390243900000002</c:v>
                </c:pt>
                <c:pt idx="1">
                  <c:v>4.085365854</c:v>
                </c:pt>
                <c:pt idx="2">
                  <c:v>3.8252032520000001</c:v>
                </c:pt>
                <c:pt idx="3">
                  <c:v>4.0691056909999999</c:v>
                </c:pt>
                <c:pt idx="4">
                  <c:v>3.7723577239999999</c:v>
                </c:pt>
                <c:pt idx="5">
                  <c:v>3.7032520330000001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C4-4F40-91A7-C0B82FEB4D59}"/>
            </c:ext>
          </c:extLst>
        </c:ser>
        <c:ser>
          <c:idx val="1"/>
          <c:order val="1"/>
          <c:tx>
            <c:v>預測為 Score(S)</c:v>
          </c:tx>
          <c:spPr>
            <a:ln w="28575">
              <a:noFill/>
            </a:ln>
          </c:spPr>
          <c:xVal>
            <c:numRef>
              <c:f>'Class Regrssion'!$J$2:$J$7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工作表30!$B$27:$B$32</c:f>
              <c:numCache>
                <c:formatCode>General</c:formatCode>
                <c:ptCount val="6"/>
                <c:pt idx="0">
                  <c:v>4.0121951219999996</c:v>
                </c:pt>
                <c:pt idx="1">
                  <c:v>4.0121951219999996</c:v>
                </c:pt>
                <c:pt idx="2">
                  <c:v>3.8254031720491795</c:v>
                </c:pt>
                <c:pt idx="3">
                  <c:v>4.0692056510245882</c:v>
                </c:pt>
                <c:pt idx="4">
                  <c:v>3.7714580837786875</c:v>
                </c:pt>
                <c:pt idx="5">
                  <c:v>3.7038517931475399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C4-4F40-91A7-C0B82FEB4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736"/>
        <c:axId val="11166480"/>
      </c:scatterChart>
      <c:valAx>
        <c:axId val="1116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圖片</a:t>
                </a:r>
                <a:r>
                  <a:rPr lang="en-US" altLang="zh-TW"/>
                  <a:t>+</a:t>
                </a:r>
                <a:r>
                  <a:rPr lang="zh-TW" altLang="en-US"/>
                  <a:t>文字說明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66480"/>
        <c:crosses val="autoZero"/>
        <c:crossBetween val="midCat"/>
      </c:valAx>
      <c:valAx>
        <c:axId val="1116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Score(S)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1162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少數集中文字 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Score(S)</c:v>
          </c:tx>
          <c:spPr>
            <a:ln w="28575">
              <a:noFill/>
            </a:ln>
          </c:spPr>
          <c:xVal>
            <c:numRef>
              <c:f>'Class Regrssion'!$I$2:$I$7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'Class Regrssion'!$T$2:$T$7</c:f>
              <c:numCache>
                <c:formatCode>0.0000</c:formatCode>
                <c:ptCount val="6"/>
                <c:pt idx="0">
                  <c:v>3.9390243900000002</c:v>
                </c:pt>
                <c:pt idx="1">
                  <c:v>4.085365854</c:v>
                </c:pt>
                <c:pt idx="2">
                  <c:v>3.8252032520000001</c:v>
                </c:pt>
                <c:pt idx="3">
                  <c:v>4.0691056909999999</c:v>
                </c:pt>
                <c:pt idx="4">
                  <c:v>3.7723577239999999</c:v>
                </c:pt>
                <c:pt idx="5">
                  <c:v>3.7032520330000001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86-414F-86C2-307C6B537AE6}"/>
            </c:ext>
          </c:extLst>
        </c:ser>
        <c:ser>
          <c:idx val="1"/>
          <c:order val="1"/>
          <c:tx>
            <c:v>預測為 Score(S)</c:v>
          </c:tx>
          <c:spPr>
            <a:ln w="28575">
              <a:noFill/>
            </a:ln>
          </c:spPr>
          <c:xVal>
            <c:numRef>
              <c:f>'Class Regrssion'!$I$2:$I$7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工作表31!$B$26:$B$31</c:f>
              <c:numCache>
                <c:formatCode>General</c:formatCode>
                <c:ptCount val="6"/>
                <c:pt idx="0">
                  <c:v>4.0121951219999996</c:v>
                </c:pt>
                <c:pt idx="1">
                  <c:v>4.0121951219999996</c:v>
                </c:pt>
                <c:pt idx="2">
                  <c:v>3.7186563973684206</c:v>
                </c:pt>
                <c:pt idx="3">
                  <c:v>4.0158322636842101</c:v>
                </c:pt>
                <c:pt idx="4">
                  <c:v>3.8177150194736837</c:v>
                </c:pt>
                <c:pt idx="5">
                  <c:v>3.8177150194736837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86-414F-86C2-307C6B537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4832"/>
        <c:axId val="11166896"/>
      </c:scatterChart>
      <c:valAx>
        <c:axId val="1115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少數集中文字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66896"/>
        <c:crosses val="autoZero"/>
        <c:crossBetween val="midCat"/>
      </c:valAx>
      <c:valAx>
        <c:axId val="11166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Score(S)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115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11</xdr:row>
      <xdr:rowOff>114300</xdr:rowOff>
    </xdr:from>
    <xdr:ext cx="5715000" cy="3533775"/>
    <xdr:graphicFrame macro="">
      <xdr:nvGraphicFramePr>
        <xdr:cNvPr id="2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160020</xdr:rowOff>
    </xdr:from>
    <xdr:to>
      <xdr:col>15</xdr:col>
      <xdr:colOff>259080</xdr:colOff>
      <xdr:row>10</xdr:row>
      <xdr:rowOff>160020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</xdr:row>
      <xdr:rowOff>160020</xdr:rowOff>
    </xdr:from>
    <xdr:to>
      <xdr:col>16</xdr:col>
      <xdr:colOff>259080</xdr:colOff>
      <xdr:row>12</xdr:row>
      <xdr:rowOff>160020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259080</xdr:colOff>
      <xdr:row>4</xdr:row>
      <xdr:rowOff>160020</xdr:rowOff>
    </xdr:from>
    <xdr:to>
      <xdr:col>17</xdr:col>
      <xdr:colOff>259080</xdr:colOff>
      <xdr:row>14</xdr:row>
      <xdr:rowOff>160020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160020</xdr:rowOff>
    </xdr:from>
    <xdr:to>
      <xdr:col>15</xdr:col>
      <xdr:colOff>259080</xdr:colOff>
      <xdr:row>10</xdr:row>
      <xdr:rowOff>160020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160020</xdr:rowOff>
    </xdr:from>
    <xdr:to>
      <xdr:col>15</xdr:col>
      <xdr:colOff>259080</xdr:colOff>
      <xdr:row>10</xdr:row>
      <xdr:rowOff>160020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</xdr:row>
      <xdr:rowOff>160020</xdr:rowOff>
    </xdr:from>
    <xdr:to>
      <xdr:col>16</xdr:col>
      <xdr:colOff>259080</xdr:colOff>
      <xdr:row>12</xdr:row>
      <xdr:rowOff>160020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259080</xdr:colOff>
      <xdr:row>4</xdr:row>
      <xdr:rowOff>160020</xdr:rowOff>
    </xdr:from>
    <xdr:to>
      <xdr:col>17</xdr:col>
      <xdr:colOff>259080</xdr:colOff>
      <xdr:row>14</xdr:row>
      <xdr:rowOff>160020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160020</xdr:rowOff>
    </xdr:from>
    <xdr:to>
      <xdr:col>15</xdr:col>
      <xdr:colOff>259080</xdr:colOff>
      <xdr:row>10</xdr:row>
      <xdr:rowOff>160020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</xdr:row>
      <xdr:rowOff>160020</xdr:rowOff>
    </xdr:from>
    <xdr:to>
      <xdr:col>16</xdr:col>
      <xdr:colOff>259080</xdr:colOff>
      <xdr:row>12</xdr:row>
      <xdr:rowOff>160020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160020</xdr:rowOff>
    </xdr:from>
    <xdr:to>
      <xdr:col>15</xdr:col>
      <xdr:colOff>259080</xdr:colOff>
      <xdr:row>10</xdr:row>
      <xdr:rowOff>160020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</xdr:row>
      <xdr:rowOff>160020</xdr:rowOff>
    </xdr:from>
    <xdr:to>
      <xdr:col>16</xdr:col>
      <xdr:colOff>259080</xdr:colOff>
      <xdr:row>12</xdr:row>
      <xdr:rowOff>160020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259080</xdr:colOff>
      <xdr:row>4</xdr:row>
      <xdr:rowOff>160020</xdr:rowOff>
    </xdr:from>
    <xdr:to>
      <xdr:col>17</xdr:col>
      <xdr:colOff>259080</xdr:colOff>
      <xdr:row>14</xdr:row>
      <xdr:rowOff>160020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259080</xdr:colOff>
      <xdr:row>6</xdr:row>
      <xdr:rowOff>160020</xdr:rowOff>
    </xdr:from>
    <xdr:to>
      <xdr:col>18</xdr:col>
      <xdr:colOff>259080</xdr:colOff>
      <xdr:row>16</xdr:row>
      <xdr:rowOff>160020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320040</xdr:colOff>
      <xdr:row>5</xdr:row>
      <xdr:rowOff>15240</xdr:rowOff>
    </xdr:from>
    <xdr:to>
      <xdr:col>17</xdr:col>
      <xdr:colOff>320040</xdr:colOff>
      <xdr:row>15</xdr:row>
      <xdr:rowOff>7620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297180</xdr:colOff>
      <xdr:row>15</xdr:row>
      <xdr:rowOff>60960</xdr:rowOff>
    </xdr:from>
    <xdr:to>
      <xdr:col>17</xdr:col>
      <xdr:colOff>297180</xdr:colOff>
      <xdr:row>25</xdr:row>
      <xdr:rowOff>60960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274320</xdr:colOff>
      <xdr:row>25</xdr:row>
      <xdr:rowOff>160020</xdr:rowOff>
    </xdr:from>
    <xdr:to>
      <xdr:col>17</xdr:col>
      <xdr:colOff>274320</xdr:colOff>
      <xdr:row>36</xdr:row>
      <xdr:rowOff>7620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259079</xdr:colOff>
      <xdr:row>7</xdr:row>
      <xdr:rowOff>99060</xdr:rowOff>
    </xdr:from>
    <xdr:to>
      <xdr:col>17</xdr:col>
      <xdr:colOff>581648</xdr:colOff>
      <xdr:row>21</xdr:row>
      <xdr:rowOff>129540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281940</xdr:colOff>
      <xdr:row>26</xdr:row>
      <xdr:rowOff>160020</xdr:rowOff>
    </xdr:from>
    <xdr:to>
      <xdr:col>17</xdr:col>
      <xdr:colOff>571500</xdr:colOff>
      <xdr:row>41</xdr:row>
      <xdr:rowOff>27242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426719</xdr:colOff>
      <xdr:row>6</xdr:row>
      <xdr:rowOff>160020</xdr:rowOff>
    </xdr:from>
    <xdr:to>
      <xdr:col>18</xdr:col>
      <xdr:colOff>418518</xdr:colOff>
      <xdr:row>21</xdr:row>
      <xdr:rowOff>152400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25</xdr:row>
      <xdr:rowOff>68580</xdr:rowOff>
    </xdr:from>
    <xdr:to>
      <xdr:col>18</xdr:col>
      <xdr:colOff>464820</xdr:colOff>
      <xdr:row>40</xdr:row>
      <xdr:rowOff>83820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0"/>
  <sheetViews>
    <sheetView workbookViewId="0">
      <selection activeCell="A23" sqref="A23"/>
    </sheetView>
  </sheetViews>
  <sheetFormatPr defaultColWidth="14.44140625" defaultRowHeight="15.75" customHeight="1"/>
  <cols>
    <col min="1" max="1" width="8.44140625" customWidth="1"/>
    <col min="2" max="8" width="13.5546875" customWidth="1"/>
    <col min="10" max="11" width="5.88671875" customWidth="1"/>
  </cols>
  <sheetData>
    <row r="1" spans="1:22" ht="15.75" customHeight="1">
      <c r="A1" s="4" t="s">
        <v>1</v>
      </c>
      <c r="B1" s="9">
        <v>350415</v>
      </c>
      <c r="C1" s="9">
        <v>126802</v>
      </c>
      <c r="D1" s="9">
        <v>0.36186200000000002</v>
      </c>
      <c r="E1" s="9">
        <v>270</v>
      </c>
      <c r="F1" s="9">
        <v>469.637</v>
      </c>
      <c r="G1" s="9">
        <v>1297.8330000000001</v>
      </c>
      <c r="H1" s="9">
        <v>401.84039999999999</v>
      </c>
      <c r="I1" s="3" t="s">
        <v>2</v>
      </c>
      <c r="J1" s="3">
        <v>10</v>
      </c>
      <c r="K1" s="3">
        <v>64</v>
      </c>
      <c r="L1" s="8">
        <f t="shared" ref="L1:L62" si="0">(B1-C1)/E1</f>
        <v>828.19629629629628</v>
      </c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.75" customHeight="1">
      <c r="A2" s="4" t="s">
        <v>0</v>
      </c>
      <c r="B2" s="9">
        <v>506078</v>
      </c>
      <c r="C2" s="9">
        <v>190274</v>
      </c>
      <c r="D2" s="9">
        <v>0.37597799999999998</v>
      </c>
      <c r="E2" s="9">
        <v>460</v>
      </c>
      <c r="F2" s="9">
        <v>413.63909999999998</v>
      </c>
      <c r="G2" s="9">
        <v>1100.17</v>
      </c>
      <c r="H2" s="9">
        <v>334.47129999999999</v>
      </c>
      <c r="I2" s="3" t="s">
        <v>5</v>
      </c>
      <c r="J2" s="4">
        <v>71</v>
      </c>
      <c r="K2" s="3">
        <v>47.5</v>
      </c>
      <c r="L2" s="8">
        <f t="shared" si="0"/>
        <v>686.53043478260872</v>
      </c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.75" customHeight="1">
      <c r="A3" s="4" t="s">
        <v>9</v>
      </c>
      <c r="B3" s="9">
        <v>107403</v>
      </c>
      <c r="C3" s="9">
        <v>44261</v>
      </c>
      <c r="D3" s="9">
        <v>0.41210200000000002</v>
      </c>
      <c r="E3" s="9">
        <v>97</v>
      </c>
      <c r="F3" s="9">
        <v>456.29899999999998</v>
      </c>
      <c r="G3" s="9">
        <v>1107.2470000000001</v>
      </c>
      <c r="H3" s="9">
        <v>299.91019999999997</v>
      </c>
      <c r="I3" s="3" t="s">
        <v>11</v>
      </c>
      <c r="J3" s="3">
        <v>3</v>
      </c>
      <c r="K3" s="3">
        <v>47.5</v>
      </c>
      <c r="L3" s="8">
        <f t="shared" si="0"/>
        <v>650.94845360824741</v>
      </c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.75" customHeight="1">
      <c r="A4" s="4" t="s">
        <v>6</v>
      </c>
      <c r="B4" s="9">
        <v>450558</v>
      </c>
      <c r="C4" s="9">
        <v>141650</v>
      </c>
      <c r="D4" s="9">
        <v>0.314388</v>
      </c>
      <c r="E4" s="9">
        <v>346</v>
      </c>
      <c r="F4" s="9">
        <v>409.3931</v>
      </c>
      <c r="G4" s="9">
        <v>1302.191</v>
      </c>
      <c r="H4" s="9">
        <v>392.15199999999999</v>
      </c>
      <c r="I4" s="3" t="s">
        <v>5</v>
      </c>
      <c r="J4" s="3">
        <v>121</v>
      </c>
      <c r="K4" s="3">
        <v>47.5</v>
      </c>
      <c r="L4" s="8">
        <f t="shared" si="0"/>
        <v>892.7976878612717</v>
      </c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15.75" customHeight="1">
      <c r="A5" s="4" t="s">
        <v>14</v>
      </c>
      <c r="B5" s="9">
        <v>127020</v>
      </c>
      <c r="C5" s="9">
        <v>52364</v>
      </c>
      <c r="D5" s="9">
        <v>0.41225000000000001</v>
      </c>
      <c r="E5" s="9">
        <v>122</v>
      </c>
      <c r="F5" s="9">
        <v>429.2131</v>
      </c>
      <c r="G5" s="9">
        <v>1041.1479999999999</v>
      </c>
      <c r="H5" s="9">
        <v>345.61070000000001</v>
      </c>
      <c r="I5" s="3" t="s">
        <v>11</v>
      </c>
      <c r="J5" s="3">
        <v>3</v>
      </c>
      <c r="K5" s="3">
        <v>47.5</v>
      </c>
      <c r="L5" s="8">
        <f t="shared" si="0"/>
        <v>611.93442622950818</v>
      </c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5.75" customHeight="1">
      <c r="A6" s="4" t="s">
        <v>7</v>
      </c>
      <c r="B6" s="9">
        <v>524623</v>
      </c>
      <c r="C6" s="9">
        <v>182755</v>
      </c>
      <c r="D6" s="9">
        <v>0.34835500000000003</v>
      </c>
      <c r="E6" s="9">
        <v>423</v>
      </c>
      <c r="F6" s="9">
        <v>432.04489999999998</v>
      </c>
      <c r="G6" s="9">
        <v>1240.2429999999999</v>
      </c>
      <c r="H6" s="9">
        <v>388.00869999999998</v>
      </c>
      <c r="I6" s="3" t="s">
        <v>5</v>
      </c>
      <c r="J6" s="3">
        <v>123</v>
      </c>
      <c r="K6" s="3">
        <v>47.5</v>
      </c>
      <c r="L6" s="8">
        <f t="shared" si="0"/>
        <v>808.19858156028374</v>
      </c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5.75" customHeight="1">
      <c r="A7" s="4" t="s">
        <v>23</v>
      </c>
      <c r="B7" s="9">
        <v>108674</v>
      </c>
      <c r="C7" s="9">
        <v>36491</v>
      </c>
      <c r="D7" s="9">
        <v>0.33578400000000003</v>
      </c>
      <c r="E7" s="9">
        <v>87</v>
      </c>
      <c r="F7" s="9">
        <v>419.43680000000001</v>
      </c>
      <c r="G7" s="9">
        <v>1249.126</v>
      </c>
      <c r="H7" s="9">
        <v>324.16559999999998</v>
      </c>
      <c r="I7" s="3" t="s">
        <v>11</v>
      </c>
      <c r="J7" s="3">
        <v>5</v>
      </c>
      <c r="K7" s="3">
        <v>47.5</v>
      </c>
      <c r="L7" s="8">
        <f t="shared" si="0"/>
        <v>829.68965517241384</v>
      </c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15.75" customHeight="1">
      <c r="A8" s="4" t="s">
        <v>8</v>
      </c>
      <c r="B8" s="9">
        <v>472754</v>
      </c>
      <c r="C8" s="9">
        <v>181823</v>
      </c>
      <c r="D8" s="9">
        <v>0.384604</v>
      </c>
      <c r="E8" s="9">
        <v>432</v>
      </c>
      <c r="F8" s="9">
        <v>420.88659999999999</v>
      </c>
      <c r="G8" s="9">
        <v>1094.338</v>
      </c>
      <c r="H8" s="9">
        <v>415.41550000000001</v>
      </c>
      <c r="I8" s="3" t="s">
        <v>5</v>
      </c>
      <c r="J8" s="3">
        <v>101</v>
      </c>
      <c r="K8" s="3">
        <v>47.5</v>
      </c>
      <c r="L8" s="8">
        <f t="shared" si="0"/>
        <v>673.45138888888891</v>
      </c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5.75" customHeight="1">
      <c r="A9" s="4" t="s">
        <v>30</v>
      </c>
      <c r="B9" s="9">
        <v>106313</v>
      </c>
      <c r="C9" s="9">
        <v>40919</v>
      </c>
      <c r="D9" s="9">
        <v>0.38489200000000001</v>
      </c>
      <c r="E9" s="9">
        <v>96</v>
      </c>
      <c r="F9" s="9">
        <v>426.2396</v>
      </c>
      <c r="G9" s="9">
        <v>1107.4269999999999</v>
      </c>
      <c r="H9" s="9">
        <v>222.85990000000001</v>
      </c>
      <c r="I9" s="3" t="s">
        <v>2</v>
      </c>
      <c r="J9" s="3">
        <v>7</v>
      </c>
      <c r="K9" s="3">
        <v>47.5</v>
      </c>
      <c r="L9" s="8">
        <f t="shared" si="0"/>
        <v>681.1875</v>
      </c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5.75" customHeight="1">
      <c r="A10" s="4" t="s">
        <v>32</v>
      </c>
      <c r="B10" s="9">
        <v>136825</v>
      </c>
      <c r="C10" s="9">
        <v>67068</v>
      </c>
      <c r="D10" s="9">
        <v>0.490174</v>
      </c>
      <c r="E10" s="9">
        <v>135</v>
      </c>
      <c r="F10" s="9">
        <v>496.8</v>
      </c>
      <c r="G10" s="9">
        <v>1013.519</v>
      </c>
      <c r="H10" s="9">
        <v>254.98910000000001</v>
      </c>
      <c r="I10" s="3" t="s">
        <v>11</v>
      </c>
      <c r="J10" s="3">
        <v>4</v>
      </c>
      <c r="K10" s="3">
        <v>47.5</v>
      </c>
      <c r="L10" s="8">
        <f t="shared" si="0"/>
        <v>516.71851851851852</v>
      </c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15.75" customHeight="1">
      <c r="A11" s="4" t="s">
        <v>33</v>
      </c>
      <c r="B11" s="9">
        <v>114274</v>
      </c>
      <c r="C11" s="9">
        <v>49210</v>
      </c>
      <c r="D11" s="9">
        <v>0.43063200000000001</v>
      </c>
      <c r="E11" s="9">
        <v>104</v>
      </c>
      <c r="F11" s="9">
        <v>473.17309999999998</v>
      </c>
      <c r="G11" s="9">
        <v>1098.788</v>
      </c>
      <c r="H11" s="9">
        <v>246.87629999999999</v>
      </c>
      <c r="I11" s="3" t="s">
        <v>11</v>
      </c>
      <c r="J11" s="3">
        <v>4</v>
      </c>
      <c r="K11" s="3">
        <v>47.5</v>
      </c>
      <c r="L11" s="8">
        <f t="shared" si="0"/>
        <v>625.61538461538464</v>
      </c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15.75" customHeight="1">
      <c r="A12" s="4" t="s">
        <v>36</v>
      </c>
      <c r="B12" s="9">
        <v>96015</v>
      </c>
      <c r="C12" s="9">
        <v>40991</v>
      </c>
      <c r="D12" s="9">
        <v>0.426923</v>
      </c>
      <c r="E12" s="9">
        <v>85</v>
      </c>
      <c r="F12" s="9">
        <v>482.24709999999999</v>
      </c>
      <c r="G12" s="9">
        <v>1129.588</v>
      </c>
      <c r="H12" s="9">
        <v>256.0598</v>
      </c>
      <c r="I12" s="3" t="s">
        <v>2</v>
      </c>
      <c r="J12" s="3">
        <v>6</v>
      </c>
      <c r="K12" s="3">
        <v>47.5</v>
      </c>
      <c r="L12" s="8">
        <f t="shared" si="0"/>
        <v>647.34117647058827</v>
      </c>
      <c r="M12" s="9"/>
      <c r="N12" s="9"/>
      <c r="O12" s="9"/>
      <c r="P12" s="9"/>
      <c r="Q12" s="9"/>
      <c r="R12" s="9"/>
      <c r="S12" s="9"/>
      <c r="T12" s="9"/>
      <c r="U12" s="9"/>
      <c r="V12" s="8"/>
    </row>
    <row r="13" spans="1:22" ht="15.75" customHeight="1">
      <c r="A13" s="4" t="s">
        <v>28</v>
      </c>
      <c r="B13" s="9">
        <v>368685</v>
      </c>
      <c r="C13" s="9">
        <v>140092</v>
      </c>
      <c r="D13" s="9">
        <v>0.37997700000000001</v>
      </c>
      <c r="E13" s="9">
        <v>289</v>
      </c>
      <c r="F13" s="9">
        <v>484.74740000000003</v>
      </c>
      <c r="G13" s="9">
        <v>1275.7270000000001</v>
      </c>
      <c r="H13" s="9">
        <v>571.50329999999997</v>
      </c>
      <c r="I13" s="3" t="s">
        <v>29</v>
      </c>
      <c r="J13" s="5">
        <v>4</v>
      </c>
      <c r="K13" s="5">
        <v>64</v>
      </c>
      <c r="L13" s="8">
        <f t="shared" si="0"/>
        <v>790.97923875432525</v>
      </c>
      <c r="M13" s="4"/>
      <c r="N13" s="4"/>
      <c r="O13" s="4"/>
      <c r="P13" s="4"/>
      <c r="Q13" s="4"/>
      <c r="R13" s="4"/>
      <c r="S13" s="4"/>
      <c r="T13" s="4"/>
      <c r="U13" s="4"/>
      <c r="V13" s="8"/>
    </row>
    <row r="14" spans="1:22" ht="15.75" customHeight="1">
      <c r="A14" s="4" t="s">
        <v>41</v>
      </c>
      <c r="B14" s="9">
        <v>616833</v>
      </c>
      <c r="C14" s="9">
        <v>273093</v>
      </c>
      <c r="D14" s="9">
        <v>0.44273400000000002</v>
      </c>
      <c r="E14" s="9">
        <v>567</v>
      </c>
      <c r="F14" s="9">
        <v>481.64550000000003</v>
      </c>
      <c r="G14" s="9">
        <v>1087.8889999999999</v>
      </c>
      <c r="H14" s="9">
        <v>314.48340000000002</v>
      </c>
      <c r="I14" s="3" t="s">
        <v>42</v>
      </c>
      <c r="J14" s="3">
        <v>145</v>
      </c>
      <c r="K14" s="3">
        <v>18</v>
      </c>
      <c r="L14" s="8">
        <f t="shared" si="0"/>
        <v>606.24338624338623</v>
      </c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5.75" customHeight="1">
      <c r="A15" s="4" t="s">
        <v>44</v>
      </c>
      <c r="B15" s="9">
        <v>246844</v>
      </c>
      <c r="C15" s="9">
        <v>117922</v>
      </c>
      <c r="D15" s="9">
        <v>0.477719</v>
      </c>
      <c r="E15" s="9">
        <v>246</v>
      </c>
      <c r="F15" s="9">
        <v>479.35770000000002</v>
      </c>
      <c r="G15" s="9">
        <v>1003.431</v>
      </c>
      <c r="H15" s="9">
        <v>540.13580000000002</v>
      </c>
      <c r="I15" s="3" t="s">
        <v>45</v>
      </c>
      <c r="J15" s="3">
        <v>3</v>
      </c>
      <c r="K15" s="3">
        <v>47.5</v>
      </c>
      <c r="L15" s="8">
        <f t="shared" si="0"/>
        <v>524.07317073170736</v>
      </c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15.75" customHeight="1">
      <c r="A16" s="4" t="s">
        <v>10</v>
      </c>
      <c r="B16" s="9">
        <v>680438</v>
      </c>
      <c r="C16" s="9">
        <v>269877</v>
      </c>
      <c r="D16" s="9">
        <v>0.39662199999999997</v>
      </c>
      <c r="E16" s="9">
        <v>646</v>
      </c>
      <c r="F16" s="9">
        <v>417.7663</v>
      </c>
      <c r="G16" s="9">
        <v>1053.31</v>
      </c>
      <c r="H16" s="9">
        <v>474.4359</v>
      </c>
      <c r="I16" s="3" t="s">
        <v>5</v>
      </c>
      <c r="J16" s="3">
        <v>145</v>
      </c>
      <c r="K16" s="3">
        <v>32.5</v>
      </c>
      <c r="L16" s="8">
        <f t="shared" si="0"/>
        <v>635.54334365325076</v>
      </c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15.75" customHeight="1">
      <c r="A17" s="4" t="s">
        <v>12</v>
      </c>
      <c r="B17" s="9">
        <v>661863</v>
      </c>
      <c r="C17" s="9">
        <v>294016</v>
      </c>
      <c r="D17" s="9">
        <v>0.44422499999999998</v>
      </c>
      <c r="E17" s="9">
        <v>649</v>
      </c>
      <c r="F17" s="9">
        <v>453.02929999999998</v>
      </c>
      <c r="G17" s="9">
        <v>1019.82</v>
      </c>
      <c r="H17" s="9">
        <v>445.8417</v>
      </c>
      <c r="I17" s="3" t="s">
        <v>5</v>
      </c>
      <c r="J17" s="3">
        <v>130</v>
      </c>
      <c r="K17" s="3">
        <v>32.5</v>
      </c>
      <c r="L17" s="8">
        <f t="shared" si="0"/>
        <v>566.79044684129428</v>
      </c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5.75" customHeight="1">
      <c r="A18" s="4" t="s">
        <v>52</v>
      </c>
      <c r="B18" s="9">
        <v>220275</v>
      </c>
      <c r="C18" s="9">
        <v>96321</v>
      </c>
      <c r="D18" s="9">
        <v>0.437276</v>
      </c>
      <c r="E18" s="9">
        <v>216</v>
      </c>
      <c r="F18" s="9">
        <v>445.93060000000003</v>
      </c>
      <c r="G18" s="9">
        <v>1019.792</v>
      </c>
      <c r="H18" s="9">
        <v>375.85500000000002</v>
      </c>
      <c r="I18" s="3" t="s">
        <v>45</v>
      </c>
      <c r="J18" s="3">
        <v>2</v>
      </c>
      <c r="K18" s="3">
        <v>47.5</v>
      </c>
      <c r="L18" s="8">
        <f t="shared" si="0"/>
        <v>573.86111111111109</v>
      </c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5.75" customHeight="1">
      <c r="A19" s="4" t="s">
        <v>13</v>
      </c>
      <c r="B19" s="9">
        <v>825630</v>
      </c>
      <c r="C19" s="9">
        <v>349019</v>
      </c>
      <c r="D19" s="9">
        <v>0.42273100000000002</v>
      </c>
      <c r="E19" s="9">
        <v>823</v>
      </c>
      <c r="F19" s="9">
        <v>424.08139999999997</v>
      </c>
      <c r="G19" s="9">
        <v>1003.196</v>
      </c>
      <c r="H19" s="9">
        <v>484.55739999999997</v>
      </c>
      <c r="I19" s="3" t="s">
        <v>5</v>
      </c>
      <c r="J19" s="3">
        <v>209</v>
      </c>
      <c r="K19" s="3">
        <v>32.5</v>
      </c>
      <c r="L19" s="8">
        <f t="shared" si="0"/>
        <v>579.11421628189555</v>
      </c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15.75" customHeight="1">
      <c r="A20" s="4" t="s">
        <v>31</v>
      </c>
      <c r="B20" s="9">
        <v>142216</v>
      </c>
      <c r="C20" s="9">
        <v>60421</v>
      </c>
      <c r="D20" s="9">
        <v>0.42485400000000001</v>
      </c>
      <c r="E20" s="9">
        <v>126</v>
      </c>
      <c r="F20" s="9">
        <v>479.5317</v>
      </c>
      <c r="G20" s="9">
        <v>1128.6980000000001</v>
      </c>
      <c r="H20" s="9">
        <v>436.18950000000001</v>
      </c>
      <c r="I20" s="3" t="s">
        <v>29</v>
      </c>
      <c r="J20" s="3">
        <v>3</v>
      </c>
      <c r="K20" s="3">
        <v>47.5</v>
      </c>
      <c r="L20" s="8">
        <f t="shared" si="0"/>
        <v>649.16666666666663</v>
      </c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15.75" customHeight="1">
      <c r="A21" s="4" t="s">
        <v>15</v>
      </c>
      <c r="B21" s="9">
        <v>483905</v>
      </c>
      <c r="C21" s="9">
        <v>186004</v>
      </c>
      <c r="D21" s="9">
        <v>0.38438099999999997</v>
      </c>
      <c r="E21" s="9">
        <v>441</v>
      </c>
      <c r="F21" s="9">
        <v>421.77780000000001</v>
      </c>
      <c r="G21" s="9">
        <v>1097.29</v>
      </c>
      <c r="H21" s="9">
        <v>469.3134</v>
      </c>
      <c r="I21" s="3" t="s">
        <v>5</v>
      </c>
      <c r="J21" s="3">
        <v>120</v>
      </c>
      <c r="K21" s="3">
        <v>32.5</v>
      </c>
      <c r="L21" s="8">
        <f t="shared" si="0"/>
        <v>675.5124716553288</v>
      </c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15.75" customHeight="1">
      <c r="A22" s="4" t="s">
        <v>61</v>
      </c>
      <c r="B22" s="9">
        <v>142976</v>
      </c>
      <c r="C22" s="9">
        <v>55804</v>
      </c>
      <c r="D22" s="9">
        <v>0.39030300000000001</v>
      </c>
      <c r="E22" s="9">
        <v>133</v>
      </c>
      <c r="F22" s="9">
        <v>419.57889999999998</v>
      </c>
      <c r="G22" s="9">
        <v>1075.008</v>
      </c>
      <c r="H22" s="9">
        <v>490.53550000000001</v>
      </c>
      <c r="I22" s="3" t="s">
        <v>45</v>
      </c>
      <c r="J22" s="3">
        <v>3</v>
      </c>
      <c r="K22" s="3">
        <v>47.5</v>
      </c>
      <c r="L22" s="8">
        <f t="shared" si="0"/>
        <v>655.42857142857144</v>
      </c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15.75" customHeight="1">
      <c r="A23" s="4" t="s">
        <v>69</v>
      </c>
      <c r="B23" s="9">
        <v>325888</v>
      </c>
      <c r="C23" s="9">
        <v>137082</v>
      </c>
      <c r="D23" s="9">
        <v>0.42064099999999999</v>
      </c>
      <c r="E23" s="9">
        <v>266</v>
      </c>
      <c r="F23" s="9">
        <v>515.34590000000003</v>
      </c>
      <c r="G23" s="9">
        <v>1225.143</v>
      </c>
      <c r="H23" s="9">
        <v>458.9821</v>
      </c>
      <c r="I23" s="3" t="s">
        <v>45</v>
      </c>
      <c r="J23" s="3">
        <v>3</v>
      </c>
      <c r="K23" s="3">
        <v>64</v>
      </c>
      <c r="L23" s="8">
        <f t="shared" si="0"/>
        <v>709.79699248120301</v>
      </c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15.75" customHeight="1">
      <c r="A24" s="4" t="s">
        <v>65</v>
      </c>
      <c r="B24" s="9">
        <v>311506</v>
      </c>
      <c r="C24" s="9">
        <v>151275</v>
      </c>
      <c r="D24" s="9">
        <v>0.48562499999999997</v>
      </c>
      <c r="E24" s="9">
        <v>305</v>
      </c>
      <c r="F24" s="9">
        <v>495.98360000000002</v>
      </c>
      <c r="G24" s="9">
        <v>1021.331</v>
      </c>
      <c r="H24" s="9">
        <v>405.8716</v>
      </c>
      <c r="I24" s="3" t="s">
        <v>66</v>
      </c>
      <c r="J24" s="3">
        <v>76</v>
      </c>
      <c r="K24" s="3">
        <v>13.5</v>
      </c>
      <c r="L24" s="8">
        <f t="shared" si="0"/>
        <v>525.34754098360656</v>
      </c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15.75" customHeight="1">
      <c r="A25" s="4" t="s">
        <v>43</v>
      </c>
      <c r="B25" s="9">
        <v>569769</v>
      </c>
      <c r="C25" s="9">
        <v>257229</v>
      </c>
      <c r="D25" s="9">
        <v>0.45146199999999997</v>
      </c>
      <c r="E25" s="9">
        <v>499</v>
      </c>
      <c r="F25" s="9">
        <v>515.48900000000003</v>
      </c>
      <c r="G25" s="9">
        <v>1141.8219999999999</v>
      </c>
      <c r="H25" s="9">
        <v>325.47120000000001</v>
      </c>
      <c r="I25" s="3" t="s">
        <v>42</v>
      </c>
      <c r="J25" s="3">
        <v>131</v>
      </c>
      <c r="K25" s="3">
        <v>18</v>
      </c>
      <c r="L25" s="8">
        <f t="shared" si="0"/>
        <v>626.33266533066137</v>
      </c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13.2">
      <c r="A26" s="4" t="s">
        <v>73</v>
      </c>
      <c r="B26" s="9">
        <v>140947</v>
      </c>
      <c r="C26" s="9">
        <v>56023</v>
      </c>
      <c r="D26" s="9">
        <v>0.397476</v>
      </c>
      <c r="E26" s="9">
        <v>118</v>
      </c>
      <c r="F26" s="9">
        <v>474.77120000000002</v>
      </c>
      <c r="G26" s="9">
        <v>1194.4659999999999</v>
      </c>
      <c r="H26" s="9">
        <v>438.20119999999997</v>
      </c>
      <c r="I26" s="3" t="s">
        <v>45</v>
      </c>
      <c r="J26" s="3">
        <v>5</v>
      </c>
      <c r="K26" s="3">
        <v>47.5</v>
      </c>
      <c r="L26" s="8">
        <f t="shared" si="0"/>
        <v>719.69491525423734</v>
      </c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13.2">
      <c r="A27" s="4" t="s">
        <v>46</v>
      </c>
      <c r="B27" s="9">
        <v>840144</v>
      </c>
      <c r="C27" s="9">
        <v>360711</v>
      </c>
      <c r="D27" s="9">
        <v>0.429344</v>
      </c>
      <c r="E27" s="9">
        <v>755</v>
      </c>
      <c r="F27" s="9">
        <v>477.7629</v>
      </c>
      <c r="G27" s="9">
        <v>1112.7739999999999</v>
      </c>
      <c r="H27" s="9">
        <v>311.16930000000002</v>
      </c>
      <c r="I27" s="3" t="s">
        <v>42</v>
      </c>
      <c r="J27" s="3">
        <v>253</v>
      </c>
      <c r="K27" s="3">
        <v>18</v>
      </c>
      <c r="L27" s="8">
        <f t="shared" si="0"/>
        <v>635.01059602649002</v>
      </c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3.2">
      <c r="A28" s="4" t="s">
        <v>34</v>
      </c>
      <c r="B28" s="9">
        <v>112025</v>
      </c>
      <c r="C28" s="9">
        <v>45955</v>
      </c>
      <c r="D28" s="9">
        <v>0.410221</v>
      </c>
      <c r="E28" s="9">
        <v>106</v>
      </c>
      <c r="F28" s="9">
        <v>433.53769999999997</v>
      </c>
      <c r="G28" s="9">
        <v>1056.8399999999999</v>
      </c>
      <c r="H28" s="9">
        <v>468.37880000000001</v>
      </c>
      <c r="I28" s="3" t="s">
        <v>29</v>
      </c>
      <c r="J28" s="3">
        <v>7</v>
      </c>
      <c r="K28" s="3">
        <v>47.5</v>
      </c>
      <c r="L28" s="8">
        <f t="shared" si="0"/>
        <v>623.30188679245282</v>
      </c>
      <c r="M28" s="4"/>
      <c r="N28" s="4"/>
      <c r="O28" s="4"/>
      <c r="P28" s="4"/>
      <c r="Q28" s="4"/>
      <c r="R28" s="4"/>
      <c r="S28" s="4"/>
      <c r="T28" s="4"/>
      <c r="U28" s="4"/>
      <c r="V28" s="8"/>
    </row>
    <row r="29" spans="1:22" ht="13.2">
      <c r="A29" s="4" t="s">
        <v>67</v>
      </c>
      <c r="B29" s="9">
        <v>300182</v>
      </c>
      <c r="C29" s="9">
        <v>144441</v>
      </c>
      <c r="D29" s="9">
        <v>0.48117799999999999</v>
      </c>
      <c r="E29" s="9">
        <v>285</v>
      </c>
      <c r="F29" s="9">
        <v>506.81049999999999</v>
      </c>
      <c r="G29" s="9">
        <v>1053.27</v>
      </c>
      <c r="H29" s="9">
        <v>466.6096</v>
      </c>
      <c r="I29" s="3" t="s">
        <v>66</v>
      </c>
      <c r="J29" s="3">
        <v>50</v>
      </c>
      <c r="K29" s="3">
        <v>13.5</v>
      </c>
      <c r="L29" s="8">
        <f t="shared" si="0"/>
        <v>546.45964912280704</v>
      </c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3.2">
      <c r="A30" s="4" t="s">
        <v>68</v>
      </c>
      <c r="B30" s="9">
        <v>409388</v>
      </c>
      <c r="C30" s="9">
        <v>206728</v>
      </c>
      <c r="D30" s="9">
        <v>0.50496799999999997</v>
      </c>
      <c r="E30" s="9">
        <v>413</v>
      </c>
      <c r="F30" s="9">
        <v>500.5521</v>
      </c>
      <c r="G30" s="9">
        <v>991.25419999999997</v>
      </c>
      <c r="H30" s="9">
        <v>497.52960000000002</v>
      </c>
      <c r="I30" s="3" t="s">
        <v>66</v>
      </c>
      <c r="J30" s="3">
        <v>105</v>
      </c>
      <c r="K30" s="3">
        <v>13.5</v>
      </c>
      <c r="L30" s="8">
        <f t="shared" si="0"/>
        <v>490.70217917675546</v>
      </c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3.2">
      <c r="A31" s="4" t="s">
        <v>35</v>
      </c>
      <c r="B31" s="9">
        <v>112337</v>
      </c>
      <c r="C31" s="9">
        <v>45768</v>
      </c>
      <c r="D31" s="9">
        <v>0.40741699999999997</v>
      </c>
      <c r="E31" s="9">
        <v>95</v>
      </c>
      <c r="F31" s="9">
        <v>481.76839999999999</v>
      </c>
      <c r="G31" s="9">
        <v>1182.4949999999999</v>
      </c>
      <c r="H31" s="9">
        <v>515.72339999999997</v>
      </c>
      <c r="I31" s="3" t="s">
        <v>29</v>
      </c>
      <c r="J31" s="3">
        <v>7</v>
      </c>
      <c r="K31" s="3">
        <v>47.5</v>
      </c>
      <c r="L31" s="8">
        <f t="shared" si="0"/>
        <v>700.72631578947369</v>
      </c>
      <c r="M31" s="9"/>
      <c r="N31" s="9"/>
      <c r="O31" s="9"/>
      <c r="P31" s="9"/>
      <c r="Q31" s="9"/>
      <c r="R31" s="9"/>
      <c r="S31" s="9"/>
      <c r="T31" s="9"/>
      <c r="U31" s="9"/>
      <c r="V31" s="8"/>
    </row>
    <row r="32" spans="1:22" ht="13.2">
      <c r="A32" s="4" t="s">
        <v>70</v>
      </c>
      <c r="B32" s="9">
        <v>353505</v>
      </c>
      <c r="C32" s="9">
        <v>164338</v>
      </c>
      <c r="D32" s="9">
        <v>0.46488200000000002</v>
      </c>
      <c r="E32" s="9">
        <v>353</v>
      </c>
      <c r="F32" s="9">
        <v>465.54669999999999</v>
      </c>
      <c r="G32" s="9">
        <v>1001.431</v>
      </c>
      <c r="H32" s="9">
        <v>517.73770000000002</v>
      </c>
      <c r="I32" s="3" t="s">
        <v>66</v>
      </c>
      <c r="J32" s="3">
        <v>114</v>
      </c>
      <c r="K32" s="3">
        <v>13.5</v>
      </c>
      <c r="L32" s="8">
        <f t="shared" si="0"/>
        <v>535.88385269121818</v>
      </c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3.2">
      <c r="A33" s="4" t="s">
        <v>57</v>
      </c>
      <c r="B33" s="9">
        <v>331719</v>
      </c>
      <c r="C33" s="9">
        <v>144057</v>
      </c>
      <c r="D33" s="9">
        <v>0.43427399999999999</v>
      </c>
      <c r="E33" s="9">
        <v>261</v>
      </c>
      <c r="F33" s="9">
        <v>551.9425</v>
      </c>
      <c r="G33" s="9">
        <v>1270.954</v>
      </c>
      <c r="H33" s="9">
        <v>431.82870000000003</v>
      </c>
      <c r="I33" s="3" t="s">
        <v>2</v>
      </c>
      <c r="J33" s="3">
        <v>7</v>
      </c>
      <c r="K33" s="3">
        <v>64</v>
      </c>
      <c r="L33" s="8">
        <f t="shared" si="0"/>
        <v>719.0114942528736</v>
      </c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3.2">
      <c r="A34" s="4" t="s">
        <v>25</v>
      </c>
      <c r="B34" s="9">
        <v>487301</v>
      </c>
      <c r="C34" s="9">
        <v>229578</v>
      </c>
      <c r="D34" s="9">
        <v>0.47112199999999999</v>
      </c>
      <c r="E34" s="9">
        <v>478</v>
      </c>
      <c r="F34" s="9">
        <v>480.28870000000001</v>
      </c>
      <c r="G34" s="9">
        <v>1019.458</v>
      </c>
      <c r="H34" s="9">
        <v>382.99520000000001</v>
      </c>
      <c r="I34" s="3" t="s">
        <v>27</v>
      </c>
      <c r="J34" s="3">
        <v>156</v>
      </c>
      <c r="K34" s="3">
        <v>18</v>
      </c>
      <c r="L34" s="8">
        <f t="shared" si="0"/>
        <v>539.1694560669456</v>
      </c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3.2">
      <c r="A35" s="4" t="s">
        <v>47</v>
      </c>
      <c r="B35" s="9">
        <v>425256</v>
      </c>
      <c r="C35" s="9">
        <v>221571</v>
      </c>
      <c r="D35" s="9">
        <v>0.52102999999999999</v>
      </c>
      <c r="E35" s="9">
        <v>413</v>
      </c>
      <c r="F35" s="9">
        <v>536.49149999999997</v>
      </c>
      <c r="G35" s="9">
        <v>1029.6759999999999</v>
      </c>
      <c r="H35" s="9">
        <v>270.45760000000001</v>
      </c>
      <c r="I35" s="3" t="s">
        <v>42</v>
      </c>
      <c r="J35" s="3">
        <v>108</v>
      </c>
      <c r="K35" s="3">
        <v>18</v>
      </c>
      <c r="L35" s="8">
        <f t="shared" si="0"/>
        <v>493.18401937046002</v>
      </c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13.2">
      <c r="A36" s="4" t="s">
        <v>39</v>
      </c>
      <c r="B36" s="9">
        <v>201812</v>
      </c>
      <c r="C36" s="9">
        <v>100132</v>
      </c>
      <c r="D36" s="9">
        <v>0.49616500000000002</v>
      </c>
      <c r="E36" s="9">
        <v>207</v>
      </c>
      <c r="F36" s="9">
        <v>483.72949999999997</v>
      </c>
      <c r="G36" s="9">
        <v>974.93719999999996</v>
      </c>
      <c r="H36" s="9">
        <v>287.69959999999998</v>
      </c>
      <c r="I36" s="3" t="s">
        <v>40</v>
      </c>
      <c r="J36" s="3">
        <v>0</v>
      </c>
      <c r="K36" s="3">
        <v>0</v>
      </c>
      <c r="L36" s="8">
        <f t="shared" si="0"/>
        <v>491.20772946859904</v>
      </c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3.2">
      <c r="A37" s="4" t="s">
        <v>48</v>
      </c>
      <c r="B37" s="9">
        <v>595739</v>
      </c>
      <c r="C37" s="9">
        <v>300148</v>
      </c>
      <c r="D37" s="9">
        <v>0.50382499999999997</v>
      </c>
      <c r="E37" s="9">
        <v>584</v>
      </c>
      <c r="F37" s="9">
        <v>513.95209999999997</v>
      </c>
      <c r="G37" s="9">
        <v>1020.101</v>
      </c>
      <c r="H37" s="9">
        <v>251.16130000000001</v>
      </c>
      <c r="I37" s="3" t="s">
        <v>42</v>
      </c>
      <c r="J37" s="3">
        <v>185</v>
      </c>
      <c r="K37" s="3">
        <v>18</v>
      </c>
      <c r="L37" s="8">
        <f t="shared" si="0"/>
        <v>506.14897260273972</v>
      </c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13.2">
      <c r="A38" s="4" t="s">
        <v>71</v>
      </c>
      <c r="B38" s="9">
        <v>190475</v>
      </c>
      <c r="C38" s="9">
        <v>101407</v>
      </c>
      <c r="D38" s="9">
        <v>0.53239000000000003</v>
      </c>
      <c r="E38" s="9">
        <v>214</v>
      </c>
      <c r="F38" s="9">
        <v>473.86450000000002</v>
      </c>
      <c r="G38" s="9">
        <v>890.07010000000002</v>
      </c>
      <c r="H38" s="9">
        <v>331.97930000000002</v>
      </c>
      <c r="I38" s="3" t="s">
        <v>66</v>
      </c>
      <c r="J38" s="3">
        <v>19</v>
      </c>
      <c r="K38" s="3">
        <v>13.5</v>
      </c>
      <c r="L38" s="8">
        <f t="shared" si="0"/>
        <v>416.20560747663552</v>
      </c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13.2">
      <c r="A39" s="4" t="s">
        <v>49</v>
      </c>
      <c r="B39" s="9">
        <v>311766</v>
      </c>
      <c r="C39" s="9">
        <v>157591</v>
      </c>
      <c r="D39" s="9">
        <v>0.50547799999999998</v>
      </c>
      <c r="E39" s="9">
        <v>303</v>
      </c>
      <c r="F39" s="9">
        <v>520.10230000000001</v>
      </c>
      <c r="G39" s="9">
        <v>1028.931</v>
      </c>
      <c r="H39" s="9">
        <v>233.64089999999999</v>
      </c>
      <c r="I39" s="3" t="s">
        <v>42</v>
      </c>
      <c r="J39" s="3">
        <v>85</v>
      </c>
      <c r="K39" s="3">
        <v>18</v>
      </c>
      <c r="L39" s="8">
        <f t="shared" si="0"/>
        <v>508.8283828382838</v>
      </c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13.2">
      <c r="A40" s="4" t="s">
        <v>16</v>
      </c>
      <c r="B40" s="9">
        <v>379579</v>
      </c>
      <c r="C40" s="9">
        <v>182465</v>
      </c>
      <c r="D40" s="9">
        <v>0.48070400000000002</v>
      </c>
      <c r="E40" s="9">
        <v>345</v>
      </c>
      <c r="F40" s="9">
        <v>528.88409999999999</v>
      </c>
      <c r="G40" s="9">
        <v>1100.229</v>
      </c>
      <c r="H40" s="9">
        <v>231.58420000000001</v>
      </c>
      <c r="I40" s="3" t="s">
        <v>18</v>
      </c>
      <c r="J40" s="3">
        <v>94</v>
      </c>
      <c r="K40" s="3">
        <v>18</v>
      </c>
      <c r="L40" s="8">
        <f t="shared" si="0"/>
        <v>571.34492753623192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13.2">
      <c r="A41" s="4" t="s">
        <v>19</v>
      </c>
      <c r="B41" s="9">
        <v>318648</v>
      </c>
      <c r="C41" s="9">
        <v>114616</v>
      </c>
      <c r="D41" s="9">
        <v>0.35969499999999999</v>
      </c>
      <c r="E41" s="9">
        <v>233</v>
      </c>
      <c r="F41" s="9">
        <v>491.91419999999999</v>
      </c>
      <c r="G41" s="9">
        <v>1367.588</v>
      </c>
      <c r="H41" s="9">
        <v>287.05619999999999</v>
      </c>
      <c r="I41" s="3" t="s">
        <v>18</v>
      </c>
      <c r="J41" s="3">
        <v>56</v>
      </c>
      <c r="K41" s="3">
        <v>18</v>
      </c>
      <c r="L41" s="8">
        <f t="shared" si="0"/>
        <v>875.67381974248929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13.2">
      <c r="A42" s="4" t="s">
        <v>20</v>
      </c>
      <c r="B42" s="9">
        <v>111743</v>
      </c>
      <c r="C42" s="9">
        <v>46745</v>
      </c>
      <c r="D42" s="9">
        <v>0.41832599999999998</v>
      </c>
      <c r="E42" s="9">
        <v>100</v>
      </c>
      <c r="F42" s="9">
        <v>467.45</v>
      </c>
      <c r="G42" s="9">
        <v>1117.43</v>
      </c>
      <c r="H42" s="9">
        <v>350.86149999999998</v>
      </c>
      <c r="I42" s="3" t="s">
        <v>18</v>
      </c>
      <c r="J42" s="3">
        <v>7</v>
      </c>
      <c r="K42" s="3">
        <v>18</v>
      </c>
      <c r="L42" s="8">
        <f t="shared" si="0"/>
        <v>649.98</v>
      </c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3.2">
      <c r="A43" s="4" t="s">
        <v>37</v>
      </c>
      <c r="B43" s="9">
        <v>326901</v>
      </c>
      <c r="C43" s="9">
        <v>125469</v>
      </c>
      <c r="D43" s="9">
        <v>0.38381300000000002</v>
      </c>
      <c r="E43" s="9">
        <v>257</v>
      </c>
      <c r="F43" s="9">
        <v>488.20620000000002</v>
      </c>
      <c r="G43" s="9">
        <v>1271.9880000000001</v>
      </c>
      <c r="H43" s="9">
        <v>603.09690000000001</v>
      </c>
      <c r="I43" s="3" t="s">
        <v>29</v>
      </c>
      <c r="J43" s="3">
        <v>2</v>
      </c>
      <c r="K43" s="3">
        <v>64</v>
      </c>
      <c r="L43" s="8">
        <f t="shared" si="0"/>
        <v>783.7821011673152</v>
      </c>
      <c r="M43" s="9"/>
      <c r="N43" s="9"/>
      <c r="O43" s="9"/>
      <c r="P43" s="9"/>
      <c r="Q43" s="9"/>
      <c r="R43" s="9"/>
      <c r="S43" s="9"/>
      <c r="T43" s="9"/>
      <c r="U43" s="9"/>
      <c r="V43" s="8"/>
    </row>
    <row r="44" spans="1:22" ht="13.2">
      <c r="A44" s="4" t="s">
        <v>74</v>
      </c>
      <c r="B44" s="9">
        <v>126125</v>
      </c>
      <c r="C44" s="9">
        <v>53468</v>
      </c>
      <c r="D44" s="9">
        <v>0.423929</v>
      </c>
      <c r="E44" s="9">
        <v>125</v>
      </c>
      <c r="F44" s="9">
        <v>427.74400000000003</v>
      </c>
      <c r="G44" s="9">
        <v>1009</v>
      </c>
      <c r="H44" s="9">
        <v>492.351</v>
      </c>
      <c r="I44" s="3" t="s">
        <v>45</v>
      </c>
      <c r="J44" s="3">
        <v>3</v>
      </c>
      <c r="K44" s="3">
        <v>47.5</v>
      </c>
      <c r="L44" s="8">
        <f t="shared" si="0"/>
        <v>581.25599999999997</v>
      </c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3.2">
      <c r="A45" s="4" t="s">
        <v>22</v>
      </c>
      <c r="B45" s="9">
        <v>242068</v>
      </c>
      <c r="C45" s="9">
        <v>118222</v>
      </c>
      <c r="D45" s="9">
        <v>0.48838300000000001</v>
      </c>
      <c r="E45" s="9">
        <v>250</v>
      </c>
      <c r="F45" s="9">
        <v>472.88799999999998</v>
      </c>
      <c r="G45" s="9">
        <v>968.27200000000005</v>
      </c>
      <c r="H45" s="9">
        <v>393.48450000000003</v>
      </c>
      <c r="I45" s="3" t="s">
        <v>18</v>
      </c>
      <c r="J45" s="3">
        <v>45</v>
      </c>
      <c r="K45" s="3">
        <v>18</v>
      </c>
      <c r="L45" s="8">
        <f t="shared" si="0"/>
        <v>495.38400000000001</v>
      </c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3.2">
      <c r="A46" s="4" t="s">
        <v>75</v>
      </c>
      <c r="B46" s="9">
        <v>110995</v>
      </c>
      <c r="C46" s="9">
        <v>48635</v>
      </c>
      <c r="D46" s="9">
        <v>0.43817299999999998</v>
      </c>
      <c r="E46" s="9">
        <v>115</v>
      </c>
      <c r="F46" s="9">
        <v>422.91300000000001</v>
      </c>
      <c r="G46" s="9">
        <v>965.1739</v>
      </c>
      <c r="H46" s="9">
        <v>399.82299999999998</v>
      </c>
      <c r="I46" s="3" t="s">
        <v>45</v>
      </c>
      <c r="J46" s="3">
        <v>5</v>
      </c>
      <c r="K46" s="3">
        <v>47.5</v>
      </c>
      <c r="L46" s="8">
        <f t="shared" si="0"/>
        <v>542.26086956521738</v>
      </c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3.2">
      <c r="A47" s="4" t="s">
        <v>50</v>
      </c>
      <c r="B47" s="9">
        <v>472909</v>
      </c>
      <c r="C47" s="9">
        <v>211617</v>
      </c>
      <c r="D47" s="9">
        <v>0.44747900000000002</v>
      </c>
      <c r="E47" s="9">
        <v>451</v>
      </c>
      <c r="F47" s="9">
        <v>469.21730000000002</v>
      </c>
      <c r="G47" s="9">
        <v>1048.579</v>
      </c>
      <c r="H47" s="9">
        <v>272.87729999999999</v>
      </c>
      <c r="I47" s="3" t="s">
        <v>42</v>
      </c>
      <c r="J47" s="3">
        <v>121</v>
      </c>
      <c r="K47" s="3">
        <v>18</v>
      </c>
      <c r="L47" s="8">
        <f t="shared" si="0"/>
        <v>579.36141906873615</v>
      </c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3.2">
      <c r="A48" s="4" t="s">
        <v>38</v>
      </c>
      <c r="B48" s="9">
        <v>95666</v>
      </c>
      <c r="C48" s="9">
        <v>44440</v>
      </c>
      <c r="D48" s="9">
        <v>0.46453299999999997</v>
      </c>
      <c r="E48" s="9">
        <v>88</v>
      </c>
      <c r="F48" s="9">
        <v>505</v>
      </c>
      <c r="G48" s="9">
        <v>1087.114</v>
      </c>
      <c r="H48" s="9">
        <v>245.95660000000001</v>
      </c>
      <c r="I48" s="3" t="s">
        <v>29</v>
      </c>
      <c r="J48" s="3">
        <v>7</v>
      </c>
      <c r="K48" s="3">
        <v>47.5</v>
      </c>
      <c r="L48" s="8">
        <f t="shared" si="0"/>
        <v>582.11363636363637</v>
      </c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3.2">
      <c r="A49" s="4" t="s">
        <v>51</v>
      </c>
      <c r="B49" s="9">
        <v>431011</v>
      </c>
      <c r="C49" s="9">
        <v>211735</v>
      </c>
      <c r="D49" s="9">
        <v>0.49125200000000002</v>
      </c>
      <c r="E49" s="9">
        <v>434</v>
      </c>
      <c r="F49" s="9">
        <v>487.86869999999999</v>
      </c>
      <c r="G49" s="9">
        <v>993.11289999999997</v>
      </c>
      <c r="H49" s="9">
        <v>348.28590000000003</v>
      </c>
      <c r="I49" s="3" t="s">
        <v>42</v>
      </c>
      <c r="J49" s="3">
        <v>125</v>
      </c>
      <c r="K49" s="3">
        <v>18</v>
      </c>
      <c r="L49" s="8">
        <f t="shared" si="0"/>
        <v>505.24423963133643</v>
      </c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3.2">
      <c r="A50" s="4" t="s">
        <v>72</v>
      </c>
      <c r="B50" s="9">
        <v>160670</v>
      </c>
      <c r="C50" s="9">
        <v>74123</v>
      </c>
      <c r="D50" s="9">
        <v>0.461337</v>
      </c>
      <c r="E50" s="9">
        <v>179</v>
      </c>
      <c r="F50" s="9">
        <v>414.09500000000003</v>
      </c>
      <c r="G50" s="9">
        <v>897.59780000000001</v>
      </c>
      <c r="H50" s="9">
        <v>404.81099999999998</v>
      </c>
      <c r="I50" s="3" t="s">
        <v>66</v>
      </c>
      <c r="J50" s="3">
        <v>4</v>
      </c>
      <c r="K50" s="3">
        <v>13.5</v>
      </c>
      <c r="L50" s="8">
        <f t="shared" si="0"/>
        <v>483.50279329608941</v>
      </c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3.2">
      <c r="A51" s="4" t="s">
        <v>58</v>
      </c>
      <c r="B51" s="9">
        <v>230279</v>
      </c>
      <c r="C51" s="9">
        <v>101872</v>
      </c>
      <c r="D51" s="9">
        <v>0.44238499999999997</v>
      </c>
      <c r="E51" s="9">
        <v>186</v>
      </c>
      <c r="F51" s="9">
        <v>547.69889999999998</v>
      </c>
      <c r="G51" s="9">
        <v>1238.059</v>
      </c>
      <c r="H51" s="9">
        <v>469.8279</v>
      </c>
      <c r="I51" s="3" t="s">
        <v>2</v>
      </c>
      <c r="J51" s="3">
        <v>4</v>
      </c>
      <c r="K51" s="3">
        <v>45</v>
      </c>
      <c r="L51" s="8">
        <f t="shared" si="0"/>
        <v>690.36021505376345</v>
      </c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3.2">
      <c r="A52" s="4" t="s">
        <v>59</v>
      </c>
      <c r="B52" s="9">
        <v>83078</v>
      </c>
      <c r="C52" s="9">
        <v>32630</v>
      </c>
      <c r="D52" s="9">
        <v>0.39276299999999997</v>
      </c>
      <c r="E52" s="9">
        <v>70</v>
      </c>
      <c r="F52" s="9">
        <v>466.1429</v>
      </c>
      <c r="G52" s="9">
        <v>1186.829</v>
      </c>
      <c r="H52" s="9">
        <v>218.4545</v>
      </c>
      <c r="I52" s="3" t="s">
        <v>2</v>
      </c>
      <c r="J52" s="3">
        <v>2</v>
      </c>
      <c r="K52" s="3">
        <v>33.5</v>
      </c>
      <c r="L52" s="8">
        <f t="shared" si="0"/>
        <v>720.68571428571431</v>
      </c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3.2">
      <c r="A53" s="4" t="s">
        <v>53</v>
      </c>
      <c r="B53" s="9">
        <v>771978</v>
      </c>
      <c r="C53" s="9">
        <v>468038</v>
      </c>
      <c r="D53" s="9">
        <v>0.60628400000000005</v>
      </c>
      <c r="E53" s="9">
        <v>731</v>
      </c>
      <c r="F53" s="9">
        <v>640.27089999999998</v>
      </c>
      <c r="G53" s="9">
        <v>1056.057</v>
      </c>
      <c r="H53" s="9">
        <v>243.9761</v>
      </c>
      <c r="I53" s="3" t="s">
        <v>42</v>
      </c>
      <c r="J53" s="5">
        <v>252</v>
      </c>
      <c r="K53" s="5">
        <v>13</v>
      </c>
      <c r="L53" s="8">
        <f t="shared" si="0"/>
        <v>415.78659370725035</v>
      </c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3.2">
      <c r="A54" s="4" t="s">
        <v>87</v>
      </c>
      <c r="B54" s="9">
        <v>331239</v>
      </c>
      <c r="C54" s="9">
        <v>159053</v>
      </c>
      <c r="D54" s="9">
        <v>0.48017599999999999</v>
      </c>
      <c r="E54" s="9">
        <v>286</v>
      </c>
      <c r="F54" s="9">
        <v>556.12940000000003</v>
      </c>
      <c r="G54" s="9">
        <v>1158.1780000000001</v>
      </c>
      <c r="H54" s="9">
        <v>388.55669999999998</v>
      </c>
      <c r="I54" s="3" t="s">
        <v>88</v>
      </c>
      <c r="J54" s="5">
        <v>0</v>
      </c>
      <c r="K54" s="5">
        <v>0</v>
      </c>
      <c r="L54" s="8">
        <f t="shared" si="0"/>
        <v>602.04895104895104</v>
      </c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3.2">
      <c r="A55" s="4" t="s">
        <v>60</v>
      </c>
      <c r="B55" s="9">
        <v>288224</v>
      </c>
      <c r="C55" s="9">
        <v>160048</v>
      </c>
      <c r="D55" s="9">
        <v>0.55528999999999995</v>
      </c>
      <c r="E55" s="9">
        <v>329</v>
      </c>
      <c r="F55" s="9">
        <v>486.46809999999999</v>
      </c>
      <c r="G55" s="9">
        <v>876.06079999999997</v>
      </c>
      <c r="H55" s="9">
        <v>426.54660000000001</v>
      </c>
      <c r="I55" s="3" t="s">
        <v>2</v>
      </c>
      <c r="J55" s="3">
        <v>37</v>
      </c>
      <c r="K55" s="3">
        <v>33.5</v>
      </c>
      <c r="L55" s="8">
        <f t="shared" si="0"/>
        <v>389.59270516717328</v>
      </c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3.2">
      <c r="A56" s="4" t="s">
        <v>54</v>
      </c>
      <c r="B56" s="9">
        <v>1156720</v>
      </c>
      <c r="C56" s="9">
        <v>759758</v>
      </c>
      <c r="D56" s="9">
        <v>0.65682099999999999</v>
      </c>
      <c r="E56" s="9">
        <v>1277</v>
      </c>
      <c r="F56" s="9">
        <v>594.95540000000005</v>
      </c>
      <c r="G56" s="9">
        <v>905.81050000000005</v>
      </c>
      <c r="H56" s="9">
        <v>224.40520000000001</v>
      </c>
      <c r="I56" s="3" t="s">
        <v>42</v>
      </c>
      <c r="J56" s="3">
        <v>363</v>
      </c>
      <c r="K56" s="3">
        <v>13</v>
      </c>
      <c r="L56" s="8">
        <f t="shared" si="0"/>
        <v>310.85512920908377</v>
      </c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3.2">
      <c r="A57" s="4" t="s">
        <v>62</v>
      </c>
      <c r="B57" s="9">
        <v>152613</v>
      </c>
      <c r="C57" s="9">
        <v>79311</v>
      </c>
      <c r="D57" s="9">
        <v>0.51968700000000001</v>
      </c>
      <c r="E57" s="9">
        <v>160</v>
      </c>
      <c r="F57" s="9">
        <v>495.69380000000001</v>
      </c>
      <c r="G57" s="9">
        <v>953.83130000000006</v>
      </c>
      <c r="H57" s="9">
        <v>291.1662</v>
      </c>
      <c r="I57" s="3" t="s">
        <v>2</v>
      </c>
      <c r="J57" s="3">
        <v>14</v>
      </c>
      <c r="K57" s="3">
        <v>33.5</v>
      </c>
      <c r="L57" s="8">
        <f t="shared" si="0"/>
        <v>458.13749999999999</v>
      </c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3.2">
      <c r="A58" s="4" t="s">
        <v>55</v>
      </c>
      <c r="B58" s="9">
        <v>1032272</v>
      </c>
      <c r="C58" s="9">
        <v>689664</v>
      </c>
      <c r="D58" s="9">
        <v>0.668103</v>
      </c>
      <c r="E58" s="9">
        <v>1064</v>
      </c>
      <c r="F58" s="9">
        <v>648.18050000000005</v>
      </c>
      <c r="G58" s="9">
        <v>970.18050000000005</v>
      </c>
      <c r="H58" s="9">
        <v>216.2773</v>
      </c>
      <c r="I58" s="3" t="s">
        <v>42</v>
      </c>
      <c r="J58" s="3">
        <v>344</v>
      </c>
      <c r="K58" s="3">
        <v>13</v>
      </c>
      <c r="L58" s="8">
        <f t="shared" si="0"/>
        <v>322</v>
      </c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3.2">
      <c r="A59" s="4" t="s">
        <v>63</v>
      </c>
      <c r="B59" s="9">
        <v>96035</v>
      </c>
      <c r="C59" s="9">
        <v>55650</v>
      </c>
      <c r="D59" s="9">
        <v>0.57947599999999999</v>
      </c>
      <c r="E59" s="9">
        <v>101</v>
      </c>
      <c r="F59" s="9">
        <v>550.99009999999998</v>
      </c>
      <c r="G59" s="9">
        <v>950.84159999999997</v>
      </c>
      <c r="H59" s="9">
        <v>234.5754</v>
      </c>
      <c r="I59" s="3" t="s">
        <v>2</v>
      </c>
      <c r="J59" s="3">
        <v>4</v>
      </c>
      <c r="K59" s="3">
        <v>33.5</v>
      </c>
      <c r="L59" s="8">
        <f t="shared" si="0"/>
        <v>399.85148514851483</v>
      </c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3.2">
      <c r="A60" s="4" t="s">
        <v>24</v>
      </c>
      <c r="B60" s="9">
        <v>318097</v>
      </c>
      <c r="C60" s="9">
        <v>207233</v>
      </c>
      <c r="D60" s="9">
        <v>0.65147699999999997</v>
      </c>
      <c r="E60" s="9">
        <v>352</v>
      </c>
      <c r="F60" s="9">
        <v>588.73009999999999</v>
      </c>
      <c r="G60" s="9">
        <v>903.68470000000002</v>
      </c>
      <c r="H60" s="9">
        <v>217.81960000000001</v>
      </c>
      <c r="I60" s="3" t="s">
        <v>18</v>
      </c>
      <c r="J60" s="3">
        <v>62</v>
      </c>
      <c r="K60" s="3">
        <v>13</v>
      </c>
      <c r="L60" s="8">
        <f t="shared" si="0"/>
        <v>314.95454545454544</v>
      </c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3.2">
      <c r="A61" s="4" t="s">
        <v>64</v>
      </c>
      <c r="B61" s="9">
        <v>88914</v>
      </c>
      <c r="C61" s="9">
        <v>43074</v>
      </c>
      <c r="D61" s="9">
        <v>0.48444599999999999</v>
      </c>
      <c r="E61" s="9">
        <v>89</v>
      </c>
      <c r="F61" s="9">
        <v>483.97750000000002</v>
      </c>
      <c r="G61" s="9">
        <v>999.03369999999995</v>
      </c>
      <c r="H61" s="9">
        <v>193.9442</v>
      </c>
      <c r="I61" s="3" t="s">
        <v>2</v>
      </c>
      <c r="J61" s="3">
        <v>4</v>
      </c>
      <c r="K61" s="3">
        <v>33.5</v>
      </c>
      <c r="L61" s="8">
        <f t="shared" si="0"/>
        <v>515.05617977528095</v>
      </c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3.2">
      <c r="A62" s="4" t="s">
        <v>56</v>
      </c>
      <c r="B62" s="9">
        <v>900864</v>
      </c>
      <c r="C62" s="9">
        <v>567244</v>
      </c>
      <c r="D62" s="9">
        <v>0.62966699999999998</v>
      </c>
      <c r="E62" s="9">
        <v>906</v>
      </c>
      <c r="F62" s="9">
        <v>626.09709999999995</v>
      </c>
      <c r="G62" s="9">
        <v>994.33109999999999</v>
      </c>
      <c r="H62" s="9">
        <v>199.24789999999999</v>
      </c>
      <c r="I62" s="3" t="s">
        <v>42</v>
      </c>
      <c r="J62" s="3">
        <v>274</v>
      </c>
      <c r="K62" s="3">
        <v>13</v>
      </c>
      <c r="L62" s="8">
        <f t="shared" si="0"/>
        <v>368.23399558498897</v>
      </c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3.2">
      <c r="A63" s="4" t="s">
        <v>137</v>
      </c>
      <c r="B63" s="4" t="s">
        <v>138</v>
      </c>
      <c r="C63" s="4" t="s">
        <v>139</v>
      </c>
      <c r="D63" s="4" t="s">
        <v>106</v>
      </c>
      <c r="E63" s="4" t="s">
        <v>107</v>
      </c>
      <c r="F63" s="4" t="s">
        <v>108</v>
      </c>
      <c r="G63" s="4" t="s">
        <v>109</v>
      </c>
      <c r="H63" s="4" t="s">
        <v>110</v>
      </c>
      <c r="I63" s="3" t="s">
        <v>140</v>
      </c>
      <c r="J63" s="3" t="s">
        <v>141</v>
      </c>
      <c r="K63" s="3" t="s">
        <v>142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3.2">
      <c r="A64" s="3" t="s">
        <v>89</v>
      </c>
      <c r="B64" s="8">
        <f t="shared" ref="B64:H64" si="1">CORREL($B$1:$B$62,B1:B62)</f>
        <v>1.0000000000000002</v>
      </c>
      <c r="C64" s="8">
        <f t="shared" si="1"/>
        <v>0.95493862498680315</v>
      </c>
      <c r="D64" s="8">
        <f t="shared" si="1"/>
        <v>0.37846383168258424</v>
      </c>
      <c r="E64" s="8">
        <f t="shared" si="1"/>
        <v>0.98917642311928711</v>
      </c>
      <c r="F64" s="8">
        <f t="shared" si="1"/>
        <v>0.41162744519129968</v>
      </c>
      <c r="G64" s="8">
        <f t="shared" si="1"/>
        <v>-0.12213167826016759</v>
      </c>
      <c r="H64" s="8">
        <f t="shared" si="1"/>
        <v>-0.11117868909635711</v>
      </c>
      <c r="I64" s="8"/>
      <c r="J64" s="8">
        <f t="shared" ref="J64:K64" si="2">CORREL($B$1:$B$62,J1:J62)</f>
        <v>0.94708348448699364</v>
      </c>
      <c r="K64" s="8">
        <f t="shared" si="2"/>
        <v>-0.38777938144188373</v>
      </c>
      <c r="L64" s="4"/>
      <c r="M64" s="4"/>
      <c r="N64" s="4"/>
      <c r="O64" s="4"/>
      <c r="P64" s="8"/>
      <c r="Q64" s="8"/>
      <c r="R64" s="8"/>
      <c r="S64" s="8"/>
      <c r="T64" s="8"/>
      <c r="U64" s="8"/>
      <c r="V64" s="8"/>
    </row>
    <row r="65" spans="1:22" ht="13.2">
      <c r="A65" s="3" t="s">
        <v>90</v>
      </c>
      <c r="B65" s="8">
        <f t="shared" ref="B65:H65" si="3">CORREL($C$1:$C$62,B1:B62)</f>
        <v>0.95493862498680315</v>
      </c>
      <c r="C65" s="8">
        <f t="shared" si="3"/>
        <v>1</v>
      </c>
      <c r="D65" s="8">
        <f t="shared" si="3"/>
        <v>0.58779118024282817</v>
      </c>
      <c r="E65" s="8">
        <f t="shared" si="3"/>
        <v>0.97699649195868044</v>
      </c>
      <c r="F65" s="8">
        <f t="shared" si="3"/>
        <v>0.58731227353382276</v>
      </c>
      <c r="G65" s="8">
        <f t="shared" si="3"/>
        <v>-0.25795052346161484</v>
      </c>
      <c r="H65" s="8">
        <f t="shared" si="3"/>
        <v>-0.23738464326947184</v>
      </c>
      <c r="I65" s="8"/>
      <c r="J65" s="8">
        <f t="shared" ref="J65:K65" si="4">CORREL($C$1:$C$62,J1:J62)</f>
        <v>0.94697769003876597</v>
      </c>
      <c r="K65" s="8">
        <f t="shared" si="4"/>
        <v>-0.45620962621220057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3.2">
      <c r="A66" s="3" t="s">
        <v>91</v>
      </c>
      <c r="B66" s="8">
        <f t="shared" ref="B66:H66" si="5">CORREL($D$1:$D$62,B1:B62)</f>
        <v>0.37846383168258424</v>
      </c>
      <c r="C66" s="8">
        <f t="shared" si="5"/>
        <v>0.58779118024282817</v>
      </c>
      <c r="D66" s="8">
        <f t="shared" si="5"/>
        <v>1.0000000000000002</v>
      </c>
      <c r="E66" s="8">
        <f t="shared" si="5"/>
        <v>0.47304667895706337</v>
      </c>
      <c r="F66" s="8">
        <f t="shared" si="5"/>
        <v>0.79781618879930072</v>
      </c>
      <c r="G66" s="8">
        <f t="shared" si="5"/>
        <v>-0.70850893143794791</v>
      </c>
      <c r="H66" s="8">
        <f t="shared" si="5"/>
        <v>-0.45259644688898909</v>
      </c>
      <c r="I66" s="8"/>
      <c r="J66" s="8">
        <f t="shared" ref="J66:K66" si="6">CORREL($D$1:$D$62,J1:J62)</f>
        <v>0.47067668474800128</v>
      </c>
      <c r="K66" s="8">
        <f t="shared" si="6"/>
        <v>-0.59888336496024985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3.2">
      <c r="A67" s="3" t="s">
        <v>92</v>
      </c>
      <c r="B67" s="8">
        <f t="shared" ref="B67:H67" si="7">CORREL($E$1:$E$62,B1:B62)</f>
        <v>0.98917642311928711</v>
      </c>
      <c r="C67" s="8">
        <f t="shared" si="7"/>
        <v>0.97699649195868044</v>
      </c>
      <c r="D67" s="8">
        <f t="shared" si="7"/>
        <v>0.47304667895706337</v>
      </c>
      <c r="E67" s="8">
        <f t="shared" si="7"/>
        <v>0.99999999999999989</v>
      </c>
      <c r="F67" s="8">
        <f t="shared" si="7"/>
        <v>0.44083337238936737</v>
      </c>
      <c r="G67" s="8">
        <f t="shared" si="7"/>
        <v>-0.24165803328304211</v>
      </c>
      <c r="H67" s="8">
        <f t="shared" si="7"/>
        <v>-0.15020823115393428</v>
      </c>
      <c r="I67" s="8"/>
      <c r="J67" s="8">
        <f t="shared" ref="J67:K67" si="8">CORREL($E$1:$E$62,J1:J62)</f>
        <v>0.95739299878787953</v>
      </c>
      <c r="K67" s="8">
        <f t="shared" si="8"/>
        <v>-0.43669066596713685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3.2">
      <c r="A68" s="3" t="s">
        <v>93</v>
      </c>
      <c r="B68" s="8">
        <f t="shared" ref="B68:H68" si="9">CORREL($F$1:$F$62,B1:B62)</f>
        <v>0.41162744519129968</v>
      </c>
      <c r="C68" s="8">
        <f t="shared" si="9"/>
        <v>0.58731227353382276</v>
      </c>
      <c r="D68" s="8">
        <f t="shared" si="9"/>
        <v>0.79781618879930072</v>
      </c>
      <c r="E68" s="8">
        <f t="shared" si="9"/>
        <v>0.44083337238936737</v>
      </c>
      <c r="F68" s="8">
        <f t="shared" si="9"/>
        <v>0.99999999999999989</v>
      </c>
      <c r="G68" s="8">
        <f t="shared" si="9"/>
        <v>-0.15261373161007186</v>
      </c>
      <c r="H68" s="8">
        <f t="shared" si="9"/>
        <v>-0.41683057220608205</v>
      </c>
      <c r="I68" s="8"/>
      <c r="J68" s="8">
        <f t="shared" ref="J68:K68" si="10">CORREL($F$1:$F$62,J1:J62)</f>
        <v>0.43791987526233517</v>
      </c>
      <c r="K68" s="8">
        <f t="shared" si="10"/>
        <v>-0.40960794921831911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3.2">
      <c r="A69" s="3" t="s">
        <v>94</v>
      </c>
      <c r="B69" s="8">
        <f t="shared" ref="B69:H69" si="11">CORREL($G$1:$G$62,B1:B62)</f>
        <v>-0.12213167826016759</v>
      </c>
      <c r="C69" s="8">
        <f t="shared" si="11"/>
        <v>-0.25795052346161484</v>
      </c>
      <c r="D69" s="8">
        <f t="shared" si="11"/>
        <v>-0.70850893143794791</v>
      </c>
      <c r="E69" s="8">
        <f t="shared" si="11"/>
        <v>-0.24165803328304211</v>
      </c>
      <c r="F69" s="8">
        <f t="shared" si="11"/>
        <v>-0.15261373161007186</v>
      </c>
      <c r="G69" s="8">
        <f t="shared" si="11"/>
        <v>1.0000000000000002</v>
      </c>
      <c r="H69" s="8">
        <f t="shared" si="11"/>
        <v>0.24465414217393283</v>
      </c>
      <c r="I69" s="8"/>
      <c r="J69" s="8">
        <f t="shared" ref="J69:K69" si="12">CORREL($G$1:$G$62,J1:J62)</f>
        <v>-0.24371903453614316</v>
      </c>
      <c r="K69" s="8">
        <f t="shared" si="12"/>
        <v>0.51996696009798105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3.2">
      <c r="A70" s="3" t="s">
        <v>95</v>
      </c>
      <c r="B70" s="8">
        <f t="shared" ref="B70:H70" si="13">CORREL($H$1:$H$62,B1:B62)</f>
        <v>-0.11117868909635711</v>
      </c>
      <c r="C70" s="8">
        <f t="shared" si="13"/>
        <v>-0.23738464326947184</v>
      </c>
      <c r="D70" s="8">
        <f t="shared" si="13"/>
        <v>-0.45259644688898909</v>
      </c>
      <c r="E70" s="8">
        <f t="shared" si="13"/>
        <v>-0.15020823115393428</v>
      </c>
      <c r="F70" s="8">
        <f t="shared" si="13"/>
        <v>-0.41683057220608205</v>
      </c>
      <c r="G70" s="8">
        <f t="shared" si="13"/>
        <v>0.24465414217393283</v>
      </c>
      <c r="H70" s="8">
        <f t="shared" si="13"/>
        <v>1</v>
      </c>
      <c r="I70" s="8"/>
      <c r="J70" s="8">
        <f t="shared" ref="J70:K70" si="14">CORREL($H$1:$H$62,J1:J62)</f>
        <v>-0.26676403705287061</v>
      </c>
      <c r="K70" s="8">
        <f t="shared" si="14"/>
        <v>0.3816165460210415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3.2">
      <c r="A71" s="3" t="s">
        <v>96</v>
      </c>
      <c r="B71" s="8">
        <f t="shared" ref="B71:H71" si="15">CORREL($J$1:$J$62,B1:B62)</f>
        <v>0.94708348448699364</v>
      </c>
      <c r="C71" s="8">
        <f t="shared" si="15"/>
        <v>0.94697769003876597</v>
      </c>
      <c r="D71" s="8">
        <f t="shared" si="15"/>
        <v>0.47067668474800128</v>
      </c>
      <c r="E71" s="8">
        <f t="shared" si="15"/>
        <v>0.95739299878787953</v>
      </c>
      <c r="F71" s="8">
        <f t="shared" si="15"/>
        <v>0.43791987526233517</v>
      </c>
      <c r="G71" s="8">
        <f t="shared" si="15"/>
        <v>-0.24371903453614316</v>
      </c>
      <c r="H71" s="8">
        <f t="shared" si="15"/>
        <v>-0.26676403705287061</v>
      </c>
      <c r="I71" s="8"/>
      <c r="J71" s="8">
        <f t="shared" ref="J71:K71" si="16">CORREL($J$1:$J$62,J1:J62)</f>
        <v>0.99999999999999989</v>
      </c>
      <c r="K71" s="8">
        <f t="shared" si="16"/>
        <v>-0.49877437141385361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3.2">
      <c r="A72" s="3" t="s">
        <v>97</v>
      </c>
      <c r="B72" s="8">
        <f t="shared" ref="B72:H72" si="17">CORREL($K$1:$K$62,B1:B62)</f>
        <v>-0.38777938144188373</v>
      </c>
      <c r="C72" s="8">
        <f t="shared" si="17"/>
        <v>-0.45620962621220057</v>
      </c>
      <c r="D72" s="8">
        <f t="shared" si="17"/>
        <v>-0.59888336496024985</v>
      </c>
      <c r="E72" s="8">
        <f t="shared" si="17"/>
        <v>-0.43669066596713685</v>
      </c>
      <c r="F72" s="8">
        <f t="shared" si="17"/>
        <v>-0.40960794921831911</v>
      </c>
      <c r="G72" s="8">
        <f t="shared" si="17"/>
        <v>0.51996696009798105</v>
      </c>
      <c r="H72" s="8">
        <f t="shared" si="17"/>
        <v>0.3816165460210415</v>
      </c>
      <c r="I72" s="8"/>
      <c r="J72" s="8">
        <f t="shared" ref="J72:K72" si="18">CORREL($K$1:$K$62,J1:J62)</f>
        <v>-0.49877437141385361</v>
      </c>
      <c r="K72" s="8">
        <f t="shared" si="18"/>
        <v>0.99999999999999978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3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3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3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3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3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3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3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3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3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3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3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3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3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3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3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3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3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3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3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3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3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3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3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3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3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3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3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3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3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3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3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3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3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3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3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3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3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3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3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3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3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3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3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3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3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3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3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3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3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3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3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3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3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3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3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3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3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3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3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3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3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3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3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3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3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3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3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3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3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3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3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3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3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3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3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3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3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3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3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3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3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3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3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3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3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3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3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3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3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3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3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3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3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3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3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3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3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3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3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3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3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3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3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3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3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3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3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3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3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3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3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3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3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3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3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3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3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3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3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3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3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3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3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3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3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3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3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3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3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3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3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3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3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3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3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3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3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3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3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3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3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3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3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3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3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3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3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3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3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3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3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3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3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3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3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3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3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3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3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3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3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3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3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3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3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3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3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3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3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3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3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3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3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3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3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3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3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3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3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3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3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3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3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3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3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3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3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3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3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3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3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3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3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3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3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3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3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3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3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3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3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3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3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3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3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3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3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3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3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3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3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3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3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3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3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3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3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3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3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3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3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3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3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3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3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3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3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3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3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3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3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3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3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3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3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3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3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3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3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3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3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3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3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3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3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3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3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3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3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3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3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3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3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3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3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3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3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3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3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3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3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3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3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3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3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3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3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3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3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3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3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3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3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3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3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3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3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3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3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3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3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3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3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3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3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3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3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3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3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3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3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3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3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3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3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3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3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3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3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3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3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3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3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3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3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3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3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3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3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3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3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3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3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3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3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3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3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3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3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3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3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3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3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3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3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3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3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3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3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3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3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3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3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3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3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3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3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3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3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3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3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3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3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3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3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3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3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3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3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3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3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3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3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3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3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3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3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3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3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3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3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3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3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3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3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3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3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3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3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3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3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3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3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3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3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3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3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3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3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3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3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3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3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3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3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3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3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3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3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3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3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3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3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3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3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3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3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3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3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3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3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3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3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3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3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3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3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3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3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3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3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3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3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3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3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3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3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3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3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3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3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3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3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3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3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3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3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3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3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3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3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3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3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3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3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3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3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3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3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3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3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3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3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3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3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3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3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3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3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3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3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3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3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3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3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3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3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3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3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3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3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3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3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3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3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3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3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3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3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3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3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3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3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3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3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3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3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3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3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3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3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3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3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3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3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3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3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3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3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3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3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3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3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3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3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3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3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3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3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3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3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3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3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3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3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3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3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3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3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3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3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3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3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3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3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3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3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3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3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3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3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3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3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3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3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3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3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3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3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3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3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3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3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3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3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3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3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3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3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3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3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3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3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3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3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3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3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3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3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3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3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3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3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3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3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3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3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3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3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3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3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3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3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3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3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3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3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3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3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3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3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3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3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3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3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3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3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3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3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3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3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3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3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3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3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3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3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3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3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3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3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3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3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3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3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3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3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3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3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3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3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3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3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3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3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3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3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3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3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3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3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3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3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3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3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3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3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3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3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3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3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3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3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3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3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3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3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3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3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3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3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3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3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3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3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3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3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3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3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3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3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3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3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3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3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3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3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3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3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3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3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3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3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3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3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3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3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3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3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3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3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3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3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3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3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3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3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3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3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3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3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3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3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3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3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3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3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3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3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3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3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3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3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3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3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3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3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3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3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3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3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3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3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3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3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3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3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3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3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3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3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3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3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3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3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3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3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3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3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3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3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3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3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3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3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3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3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3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3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3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3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3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3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3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3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3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3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3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3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3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3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3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3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3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3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3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3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3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3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3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3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3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3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3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3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3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3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3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3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3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3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3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3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3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3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3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3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3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3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3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3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3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3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3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3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3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3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3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3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3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3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3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3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3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3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3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3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3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3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3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3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3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3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3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3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3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3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3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3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3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3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3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3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3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3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3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3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3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3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3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3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3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 ht="13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 ht="13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 ht="13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 ht="13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 ht="13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 ht="13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 ht="13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 ht="13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 ht="13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 ht="13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 ht="13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 ht="13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 ht="13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 ht="13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 ht="13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 ht="13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 ht="13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 ht="13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 ht="13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 ht="13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 ht="13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 ht="13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 ht="13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 ht="13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 ht="13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 ht="13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 ht="13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 ht="13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 ht="13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 ht="13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 ht="13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 ht="13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 ht="13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 ht="13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 ht="13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 ht="13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 ht="13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 ht="13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 ht="13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 ht="13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 ht="13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 ht="13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 ht="13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 ht="13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 ht="13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 ht="13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 ht="13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 ht="13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 ht="13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 ht="13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 ht="13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 ht="13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 ht="13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 ht="13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 ht="13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 ht="13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 ht="13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 ht="13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 ht="13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 ht="13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 ht="13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 ht="13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 ht="13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 ht="13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 ht="13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 ht="13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 ht="13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 ht="13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 ht="13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 ht="13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 ht="13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 ht="13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 ht="13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 ht="13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 ht="13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 ht="13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 ht="13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 ht="13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 ht="13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 ht="13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 ht="13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 ht="13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 ht="13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 ht="13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 ht="13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 ht="13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 ht="13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 ht="13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 ht="13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 ht="13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1:22" ht="13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1:22" ht="13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1:22" ht="13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1:22" ht="13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1:22" ht="13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1:22" ht="13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1:22" ht="13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1:22" ht="13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1:22" ht="13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1:22" ht="13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1:22" ht="13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1:22" ht="13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1:22" ht="13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1:22" ht="13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1:22" ht="13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1:22" ht="13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1:22" ht="13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1:22" ht="13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1:22" ht="13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1:22" ht="13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1:22" ht="13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1:22" ht="13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spans="1:22" ht="13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spans="1:22" ht="13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spans="1:22" ht="13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 spans="1:22" ht="13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 spans="1:22" ht="13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 spans="1:22" ht="13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 spans="1:22" ht="13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 spans="1:22" ht="13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 spans="1:22" ht="13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 spans="1:22" ht="13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 spans="1:22" ht="13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 spans="1:22" ht="13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 spans="1:22" ht="13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 spans="1:22" ht="13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6"/>
  <sheetViews>
    <sheetView workbookViewId="0">
      <selection activeCell="B1" sqref="B1"/>
    </sheetView>
  </sheetViews>
  <sheetFormatPr defaultColWidth="14.44140625" defaultRowHeight="15.75" customHeight="1"/>
  <sheetData>
    <row r="1" spans="1:10" ht="15.75" customHeight="1">
      <c r="A1" s="3" t="s">
        <v>29</v>
      </c>
      <c r="B1">
        <v>192971.66666666666</v>
      </c>
      <c r="C1">
        <v>62960</v>
      </c>
      <c r="D1">
        <v>0.35592316666666668</v>
      </c>
      <c r="E1">
        <v>137.83333333333334</v>
      </c>
      <c r="F1">
        <v>461.01123333333334</v>
      </c>
      <c r="G1">
        <v>1325.5533333333333</v>
      </c>
      <c r="H1">
        <v>401.68871666666661</v>
      </c>
      <c r="I1" s="24">
        <v>5</v>
      </c>
      <c r="J1" s="24">
        <v>50.8</v>
      </c>
    </row>
    <row r="2" spans="1:10" ht="15.75" customHeight="1">
      <c r="A2" s="3" t="s">
        <v>5</v>
      </c>
      <c r="B2">
        <v>575731.125</v>
      </c>
      <c r="C2">
        <v>214363.125</v>
      </c>
      <c r="D2">
        <v>0.36644375000000001</v>
      </c>
      <c r="E2">
        <v>508.875</v>
      </c>
      <c r="F2">
        <v>419.89929999999998</v>
      </c>
      <c r="G2">
        <v>1155.396125</v>
      </c>
      <c r="H2">
        <v>404.42887499999995</v>
      </c>
      <c r="I2" s="24">
        <v>127.5</v>
      </c>
      <c r="J2" s="24">
        <v>38.617647058823529</v>
      </c>
    </row>
    <row r="3" spans="1:10" ht="15.75" customHeight="1">
      <c r="A3" s="3" t="s">
        <v>45</v>
      </c>
      <c r="B3">
        <v>187721.42857142858</v>
      </c>
      <c r="C3">
        <v>69200</v>
      </c>
      <c r="D3">
        <v>0.37041871428571421</v>
      </c>
      <c r="E3">
        <v>155.85714285714286</v>
      </c>
      <c r="F3">
        <v>438.70344285714282</v>
      </c>
      <c r="G3">
        <v>1193.4877142857144</v>
      </c>
      <c r="H3">
        <v>381.78609999999998</v>
      </c>
      <c r="I3" s="24">
        <v>3.4285714285714284</v>
      </c>
      <c r="J3" s="24">
        <v>49.5625</v>
      </c>
    </row>
    <row r="4" spans="1:10" ht="15.75" customHeight="1">
      <c r="A4" s="3" t="s">
        <v>11</v>
      </c>
      <c r="B4">
        <v>118839.2</v>
      </c>
      <c r="C4">
        <v>47053</v>
      </c>
      <c r="D4">
        <v>0.39317360000000001</v>
      </c>
      <c r="E4">
        <v>103.6</v>
      </c>
      <c r="F4">
        <v>452.00175999999993</v>
      </c>
      <c r="G4">
        <v>1157.8697999999999</v>
      </c>
      <c r="H4">
        <v>259.13416000000001</v>
      </c>
      <c r="I4" s="24">
        <v>3.8</v>
      </c>
      <c r="J4" s="24">
        <v>47.5</v>
      </c>
    </row>
    <row r="5" spans="1:10" ht="15.75" customHeight="1">
      <c r="A5" s="3" t="s">
        <v>2</v>
      </c>
      <c r="B5">
        <v>182360.5</v>
      </c>
      <c r="C5">
        <v>68393</v>
      </c>
      <c r="D5">
        <v>0.40134229999999993</v>
      </c>
      <c r="E5">
        <v>143.69999999999999</v>
      </c>
      <c r="F5">
        <v>477.89760999999999</v>
      </c>
      <c r="G5">
        <v>1246.8666800000001</v>
      </c>
      <c r="H5">
        <v>258.32191</v>
      </c>
      <c r="I5" s="24">
        <v>9.5</v>
      </c>
      <c r="J5" s="24">
        <v>41.357894736842105</v>
      </c>
    </row>
    <row r="6" spans="1:10" ht="13.8">
      <c r="A6" s="25" t="s">
        <v>88</v>
      </c>
      <c r="B6" s="26">
        <v>331239</v>
      </c>
      <c r="C6" s="26">
        <v>133198</v>
      </c>
      <c r="D6" s="26">
        <v>0.40212100000000001</v>
      </c>
      <c r="E6" s="26">
        <v>251</v>
      </c>
      <c r="F6" s="26">
        <v>530.66930000000002</v>
      </c>
      <c r="G6" s="26">
        <v>1319.6769999999999</v>
      </c>
      <c r="H6" s="26">
        <v>311.85410000000002</v>
      </c>
      <c r="I6" s="27">
        <v>0</v>
      </c>
      <c r="J6" s="27">
        <v>0</v>
      </c>
    </row>
    <row r="7" spans="1:10" ht="13.8">
      <c r="A7" s="25" t="s">
        <v>40</v>
      </c>
      <c r="B7" s="26">
        <v>201812</v>
      </c>
      <c r="C7" s="26">
        <v>88108</v>
      </c>
      <c r="D7" s="26">
        <v>0.436585</v>
      </c>
      <c r="E7" s="26">
        <v>191</v>
      </c>
      <c r="F7" s="26">
        <v>461.29840000000002</v>
      </c>
      <c r="G7" s="26">
        <v>1056.607</v>
      </c>
      <c r="H7" s="26">
        <v>234.74019999999999</v>
      </c>
      <c r="I7" s="28">
        <v>0</v>
      </c>
      <c r="J7" s="28">
        <v>0</v>
      </c>
    </row>
    <row r="8" spans="1:10" ht="15.75" customHeight="1">
      <c r="A8" s="3" t="s">
        <v>66</v>
      </c>
      <c r="B8">
        <v>287621</v>
      </c>
      <c r="C8">
        <v>124824.16666666667</v>
      </c>
      <c r="D8">
        <v>0.43810466666666675</v>
      </c>
      <c r="E8">
        <v>263.33333333333331</v>
      </c>
      <c r="F8">
        <v>469.16003333333333</v>
      </c>
      <c r="G8">
        <v>1076.1652000000001</v>
      </c>
      <c r="H8">
        <v>397.56591666666668</v>
      </c>
      <c r="I8" s="24">
        <v>61.333333333333336</v>
      </c>
      <c r="J8" s="24">
        <v>13.5</v>
      </c>
    </row>
    <row r="9" spans="1:10" ht="15.75" customHeight="1">
      <c r="A9" s="3" t="s">
        <v>18</v>
      </c>
      <c r="B9">
        <v>274027</v>
      </c>
      <c r="C9">
        <v>128268.4</v>
      </c>
      <c r="D9">
        <v>0.45842140000000003</v>
      </c>
      <c r="E9">
        <v>246.8</v>
      </c>
      <c r="F9">
        <v>506.75636000000003</v>
      </c>
      <c r="G9">
        <v>1132.7558800000002</v>
      </c>
      <c r="H9">
        <v>262.67232000000001</v>
      </c>
      <c r="I9" s="24">
        <v>52.8</v>
      </c>
      <c r="J9" s="24">
        <v>16.825757575757574</v>
      </c>
    </row>
    <row r="10" spans="1:10" ht="13.8">
      <c r="A10" s="25" t="s">
        <v>27</v>
      </c>
      <c r="B10" s="26">
        <v>487301</v>
      </c>
      <c r="C10" s="26">
        <v>223470</v>
      </c>
      <c r="D10" s="26">
        <v>0.45858700000000002</v>
      </c>
      <c r="E10" s="26">
        <v>463</v>
      </c>
      <c r="F10" s="26">
        <v>482.65660000000003</v>
      </c>
      <c r="G10" s="26">
        <v>1052.4860000000001</v>
      </c>
      <c r="H10" s="26">
        <v>364.71769999999998</v>
      </c>
      <c r="I10" s="27">
        <v>156</v>
      </c>
      <c r="J10" s="27">
        <v>18</v>
      </c>
    </row>
    <row r="11" spans="1:10" ht="15.75" customHeight="1">
      <c r="A11" s="3" t="s">
        <v>42</v>
      </c>
      <c r="B11">
        <v>677105.08333333337</v>
      </c>
      <c r="C11">
        <v>360274.66666666669</v>
      </c>
      <c r="D11">
        <v>0.51073916666666663</v>
      </c>
      <c r="E11">
        <v>642.41666666666663</v>
      </c>
      <c r="F11">
        <v>542.47266666666667</v>
      </c>
      <c r="G11">
        <v>1070.2248166666666</v>
      </c>
      <c r="H11">
        <v>234.36490000000001</v>
      </c>
      <c r="I11" s="24">
        <v>198.83333333333334</v>
      </c>
      <c r="J11" s="24">
        <v>15.416177703269069</v>
      </c>
    </row>
    <row r="12" spans="1:10" ht="15.75" customHeight="1">
      <c r="B12" s="16" t="s">
        <v>77</v>
      </c>
      <c r="C12" s="16" t="s">
        <v>78</v>
      </c>
      <c r="D12" s="5" t="s">
        <v>79</v>
      </c>
      <c r="E12" s="16" t="s">
        <v>80</v>
      </c>
      <c r="F12" s="16" t="s">
        <v>81</v>
      </c>
      <c r="G12" s="16" t="s">
        <v>82</v>
      </c>
      <c r="H12" s="16" t="s">
        <v>83</v>
      </c>
      <c r="I12" s="5" t="s">
        <v>85</v>
      </c>
      <c r="J12" s="5" t="s">
        <v>86</v>
      </c>
    </row>
    <row r="16" spans="1:10" ht="15.75" customHeight="1">
      <c r="D16">
        <f t="shared" ref="D16:E16" si="0">CORREL(D1:D11,G1:G11)</f>
        <v>-0.69513892504328523</v>
      </c>
      <c r="E16">
        <f t="shared" si="0"/>
        <v>3.7883834186278949E-2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2"/>
  <sheetViews>
    <sheetView workbookViewId="0"/>
  </sheetViews>
  <sheetFormatPr defaultColWidth="14.44140625" defaultRowHeight="15.75" customHeight="1"/>
  <sheetData>
    <row r="1" spans="1:10" ht="15.75" customHeight="1">
      <c r="A1" s="16" t="s">
        <v>29</v>
      </c>
      <c r="B1">
        <v>192971.66666666666</v>
      </c>
      <c r="C1">
        <v>63353.166666666664</v>
      </c>
      <c r="D1">
        <v>0.33557316666666664</v>
      </c>
      <c r="E1">
        <v>119.33333333333333</v>
      </c>
      <c r="F1">
        <v>539.30203333333338</v>
      </c>
      <c r="G1">
        <v>1627.2774999999999</v>
      </c>
      <c r="H1">
        <v>478.93691666666672</v>
      </c>
      <c r="I1" s="16">
        <v>5</v>
      </c>
      <c r="J1" s="16">
        <v>50.8</v>
      </c>
    </row>
    <row r="2" spans="1:10" ht="15.75" customHeight="1">
      <c r="A2" s="16" t="s">
        <v>2</v>
      </c>
      <c r="B2" s="16">
        <v>182360.5</v>
      </c>
      <c r="C2" s="16">
        <v>61760.4</v>
      </c>
      <c r="D2" s="16">
        <v>0.33945560000000002</v>
      </c>
      <c r="E2" s="16">
        <v>106.2</v>
      </c>
      <c r="F2" s="16">
        <v>635.33003000000008</v>
      </c>
      <c r="G2" s="16">
        <v>2116.4911000000002</v>
      </c>
      <c r="H2" s="16">
        <v>316.72553999999997</v>
      </c>
      <c r="I2">
        <v>9.5</v>
      </c>
      <c r="J2" s="16">
        <v>41.357894736842105</v>
      </c>
    </row>
    <row r="3" spans="1:10" ht="15.75" customHeight="1">
      <c r="A3" s="16" t="s">
        <v>18</v>
      </c>
      <c r="B3" s="16">
        <v>274027</v>
      </c>
      <c r="C3" s="16">
        <v>95777.600000000006</v>
      </c>
      <c r="D3" s="16">
        <v>0.34495799999999999</v>
      </c>
      <c r="E3" s="16">
        <v>142</v>
      </c>
      <c r="F3" s="16">
        <v>659.97151999999994</v>
      </c>
      <c r="G3" s="16">
        <v>1991.7180000000001</v>
      </c>
      <c r="H3" s="16">
        <v>296.65020000000004</v>
      </c>
      <c r="I3">
        <v>52.8</v>
      </c>
      <c r="J3">
        <v>16.825757575757574</v>
      </c>
    </row>
    <row r="4" spans="1:10" ht="15.75" customHeight="1">
      <c r="A4" s="16" t="s">
        <v>11</v>
      </c>
      <c r="B4" s="16">
        <v>118839.2</v>
      </c>
      <c r="C4" s="16">
        <v>42721</v>
      </c>
      <c r="D4" s="16">
        <v>0.35558139999999999</v>
      </c>
      <c r="E4" s="16">
        <v>88</v>
      </c>
      <c r="F4" s="16">
        <v>491.38087999999999</v>
      </c>
      <c r="G4" s="16">
        <v>1400.2167999999999</v>
      </c>
      <c r="H4" s="16">
        <v>291.92230000000001</v>
      </c>
      <c r="I4" s="16">
        <v>3.8</v>
      </c>
      <c r="J4" s="16">
        <v>47.5</v>
      </c>
    </row>
    <row r="5" spans="1:10" ht="15.75" customHeight="1">
      <c r="A5" s="16" t="s">
        <v>5</v>
      </c>
      <c r="B5" s="16">
        <v>575731.125</v>
      </c>
      <c r="C5" s="16">
        <v>211084.625</v>
      </c>
      <c r="D5" s="16">
        <v>0.36227425000000002</v>
      </c>
      <c r="E5" s="16">
        <v>485.375</v>
      </c>
      <c r="F5" s="16">
        <v>437.91957499999995</v>
      </c>
      <c r="G5" s="16">
        <v>1222.9866249999998</v>
      </c>
      <c r="H5" s="16">
        <v>428.634725</v>
      </c>
      <c r="I5">
        <v>127.5</v>
      </c>
      <c r="J5">
        <v>38.617647058823529</v>
      </c>
    </row>
    <row r="6" spans="1:10" ht="15.75" customHeight="1">
      <c r="A6" s="16" t="s">
        <v>45</v>
      </c>
      <c r="B6" s="16">
        <v>187721.42857142858</v>
      </c>
      <c r="C6" s="16">
        <v>67512.71428571429</v>
      </c>
      <c r="D6" s="16">
        <v>0.36788000000000004</v>
      </c>
      <c r="E6" s="16">
        <v>134.28571428571428</v>
      </c>
      <c r="F6" s="16">
        <v>499.85201428571423</v>
      </c>
      <c r="G6" s="16">
        <v>1394.0679999999998</v>
      </c>
      <c r="H6" s="16">
        <v>471.73270000000002</v>
      </c>
      <c r="I6">
        <v>3.4285714285714284</v>
      </c>
      <c r="J6" s="16">
        <v>49.5625</v>
      </c>
    </row>
    <row r="7" spans="1:10" ht="13.8">
      <c r="A7" s="23" t="s">
        <v>88</v>
      </c>
      <c r="B7" s="26">
        <v>331239</v>
      </c>
      <c r="C7" s="26">
        <v>125834</v>
      </c>
      <c r="D7" s="26">
        <v>0.37988899999999998</v>
      </c>
      <c r="E7" s="26">
        <v>182</v>
      </c>
      <c r="F7" s="26">
        <v>691.39559999999994</v>
      </c>
      <c r="G7" s="26">
        <v>1819.9949999999999</v>
      </c>
      <c r="H7" s="26">
        <v>370.06709999999998</v>
      </c>
      <c r="I7" s="23">
        <v>0</v>
      </c>
      <c r="J7" s="23">
        <v>0</v>
      </c>
    </row>
    <row r="8" spans="1:10" ht="13.8">
      <c r="A8" s="23" t="s">
        <v>27</v>
      </c>
      <c r="B8" s="26">
        <v>487301</v>
      </c>
      <c r="C8" s="26">
        <v>191594</v>
      </c>
      <c r="D8" s="26">
        <v>0.39317400000000002</v>
      </c>
      <c r="E8" s="26">
        <v>361</v>
      </c>
      <c r="F8" s="26">
        <v>530.73130000000003</v>
      </c>
      <c r="G8" s="26">
        <v>1349.864</v>
      </c>
      <c r="H8" s="26">
        <v>384.96080000000001</v>
      </c>
      <c r="I8" s="23">
        <v>156</v>
      </c>
      <c r="J8" s="23">
        <v>18</v>
      </c>
    </row>
    <row r="9" spans="1:10" ht="13.8">
      <c r="A9" s="23" t="s">
        <v>40</v>
      </c>
      <c r="B9" s="26">
        <v>201812</v>
      </c>
      <c r="C9" s="26">
        <v>84647</v>
      </c>
      <c r="D9" s="26">
        <v>0.419435</v>
      </c>
      <c r="E9" s="26">
        <v>160</v>
      </c>
      <c r="F9" s="26">
        <v>529.04380000000003</v>
      </c>
      <c r="G9" s="26">
        <v>1261.325</v>
      </c>
      <c r="H9" s="26">
        <v>286.47609999999997</v>
      </c>
      <c r="I9" s="23">
        <v>0</v>
      </c>
      <c r="J9" s="23">
        <v>0</v>
      </c>
    </row>
    <row r="10" spans="1:10" ht="15.75" customHeight="1">
      <c r="A10" s="16" t="s">
        <v>42</v>
      </c>
      <c r="B10" s="16">
        <v>677105.08333333337</v>
      </c>
      <c r="C10" s="16">
        <v>291852.41666666669</v>
      </c>
      <c r="D10" s="16">
        <v>0.4234834999999999</v>
      </c>
      <c r="E10" s="16">
        <v>430.16666666666669</v>
      </c>
      <c r="F10" s="16">
        <v>674.4942749999999</v>
      </c>
      <c r="G10" s="16">
        <v>1590.7745000000002</v>
      </c>
      <c r="H10" s="16">
        <v>265.760625</v>
      </c>
      <c r="I10">
        <v>198.83333333333334</v>
      </c>
      <c r="J10">
        <v>15.416177703269069</v>
      </c>
    </row>
    <row r="11" spans="1:10" ht="15.75" customHeight="1">
      <c r="A11" s="16" t="s">
        <v>66</v>
      </c>
      <c r="B11" s="16">
        <v>287621</v>
      </c>
      <c r="C11" s="16">
        <v>121100.66666666667</v>
      </c>
      <c r="D11" s="16">
        <v>0.42667366666666667</v>
      </c>
      <c r="E11" s="16">
        <v>226.5</v>
      </c>
      <c r="F11" s="16">
        <v>534.34308333333331</v>
      </c>
      <c r="G11" s="16">
        <v>1279.1348666666665</v>
      </c>
      <c r="H11" s="16">
        <v>435.25293333333337</v>
      </c>
      <c r="I11">
        <v>61.333333333333336</v>
      </c>
      <c r="J11" s="16">
        <v>13.5</v>
      </c>
    </row>
    <row r="12" spans="1:10" ht="15.75" customHeight="1">
      <c r="B12" s="16" t="s">
        <v>77</v>
      </c>
      <c r="C12" s="16" t="s">
        <v>78</v>
      </c>
      <c r="D12" s="5" t="s">
        <v>79</v>
      </c>
      <c r="E12" s="16" t="s">
        <v>80</v>
      </c>
      <c r="F12" s="16" t="s">
        <v>81</v>
      </c>
      <c r="G12" s="16" t="s">
        <v>82</v>
      </c>
      <c r="H12" s="16" t="s">
        <v>83</v>
      </c>
      <c r="I12" s="5" t="s">
        <v>85</v>
      </c>
      <c r="J12" s="5" t="s">
        <v>86</v>
      </c>
    </row>
  </sheetData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2"/>
  <sheetViews>
    <sheetView workbookViewId="0"/>
  </sheetViews>
  <sheetFormatPr defaultColWidth="14.44140625" defaultRowHeight="15.75" customHeight="1"/>
  <sheetData>
    <row r="1" spans="1:10" ht="15.75" customHeight="1">
      <c r="A1" s="16" t="s">
        <v>29</v>
      </c>
      <c r="B1">
        <v>192971.66666666666</v>
      </c>
      <c r="C1">
        <v>50625.5</v>
      </c>
      <c r="D1">
        <v>0.28586250000000002</v>
      </c>
      <c r="E1">
        <v>100.33333333333333</v>
      </c>
      <c r="F1">
        <v>520.77196666666669</v>
      </c>
      <c r="G1">
        <v>1872.2860000000001</v>
      </c>
      <c r="H1">
        <v>399.87681666666668</v>
      </c>
      <c r="I1" s="16">
        <v>5</v>
      </c>
      <c r="J1" s="16">
        <v>50.8</v>
      </c>
    </row>
    <row r="2" spans="1:10" ht="15.75" customHeight="1">
      <c r="A2" s="16" t="s">
        <v>2</v>
      </c>
      <c r="B2">
        <v>182360.5</v>
      </c>
      <c r="C2">
        <v>51237.4</v>
      </c>
      <c r="D2">
        <v>0.29633649999999995</v>
      </c>
      <c r="E2">
        <v>92.6</v>
      </c>
      <c r="F2">
        <v>621.00405999999998</v>
      </c>
      <c r="G2">
        <v>2544.9992000000002</v>
      </c>
      <c r="H2">
        <v>250.29820999999998</v>
      </c>
      <c r="I2">
        <v>9.5</v>
      </c>
      <c r="J2" s="16">
        <v>41.357894736842105</v>
      </c>
    </row>
    <row r="3" spans="1:10" ht="13.8">
      <c r="A3" s="23" t="s">
        <v>88</v>
      </c>
      <c r="B3" s="26">
        <v>331239</v>
      </c>
      <c r="C3" s="26">
        <v>102459</v>
      </c>
      <c r="D3" s="26">
        <v>0.30931999999999998</v>
      </c>
      <c r="E3" s="26">
        <v>155</v>
      </c>
      <c r="F3" s="26">
        <v>661.0258</v>
      </c>
      <c r="G3" s="26">
        <v>2137.0259999999998</v>
      </c>
      <c r="H3" s="26">
        <v>270.57339999999999</v>
      </c>
      <c r="I3" s="23">
        <v>0</v>
      </c>
      <c r="J3" s="23">
        <v>0</v>
      </c>
    </row>
    <row r="4" spans="1:10" ht="15.75" customHeight="1">
      <c r="A4" s="16" t="s">
        <v>45</v>
      </c>
      <c r="B4">
        <v>187721.42857142858</v>
      </c>
      <c r="C4">
        <v>56959.428571428572</v>
      </c>
      <c r="D4">
        <v>0.31691628571428565</v>
      </c>
      <c r="E4">
        <v>118.42857142857143</v>
      </c>
      <c r="F4">
        <v>482.06790000000007</v>
      </c>
      <c r="G4">
        <v>1602.4535714285714</v>
      </c>
      <c r="H4">
        <v>386.02594285714292</v>
      </c>
      <c r="I4">
        <v>3.4285714285714284</v>
      </c>
      <c r="J4" s="16">
        <v>49.5625</v>
      </c>
    </row>
    <row r="5" spans="1:10" ht="15.75" customHeight="1">
      <c r="A5" s="16" t="s">
        <v>18</v>
      </c>
      <c r="B5">
        <v>274027</v>
      </c>
      <c r="C5">
        <v>91116.800000000003</v>
      </c>
      <c r="D5">
        <v>0.32701400000000003</v>
      </c>
      <c r="E5">
        <v>136</v>
      </c>
      <c r="F5">
        <v>655.98323999999991</v>
      </c>
      <c r="G5">
        <v>2079.7038000000002</v>
      </c>
      <c r="H5">
        <v>257.16415999999998</v>
      </c>
      <c r="I5">
        <v>52.8</v>
      </c>
      <c r="J5">
        <v>16.825757575757574</v>
      </c>
    </row>
    <row r="6" spans="1:10" ht="15.75" customHeight="1">
      <c r="A6" s="16" t="s">
        <v>11</v>
      </c>
      <c r="B6">
        <v>118839.2</v>
      </c>
      <c r="C6">
        <v>40026.199999999997</v>
      </c>
      <c r="D6">
        <v>0.33357680000000001</v>
      </c>
      <c r="E6">
        <v>83.2</v>
      </c>
      <c r="F6">
        <v>488.25156000000004</v>
      </c>
      <c r="G6">
        <v>1482.1505999999999</v>
      </c>
      <c r="H6">
        <v>251.86910000000003</v>
      </c>
      <c r="I6" s="16">
        <v>3.8</v>
      </c>
      <c r="J6" s="16">
        <v>47.5</v>
      </c>
    </row>
    <row r="7" spans="1:10" ht="15.75" customHeight="1">
      <c r="A7" s="16" t="s">
        <v>5</v>
      </c>
      <c r="B7">
        <v>575731.125</v>
      </c>
      <c r="C7">
        <v>201225.5</v>
      </c>
      <c r="D7">
        <v>0.34512750000000003</v>
      </c>
      <c r="E7">
        <v>467.5</v>
      </c>
      <c r="F7">
        <v>433.69843749999995</v>
      </c>
      <c r="G7">
        <v>1273.3633749999999</v>
      </c>
      <c r="H7">
        <v>406.13622500000008</v>
      </c>
      <c r="I7">
        <v>127.5</v>
      </c>
      <c r="J7">
        <v>38.617647058823529</v>
      </c>
    </row>
    <row r="8" spans="1:10" ht="13.8">
      <c r="A8" s="23" t="s">
        <v>40</v>
      </c>
      <c r="B8" s="26">
        <v>201812</v>
      </c>
      <c r="C8" s="26">
        <v>75297</v>
      </c>
      <c r="D8" s="26">
        <v>0.37310500000000002</v>
      </c>
      <c r="E8" s="26">
        <v>147</v>
      </c>
      <c r="F8" s="26">
        <v>512.22450000000003</v>
      </c>
      <c r="G8" s="26">
        <v>1372.8710000000001</v>
      </c>
      <c r="H8" s="26">
        <v>230.5137</v>
      </c>
      <c r="I8" s="23">
        <v>0</v>
      </c>
      <c r="J8" s="23">
        <v>0</v>
      </c>
    </row>
    <row r="9" spans="1:10" ht="13.8">
      <c r="A9" s="23" t="s">
        <v>27</v>
      </c>
      <c r="B9" s="26">
        <v>487301</v>
      </c>
      <c r="C9" s="26">
        <v>186503</v>
      </c>
      <c r="D9" s="26">
        <v>0.38272600000000001</v>
      </c>
      <c r="E9" s="26">
        <v>350</v>
      </c>
      <c r="F9" s="26">
        <v>532.86569999999995</v>
      </c>
      <c r="G9" s="26">
        <v>1392.289</v>
      </c>
      <c r="H9" s="26">
        <v>366.89789999999999</v>
      </c>
      <c r="I9" s="23">
        <v>156</v>
      </c>
      <c r="J9" s="23">
        <v>18</v>
      </c>
    </row>
    <row r="10" spans="1:10" ht="15.75" customHeight="1">
      <c r="A10" s="16" t="s">
        <v>66</v>
      </c>
      <c r="B10">
        <v>287621</v>
      </c>
      <c r="C10">
        <v>107612</v>
      </c>
      <c r="D10">
        <v>0.38280866666666674</v>
      </c>
      <c r="E10">
        <v>204.33333333333334</v>
      </c>
      <c r="F10">
        <v>527.40491666666662</v>
      </c>
      <c r="G10">
        <v>1423.2793833333335</v>
      </c>
      <c r="H10">
        <v>392.80815000000001</v>
      </c>
      <c r="I10">
        <v>61.333333333333336</v>
      </c>
      <c r="J10" s="16">
        <v>13.5</v>
      </c>
    </row>
    <row r="11" spans="1:10" ht="15.75" customHeight="1">
      <c r="A11" s="16" t="s">
        <v>42</v>
      </c>
      <c r="B11">
        <v>677105.08333333337</v>
      </c>
      <c r="C11">
        <v>281424.08333333331</v>
      </c>
      <c r="D11">
        <v>0.40809849999999998</v>
      </c>
      <c r="E11">
        <v>415.16666666666669</v>
      </c>
      <c r="F11">
        <v>674.07657500000005</v>
      </c>
      <c r="G11">
        <v>1648.4579166666665</v>
      </c>
      <c r="H11">
        <v>232.14662499999997</v>
      </c>
      <c r="I11">
        <v>198.83333333333334</v>
      </c>
      <c r="J11">
        <v>15.416177703269069</v>
      </c>
    </row>
    <row r="12" spans="1:10" ht="15.75" customHeight="1">
      <c r="B12" s="16" t="s">
        <v>77</v>
      </c>
      <c r="C12" s="16" t="s">
        <v>78</v>
      </c>
      <c r="D12" s="16" t="s">
        <v>79</v>
      </c>
      <c r="E12" s="16" t="s">
        <v>80</v>
      </c>
      <c r="F12" s="16" t="s">
        <v>81</v>
      </c>
      <c r="G12" s="16" t="s">
        <v>82</v>
      </c>
      <c r="H12" s="16" t="s">
        <v>83</v>
      </c>
      <c r="I12" s="5" t="s">
        <v>85</v>
      </c>
      <c r="J12" s="5" t="s">
        <v>86</v>
      </c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"/>
  <sheetViews>
    <sheetView workbookViewId="0"/>
  </sheetViews>
  <sheetFormatPr defaultColWidth="14.44140625" defaultRowHeight="15.75" customHeight="1"/>
  <sheetData>
    <row r="1" spans="1:12" ht="15.75" customHeight="1">
      <c r="A1" s="16" t="s">
        <v>11</v>
      </c>
      <c r="B1">
        <v>118839.2</v>
      </c>
      <c r="C1">
        <v>49878.8</v>
      </c>
      <c r="D1">
        <v>0.41618839999999996</v>
      </c>
      <c r="E1">
        <v>109</v>
      </c>
      <c r="F1">
        <v>39.6</v>
      </c>
      <c r="G1">
        <v>454.98439999999999</v>
      </c>
      <c r="H1">
        <v>1101.9656</v>
      </c>
      <c r="I1">
        <v>294.31038000000001</v>
      </c>
      <c r="J1">
        <v>299.34084514</v>
      </c>
      <c r="K1" s="16">
        <v>3.8</v>
      </c>
      <c r="L1" s="16">
        <v>47.5</v>
      </c>
    </row>
    <row r="2" spans="1:12" ht="15.75" customHeight="1">
      <c r="A2" s="16" t="s">
        <v>2</v>
      </c>
      <c r="B2">
        <v>182360.5</v>
      </c>
      <c r="C2">
        <v>82535.399999999994</v>
      </c>
      <c r="D2">
        <v>0.45819980000000005</v>
      </c>
      <c r="E2">
        <v>164.7</v>
      </c>
      <c r="F2">
        <v>54.5</v>
      </c>
      <c r="G2">
        <v>496.10374999999993</v>
      </c>
      <c r="H2">
        <v>1101.04574</v>
      </c>
      <c r="I2">
        <v>314.71036000000004</v>
      </c>
      <c r="J2">
        <v>325.50057916999998</v>
      </c>
      <c r="K2">
        <v>9.5</v>
      </c>
      <c r="L2" s="16">
        <v>41.357894736842105</v>
      </c>
    </row>
    <row r="3" spans="1:12" ht="15.75" customHeight="1">
      <c r="A3" s="16" t="s">
        <v>45</v>
      </c>
      <c r="B3" s="16">
        <v>187721.42857142858</v>
      </c>
      <c r="C3" s="16">
        <v>80750.71428571429</v>
      </c>
      <c r="D3" s="16">
        <v>0.42650242857142856</v>
      </c>
      <c r="E3" s="16">
        <v>174.14285714285714</v>
      </c>
      <c r="F3" s="16">
        <v>58.714285714285715</v>
      </c>
      <c r="G3" s="16">
        <v>455.09161428571434</v>
      </c>
      <c r="H3" s="16">
        <v>1070.2877000000001</v>
      </c>
      <c r="I3" s="16">
        <v>456.5548</v>
      </c>
      <c r="J3" s="16">
        <v>465.10675618571435</v>
      </c>
      <c r="K3">
        <v>3.4285714285714284</v>
      </c>
      <c r="L3" s="16">
        <v>49.5625</v>
      </c>
    </row>
    <row r="4" spans="1:12" ht="15.75" customHeight="1">
      <c r="A4" s="16" t="s">
        <v>29</v>
      </c>
      <c r="B4">
        <v>192971.66666666666</v>
      </c>
      <c r="C4">
        <v>77024.166666666672</v>
      </c>
      <c r="D4">
        <v>0.41180250000000002</v>
      </c>
      <c r="E4">
        <v>160.16666666666666</v>
      </c>
      <c r="F4">
        <v>54.5</v>
      </c>
      <c r="G4">
        <v>478.79856666666666</v>
      </c>
      <c r="H4">
        <v>1167.1436666666666</v>
      </c>
      <c r="I4">
        <v>473.47475000000003</v>
      </c>
      <c r="J4">
        <v>476.59543668333328</v>
      </c>
      <c r="K4" s="16">
        <v>5</v>
      </c>
      <c r="L4" s="16">
        <v>50.8</v>
      </c>
    </row>
    <row r="5" spans="1:12" ht="15.75" customHeight="1">
      <c r="A5" s="16" t="s">
        <v>18</v>
      </c>
      <c r="B5">
        <v>274027</v>
      </c>
      <c r="C5">
        <v>133856.20000000001</v>
      </c>
      <c r="D5">
        <v>0.47971700000000006</v>
      </c>
      <c r="E5">
        <v>256</v>
      </c>
      <c r="F5">
        <v>84.6</v>
      </c>
      <c r="G5">
        <v>509.97327999999999</v>
      </c>
      <c r="H5">
        <v>1091.44074</v>
      </c>
      <c r="I5">
        <v>296.16120000000001</v>
      </c>
      <c r="J5">
        <v>296.31578456</v>
      </c>
      <c r="K5">
        <v>52.8</v>
      </c>
      <c r="L5">
        <v>16.825757575757574</v>
      </c>
    </row>
    <row r="6" spans="1:12" ht="15.75" customHeight="1">
      <c r="A6" s="16" t="s">
        <v>66</v>
      </c>
      <c r="B6">
        <v>287621</v>
      </c>
      <c r="C6">
        <v>140385.33333333334</v>
      </c>
      <c r="D6">
        <v>0.48839666666666665</v>
      </c>
      <c r="E6">
        <v>291.5</v>
      </c>
      <c r="F6">
        <v>98.333333333333329</v>
      </c>
      <c r="G6">
        <v>476.14206666666672</v>
      </c>
      <c r="H6">
        <v>975.82568333333313</v>
      </c>
      <c r="I6">
        <v>437.4231333333334</v>
      </c>
      <c r="J6">
        <v>437.30736978333334</v>
      </c>
      <c r="K6">
        <v>61.333333333333336</v>
      </c>
      <c r="L6" s="16">
        <v>13.5</v>
      </c>
    </row>
    <row r="7" spans="1:12" ht="15.75" customHeight="1">
      <c r="A7" s="16" t="s">
        <v>5</v>
      </c>
      <c r="B7">
        <v>575731.125</v>
      </c>
      <c r="C7">
        <v>224427.25</v>
      </c>
      <c r="D7">
        <v>0.38391050000000004</v>
      </c>
      <c r="E7">
        <v>527.5</v>
      </c>
      <c r="F7">
        <v>169</v>
      </c>
      <c r="G7">
        <v>424.07731249999995</v>
      </c>
      <c r="H7">
        <v>1113.8197500000001</v>
      </c>
      <c r="I7">
        <v>425.52448750000002</v>
      </c>
      <c r="J7">
        <v>426.2564967125</v>
      </c>
      <c r="K7">
        <v>127.5</v>
      </c>
      <c r="L7">
        <v>38.617647058823529</v>
      </c>
    </row>
    <row r="8" spans="1:12" ht="15.75" customHeight="1">
      <c r="A8" s="16" t="s">
        <v>42</v>
      </c>
      <c r="B8">
        <v>677105.08333333337</v>
      </c>
      <c r="C8">
        <v>373199.91666666669</v>
      </c>
      <c r="D8">
        <v>0.52945658333333345</v>
      </c>
      <c r="E8">
        <v>665.33333333333337</v>
      </c>
      <c r="F8">
        <v>216.66666666666666</v>
      </c>
      <c r="G8">
        <v>542.66943333333336</v>
      </c>
      <c r="H8">
        <v>1032.4386666666667</v>
      </c>
      <c r="I8">
        <v>267.62111666666664</v>
      </c>
      <c r="J8">
        <v>266.87771100000003</v>
      </c>
      <c r="K8">
        <v>198.83333333333334</v>
      </c>
      <c r="L8">
        <v>15.416177703269069</v>
      </c>
    </row>
    <row r="9" spans="1:12" ht="15.75" customHeight="1">
      <c r="B9" s="16" t="s">
        <v>77</v>
      </c>
      <c r="C9" s="16" t="s">
        <v>105</v>
      </c>
      <c r="D9" s="5" t="s">
        <v>106</v>
      </c>
      <c r="E9" s="16" t="s">
        <v>107</v>
      </c>
      <c r="F9" s="16" t="s">
        <v>80</v>
      </c>
      <c r="G9" s="16" t="s">
        <v>108</v>
      </c>
      <c r="H9" s="16" t="s">
        <v>109</v>
      </c>
      <c r="I9" s="16" t="s">
        <v>110</v>
      </c>
      <c r="J9" s="16" t="s">
        <v>153</v>
      </c>
      <c r="K9" s="5" t="s">
        <v>85</v>
      </c>
      <c r="L9" s="5" t="s">
        <v>86</v>
      </c>
    </row>
  </sheetData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3"/>
  <sheetViews>
    <sheetView topLeftCell="A10" workbookViewId="0">
      <selection activeCell="A35" sqref="A35:J43"/>
    </sheetView>
  </sheetViews>
  <sheetFormatPr defaultColWidth="14.44140625" defaultRowHeight="15.75" customHeight="1"/>
  <cols>
    <col min="1" max="1" width="21.109375" customWidth="1"/>
    <col min="2" max="10" width="9.6640625" customWidth="1"/>
  </cols>
  <sheetData>
    <row r="1" spans="1:10" ht="15.75" customHeight="1">
      <c r="A1" s="29" t="s">
        <v>155</v>
      </c>
      <c r="B1" s="29" t="s">
        <v>156</v>
      </c>
      <c r="C1" s="29" t="s">
        <v>157</v>
      </c>
      <c r="D1" s="29" t="s">
        <v>136</v>
      </c>
      <c r="E1" s="29" t="s">
        <v>158</v>
      </c>
      <c r="F1" s="29" t="s">
        <v>159</v>
      </c>
      <c r="G1" s="29" t="s">
        <v>151</v>
      </c>
      <c r="H1" s="29" t="s">
        <v>160</v>
      </c>
      <c r="I1" s="29" t="s">
        <v>161</v>
      </c>
      <c r="J1" s="29" t="s">
        <v>162</v>
      </c>
    </row>
    <row r="2" spans="1:10" ht="15.75" customHeight="1">
      <c r="A2" s="29" t="s">
        <v>156</v>
      </c>
      <c r="B2" s="30">
        <v>0.99999999999999989</v>
      </c>
      <c r="C2" s="31">
        <v>0.97124593393965308</v>
      </c>
      <c r="D2" s="32">
        <v>0.39261220579155431</v>
      </c>
      <c r="E2" s="31">
        <v>0.9043590533060486</v>
      </c>
      <c r="F2" s="32">
        <v>0.33212117046819206</v>
      </c>
      <c r="G2" s="32">
        <v>-3.7330383106426994E-2</v>
      </c>
      <c r="H2" s="32">
        <v>-2.0490030604853677E-2</v>
      </c>
      <c r="I2" s="31">
        <v>0.94708348448699331</v>
      </c>
      <c r="J2" s="32">
        <v>-0.3877793814418839</v>
      </c>
    </row>
    <row r="3" spans="1:10" ht="15.75" customHeight="1">
      <c r="A3" s="29" t="s">
        <v>157</v>
      </c>
      <c r="B3" s="31">
        <v>0.97124593393965308</v>
      </c>
      <c r="C3" s="30">
        <v>1.0000000000000007</v>
      </c>
      <c r="D3" s="32">
        <v>0.55547845692904241</v>
      </c>
      <c r="E3" s="31">
        <v>0.89599532578190688</v>
      </c>
      <c r="F3" s="32">
        <v>0.33809661628752558</v>
      </c>
      <c r="G3" s="32">
        <v>-0.14422702005577956</v>
      </c>
      <c r="H3" s="32">
        <v>-0.11885463126824257</v>
      </c>
      <c r="I3" s="31">
        <v>0.96655303294322359</v>
      </c>
      <c r="J3" s="32">
        <v>-0.46812366918051801</v>
      </c>
    </row>
    <row r="4" spans="1:10" ht="15.75" customHeight="1">
      <c r="A4" s="29" t="s">
        <v>136</v>
      </c>
      <c r="B4" s="32">
        <v>0.39261220579155431</v>
      </c>
      <c r="C4" s="32">
        <v>0.55547845692904241</v>
      </c>
      <c r="D4" s="30">
        <v>1.0000000000000004</v>
      </c>
      <c r="E4" s="32">
        <v>0.51507267109864063</v>
      </c>
      <c r="F4" s="32">
        <v>-3.1576701616106304E-2</v>
      </c>
      <c r="G4" s="32">
        <v>-0.63511809067504821</v>
      </c>
      <c r="H4" s="32">
        <v>-0.21225082387589111</v>
      </c>
      <c r="I4" s="32">
        <v>0.5179801311637825</v>
      </c>
      <c r="J4" s="32">
        <v>-0.59683995900785036</v>
      </c>
    </row>
    <row r="5" spans="1:10" ht="15.75" customHeight="1">
      <c r="A5" s="29" t="s">
        <v>158</v>
      </c>
      <c r="B5" s="31">
        <v>0.9043590533060486</v>
      </c>
      <c r="C5" s="31">
        <v>0.89599532578190688</v>
      </c>
      <c r="D5" s="32">
        <v>0.51507267109864063</v>
      </c>
      <c r="E5" s="30">
        <v>0.99999999999999989</v>
      </c>
      <c r="F5" s="32">
        <v>-2.1669357657303552E-2</v>
      </c>
      <c r="G5" s="32">
        <v>-0.30738589244527975</v>
      </c>
      <c r="H5" s="32">
        <v>0.12137131606448512</v>
      </c>
      <c r="I5" s="31">
        <v>0.8552380773758762</v>
      </c>
      <c r="J5" s="32">
        <v>-0.35528468158078663</v>
      </c>
    </row>
    <row r="6" spans="1:10" ht="15.75" customHeight="1">
      <c r="A6" s="29" t="s">
        <v>159</v>
      </c>
      <c r="B6" s="32">
        <v>0.33212117046819206</v>
      </c>
      <c r="C6" s="32">
        <v>0.33809661628752558</v>
      </c>
      <c r="D6" s="32">
        <v>-3.1576701616106304E-2</v>
      </c>
      <c r="E6" s="32">
        <v>-2.1669357657303552E-2</v>
      </c>
      <c r="F6" s="30">
        <v>1.0000000000000004</v>
      </c>
      <c r="G6" s="32">
        <v>0.67606241768356745</v>
      </c>
      <c r="H6" s="32">
        <v>-0.52603933965021621</v>
      </c>
      <c r="I6" s="32">
        <v>0.36894177668071398</v>
      </c>
      <c r="J6" s="32">
        <v>-0.31408478466707851</v>
      </c>
    </row>
    <row r="7" spans="1:10" ht="15.75" customHeight="1">
      <c r="A7" s="29" t="s">
        <v>151</v>
      </c>
      <c r="B7" s="32">
        <v>-3.7330383106426994E-2</v>
      </c>
      <c r="C7" s="32">
        <v>-0.14422702005577956</v>
      </c>
      <c r="D7" s="32">
        <v>-0.63511809067504821</v>
      </c>
      <c r="E7" s="32">
        <v>-0.30738589244527975</v>
      </c>
      <c r="F7" s="32">
        <v>0.67606241768356745</v>
      </c>
      <c r="G7" s="30">
        <v>0.99999999999999989</v>
      </c>
      <c r="H7" s="32">
        <v>-0.16310820508512605</v>
      </c>
      <c r="I7" s="32">
        <v>-0.1178268640097387</v>
      </c>
      <c r="J7" s="32">
        <v>0.21749408560905886</v>
      </c>
    </row>
    <row r="8" spans="1:10" ht="15.75" customHeight="1">
      <c r="A8" s="29" t="s">
        <v>160</v>
      </c>
      <c r="B8" s="32">
        <v>-2.0490030604853677E-2</v>
      </c>
      <c r="C8" s="32">
        <v>-0.11885463126824257</v>
      </c>
      <c r="D8" s="32">
        <v>-0.21225082387589111</v>
      </c>
      <c r="E8" s="32">
        <v>0.12137131606448512</v>
      </c>
      <c r="F8" s="32">
        <v>-0.52603933965021621</v>
      </c>
      <c r="G8" s="32">
        <v>-0.16310820508512605</v>
      </c>
      <c r="H8" s="30">
        <v>1</v>
      </c>
      <c r="I8" s="32">
        <v>-0.14795736583608965</v>
      </c>
      <c r="J8" s="32">
        <v>0.3025798367794813</v>
      </c>
    </row>
    <row r="9" spans="1:10" ht="15.75" customHeight="1">
      <c r="A9" s="29" t="s">
        <v>161</v>
      </c>
      <c r="B9" s="31">
        <v>0.94708348448699331</v>
      </c>
      <c r="C9" s="31">
        <v>0.96655303294322359</v>
      </c>
      <c r="D9" s="32">
        <v>0.5179801311637825</v>
      </c>
      <c r="E9" s="31">
        <v>0.8552380773758762</v>
      </c>
      <c r="F9" s="32">
        <v>0.36894177668071398</v>
      </c>
      <c r="G9" s="32">
        <v>-0.1178268640097387</v>
      </c>
      <c r="H9" s="32">
        <v>-0.14795736583608965</v>
      </c>
      <c r="I9" s="30">
        <v>0.99999999999999967</v>
      </c>
      <c r="J9" s="32">
        <v>-0.49877437141385356</v>
      </c>
    </row>
    <row r="10" spans="1:10" ht="15.75" customHeight="1">
      <c r="A10" s="29" t="s">
        <v>162</v>
      </c>
      <c r="B10" s="32">
        <v>-0.3877793814418839</v>
      </c>
      <c r="C10" s="32">
        <v>-0.46812366918051801</v>
      </c>
      <c r="D10" s="32">
        <v>-0.59683995900785036</v>
      </c>
      <c r="E10" s="32">
        <v>-0.35528468158078663</v>
      </c>
      <c r="F10" s="32">
        <v>-0.31408478466707851</v>
      </c>
      <c r="G10" s="32">
        <v>0.21749408560905886</v>
      </c>
      <c r="H10" s="32">
        <v>0.3025798367794813</v>
      </c>
      <c r="I10" s="32">
        <v>-0.49877437141385356</v>
      </c>
      <c r="J10" s="30">
        <v>0.99999999999999978</v>
      </c>
    </row>
    <row r="12" spans="1:10" ht="15.75" customHeight="1">
      <c r="A12" s="29" t="s">
        <v>163</v>
      </c>
      <c r="B12" s="33" t="s">
        <v>164</v>
      </c>
      <c r="C12" s="34" t="s">
        <v>165</v>
      </c>
      <c r="D12" s="34" t="s">
        <v>166</v>
      </c>
      <c r="E12" s="34" t="s">
        <v>167</v>
      </c>
      <c r="F12" s="34" t="s">
        <v>168</v>
      </c>
      <c r="G12" s="34" t="s">
        <v>169</v>
      </c>
      <c r="H12" s="34" t="s">
        <v>170</v>
      </c>
      <c r="I12" s="29" t="s">
        <v>171</v>
      </c>
    </row>
    <row r="13" spans="1:10" ht="15.75" customHeight="1">
      <c r="A13" s="29">
        <v>1</v>
      </c>
      <c r="B13" s="35">
        <v>3.2856999999999998</v>
      </c>
      <c r="C13" s="35">
        <v>4.0243902440000001</v>
      </c>
      <c r="D13" s="35">
        <v>3.6829268289999999</v>
      </c>
      <c r="E13" s="35">
        <v>3.902439024</v>
      </c>
      <c r="F13" s="35">
        <v>3.9268292680000001</v>
      </c>
      <c r="G13" s="35">
        <v>4.2195121950000001</v>
      </c>
      <c r="H13" s="35">
        <v>3.8780487799999999</v>
      </c>
      <c r="I13" s="35">
        <v>3.9390243900000002</v>
      </c>
    </row>
    <row r="14" spans="1:10" ht="15.75" customHeight="1">
      <c r="A14" s="29">
        <v>2</v>
      </c>
      <c r="B14" s="35">
        <v>3.2143000000000002</v>
      </c>
      <c r="C14" s="35">
        <v>3.9512195120000002</v>
      </c>
      <c r="D14" s="35">
        <v>3.585365854</v>
      </c>
      <c r="E14" s="35">
        <v>4.0731707320000003</v>
      </c>
      <c r="F14" s="35">
        <v>4.3414634149999998</v>
      </c>
      <c r="G14" s="35">
        <v>4.3414634149999998</v>
      </c>
      <c r="H14" s="35">
        <v>4.2195121950000001</v>
      </c>
      <c r="I14" s="35">
        <v>4.085365854</v>
      </c>
    </row>
    <row r="15" spans="1:10" ht="15.75" customHeight="1">
      <c r="A15" s="29">
        <v>3</v>
      </c>
      <c r="B15" s="35">
        <v>3.1427999999999998</v>
      </c>
      <c r="C15" s="35">
        <v>3.8780487799999999</v>
      </c>
      <c r="D15" s="35">
        <v>3.4878048779999999</v>
      </c>
      <c r="E15" s="35">
        <v>3.902439024</v>
      </c>
      <c r="F15" s="35">
        <v>3.9512195120000002</v>
      </c>
      <c r="G15" s="35">
        <v>4.0975609759999996</v>
      </c>
      <c r="H15" s="35">
        <v>3.6341463410000001</v>
      </c>
      <c r="I15" s="35">
        <v>3.8252032520000001</v>
      </c>
    </row>
    <row r="16" spans="1:10" ht="15.75" customHeight="1">
      <c r="A16" s="29">
        <v>4</v>
      </c>
      <c r="B16" s="35">
        <v>3</v>
      </c>
      <c r="C16" s="35">
        <v>4.0975609759999996</v>
      </c>
      <c r="D16" s="35">
        <v>3.7317073170000001</v>
      </c>
      <c r="E16" s="35">
        <v>4.0487804880000002</v>
      </c>
      <c r="F16" s="35">
        <v>4.1707317069999998</v>
      </c>
      <c r="G16" s="35">
        <v>4.2926829270000004</v>
      </c>
      <c r="H16" s="35">
        <v>4.0731707320000003</v>
      </c>
      <c r="I16" s="35">
        <v>4.0691056909999999</v>
      </c>
    </row>
    <row r="17" spans="1:9" ht="15.75" customHeight="1">
      <c r="A17" s="29">
        <v>5</v>
      </c>
      <c r="B17" s="35">
        <v>2.9287000000000001</v>
      </c>
      <c r="C17" s="35">
        <v>3.902439024</v>
      </c>
      <c r="D17" s="35">
        <v>3.3414634150000002</v>
      </c>
      <c r="E17" s="35">
        <v>3.6829268289999999</v>
      </c>
      <c r="F17" s="35">
        <v>3.6585365849999998</v>
      </c>
      <c r="G17" s="35">
        <v>4.2195121950000001</v>
      </c>
      <c r="H17" s="35">
        <v>3.8292682930000002</v>
      </c>
      <c r="I17" s="35">
        <v>3.7723577239999999</v>
      </c>
    </row>
    <row r="18" spans="1:9" ht="15.75" customHeight="1">
      <c r="A18" s="29">
        <v>6</v>
      </c>
      <c r="B18" s="35">
        <v>2.7852000000000001</v>
      </c>
      <c r="C18" s="35">
        <v>3.2195121950000001</v>
      </c>
      <c r="D18" s="35">
        <v>2.7317073170000001</v>
      </c>
      <c r="E18" s="35">
        <v>3.8536585369999998</v>
      </c>
      <c r="F18" s="35">
        <v>4.2926829270000004</v>
      </c>
      <c r="G18" s="35">
        <v>4.3414634149999998</v>
      </c>
      <c r="H18" s="35">
        <v>3.7804878049999999</v>
      </c>
      <c r="I18" s="35">
        <v>3.7032520330000001</v>
      </c>
    </row>
    <row r="19" spans="1:9" ht="15.75" customHeight="1">
      <c r="A19" s="29" t="s">
        <v>172</v>
      </c>
      <c r="B19" s="36">
        <f t="shared" ref="B19:I19" si="0">CORREL($B$13:$B$18,B13:B18)</f>
        <v>1</v>
      </c>
      <c r="C19" s="37">
        <f t="shared" si="0"/>
        <v>0.69799460356104481</v>
      </c>
      <c r="D19" s="37">
        <f t="shared" si="0"/>
        <v>0.78096954611804614</v>
      </c>
      <c r="E19" s="37">
        <f t="shared" si="0"/>
        <v>0.44676521404045733</v>
      </c>
      <c r="F19" s="39">
        <f t="shared" si="0"/>
        <v>-5.5252990655872823E-2</v>
      </c>
      <c r="G19" s="39">
        <f t="shared" si="0"/>
        <v>-0.32999209806238566</v>
      </c>
      <c r="H19" s="37">
        <f t="shared" si="0"/>
        <v>0.27178796308276792</v>
      </c>
      <c r="I19" s="37">
        <f t="shared" si="0"/>
        <v>0.61594806161025684</v>
      </c>
    </row>
    <row r="20" spans="1:9" ht="15.75" customHeight="1">
      <c r="A20" s="29" t="s">
        <v>173</v>
      </c>
      <c r="B20" s="37">
        <f t="shared" ref="B20:I20" si="1">CORREL(B13:B18,$I$13:$I$18)</f>
        <v>0.61594806161025684</v>
      </c>
      <c r="C20" s="37">
        <f t="shared" si="1"/>
        <v>0.72834935743749507</v>
      </c>
      <c r="D20" s="37">
        <f t="shared" si="1"/>
        <v>0.80377106620345184</v>
      </c>
      <c r="E20" s="37">
        <f t="shared" si="1"/>
        <v>0.83796897759121558</v>
      </c>
      <c r="F20" s="39">
        <f t="shared" si="1"/>
        <v>0.38658253186135128</v>
      </c>
      <c r="G20" s="39">
        <f t="shared" si="1"/>
        <v>0.27471472211120662</v>
      </c>
      <c r="H20" s="37">
        <f t="shared" si="1"/>
        <v>0.8398309777047186</v>
      </c>
      <c r="I20" s="36">
        <f t="shared" si="1"/>
        <v>0.99999999999999989</v>
      </c>
    </row>
    <row r="22" spans="1:9" ht="15.75" customHeight="1">
      <c r="A22" s="4"/>
      <c r="B22" s="4" t="s">
        <v>174</v>
      </c>
      <c r="C22" s="4" t="s">
        <v>175</v>
      </c>
      <c r="D22" s="4"/>
      <c r="E22" s="4"/>
      <c r="F22" s="4"/>
      <c r="G22" s="4"/>
      <c r="H22" s="12"/>
      <c r="I22" s="11"/>
    </row>
    <row r="23" spans="1:9" ht="15.75" customHeight="1">
      <c r="A23" s="45" t="s">
        <v>176</v>
      </c>
      <c r="B23" s="12">
        <v>2</v>
      </c>
      <c r="C23" s="12">
        <v>4</v>
      </c>
      <c r="D23" s="12"/>
      <c r="E23" s="12"/>
      <c r="F23" s="12"/>
      <c r="G23" s="12"/>
      <c r="H23" s="11"/>
      <c r="I23" s="12"/>
    </row>
    <row r="24" spans="1:9" ht="15.75" customHeight="1">
      <c r="A24" s="3" t="s">
        <v>177</v>
      </c>
      <c r="B24" s="12">
        <v>4</v>
      </c>
      <c r="C24" s="12">
        <v>6</v>
      </c>
      <c r="D24" s="12"/>
      <c r="E24" s="12"/>
      <c r="F24" s="12"/>
      <c r="G24" s="12"/>
      <c r="H24" s="11"/>
      <c r="I24" s="12"/>
    </row>
    <row r="25" spans="1:9" ht="15.75" customHeight="1">
      <c r="A25" s="45" t="s">
        <v>178</v>
      </c>
      <c r="B25" s="12">
        <v>3</v>
      </c>
      <c r="C25" s="12">
        <v>4</v>
      </c>
      <c r="D25" s="12"/>
      <c r="E25" s="12"/>
      <c r="F25" s="12"/>
      <c r="G25" s="12"/>
      <c r="H25" s="11"/>
      <c r="I25" s="12"/>
    </row>
    <row r="26" spans="1:9" ht="13.2">
      <c r="A26" s="3" t="s">
        <v>179</v>
      </c>
      <c r="B26" s="12">
        <v>5</v>
      </c>
      <c r="C26" s="12">
        <v>0</v>
      </c>
      <c r="D26" s="12"/>
      <c r="E26" s="12"/>
      <c r="F26" s="12"/>
      <c r="G26" s="12"/>
      <c r="H26" s="11"/>
      <c r="I26" s="12"/>
    </row>
    <row r="27" spans="1:9" ht="13.2">
      <c r="A27" s="45" t="s">
        <v>180</v>
      </c>
      <c r="B27" s="12">
        <v>1</v>
      </c>
      <c r="C27" s="12">
        <v>5</v>
      </c>
      <c r="D27" s="12"/>
      <c r="E27" s="12"/>
      <c r="F27" s="12"/>
      <c r="G27" s="12"/>
      <c r="H27" s="11"/>
      <c r="I27" s="12"/>
    </row>
    <row r="28" spans="1:9" ht="13.2">
      <c r="A28" s="3" t="s">
        <v>181</v>
      </c>
      <c r="B28" s="12">
        <v>1</v>
      </c>
      <c r="C28" s="12">
        <v>0</v>
      </c>
      <c r="D28" s="12"/>
      <c r="E28" s="12"/>
      <c r="F28" s="12"/>
      <c r="G28" s="12"/>
      <c r="H28" s="11"/>
      <c r="I28" s="12"/>
    </row>
    <row r="29" spans="1:9" ht="13.2">
      <c r="A29" s="3" t="s">
        <v>182</v>
      </c>
      <c r="B29" s="12">
        <v>8</v>
      </c>
      <c r="C29" s="12">
        <v>0</v>
      </c>
    </row>
    <row r="30" spans="1:9" ht="13.2">
      <c r="A30" s="3" t="s">
        <v>183</v>
      </c>
      <c r="B30" s="12">
        <v>4</v>
      </c>
      <c r="C30" s="12">
        <v>8</v>
      </c>
    </row>
    <row r="31" spans="1:9" ht="13.2">
      <c r="A31" s="3" t="s">
        <v>184</v>
      </c>
      <c r="B31" s="12">
        <v>3</v>
      </c>
      <c r="C31" s="12">
        <v>2</v>
      </c>
    </row>
    <row r="32" spans="1:9" ht="13.2">
      <c r="A32" s="3" t="s">
        <v>185</v>
      </c>
      <c r="B32" s="12">
        <v>0</v>
      </c>
      <c r="C32" s="12">
        <v>1</v>
      </c>
    </row>
    <row r="33" spans="1:10" ht="13.2">
      <c r="A33" s="3" t="s">
        <v>186</v>
      </c>
      <c r="B33" s="12">
        <v>1</v>
      </c>
      <c r="C33" s="12">
        <v>0</v>
      </c>
    </row>
    <row r="35" spans="1:10" ht="13.2">
      <c r="A35" s="69"/>
      <c r="B35" s="70" t="s">
        <v>156</v>
      </c>
      <c r="C35" s="70" t="s">
        <v>157</v>
      </c>
      <c r="D35" s="70" t="s">
        <v>136</v>
      </c>
      <c r="E35" s="70" t="s">
        <v>158</v>
      </c>
      <c r="F35" s="70" t="s">
        <v>159</v>
      </c>
      <c r="G35" s="70" t="s">
        <v>151</v>
      </c>
      <c r="H35" s="70" t="s">
        <v>160</v>
      </c>
      <c r="I35" s="70" t="s">
        <v>161</v>
      </c>
      <c r="J35" s="70" t="s">
        <v>162</v>
      </c>
    </row>
    <row r="36" spans="1:10" ht="13.2">
      <c r="A36" s="71" t="s">
        <v>176</v>
      </c>
      <c r="B36" s="72">
        <v>192971.66666666666</v>
      </c>
      <c r="C36" s="72">
        <v>62960</v>
      </c>
      <c r="D36" s="73">
        <v>0.35592316666666668</v>
      </c>
      <c r="E36" s="73">
        <v>137.83333333333334</v>
      </c>
      <c r="F36" s="73">
        <v>461.01123333333334</v>
      </c>
      <c r="G36" s="73">
        <v>1325.5533333333333</v>
      </c>
      <c r="H36" s="73">
        <v>401.68871666666661</v>
      </c>
      <c r="I36" s="74">
        <v>5</v>
      </c>
      <c r="J36" s="74">
        <v>50.8</v>
      </c>
    </row>
    <row r="37" spans="1:10" ht="13.2">
      <c r="A37" s="75" t="s">
        <v>182</v>
      </c>
      <c r="B37" s="72">
        <v>575731.125</v>
      </c>
      <c r="C37" s="72">
        <v>214363.125</v>
      </c>
      <c r="D37" s="76">
        <v>0.36644375000000001</v>
      </c>
      <c r="E37" s="76">
        <v>508.875</v>
      </c>
      <c r="F37" s="76">
        <v>419.89929999999998</v>
      </c>
      <c r="G37" s="76">
        <v>1155.396125</v>
      </c>
      <c r="H37" s="76">
        <v>404.42887499999995</v>
      </c>
      <c r="I37" s="74">
        <v>127.5</v>
      </c>
      <c r="J37" s="74">
        <v>38.617647058823529</v>
      </c>
    </row>
    <row r="38" spans="1:10" ht="13.2">
      <c r="A38" s="71" t="s">
        <v>178</v>
      </c>
      <c r="B38" s="72">
        <v>187721.42857142858</v>
      </c>
      <c r="C38" s="72">
        <v>69200</v>
      </c>
      <c r="D38" s="73">
        <v>0.37041871428571421</v>
      </c>
      <c r="E38" s="73">
        <v>155.85714285714286</v>
      </c>
      <c r="F38" s="73">
        <v>438.70344285714282</v>
      </c>
      <c r="G38" s="73">
        <v>1193.4877142857144</v>
      </c>
      <c r="H38" s="73">
        <v>381.78609999999998</v>
      </c>
      <c r="I38" s="74">
        <v>3.4285714285714284</v>
      </c>
      <c r="J38" s="74">
        <v>49.5625</v>
      </c>
    </row>
    <row r="39" spans="1:10" ht="13.2">
      <c r="A39" s="75" t="s">
        <v>179</v>
      </c>
      <c r="B39" s="72">
        <v>118839.2</v>
      </c>
      <c r="C39" s="72">
        <v>47053</v>
      </c>
      <c r="D39" s="73">
        <v>0.39317360000000001</v>
      </c>
      <c r="E39" s="73">
        <v>103.6</v>
      </c>
      <c r="F39" s="73">
        <v>452.00175999999993</v>
      </c>
      <c r="G39" s="73">
        <v>1157.8697999999999</v>
      </c>
      <c r="H39" s="73">
        <v>259.13416000000001</v>
      </c>
      <c r="I39" s="74">
        <v>3.8</v>
      </c>
      <c r="J39" s="74">
        <v>47.5</v>
      </c>
    </row>
    <row r="40" spans="1:10" ht="13.2">
      <c r="A40" s="75" t="s">
        <v>177</v>
      </c>
      <c r="B40" s="72">
        <v>182360.5</v>
      </c>
      <c r="C40" s="72">
        <v>68393</v>
      </c>
      <c r="D40" s="73">
        <v>0.40134229999999993</v>
      </c>
      <c r="E40" s="73">
        <v>143.69999999999999</v>
      </c>
      <c r="F40" s="73">
        <v>477.89760999999999</v>
      </c>
      <c r="G40" s="73">
        <v>1246.8666800000001</v>
      </c>
      <c r="H40" s="73">
        <v>258.32191</v>
      </c>
      <c r="I40" s="74">
        <v>9.5</v>
      </c>
      <c r="J40" s="74">
        <v>41.357894736842105</v>
      </c>
    </row>
    <row r="41" spans="1:10" ht="13.2">
      <c r="A41" s="71" t="s">
        <v>180</v>
      </c>
      <c r="B41" s="72">
        <v>287621</v>
      </c>
      <c r="C41" s="72">
        <v>124824.16666666667</v>
      </c>
      <c r="D41" s="76">
        <v>0.43810466666666675</v>
      </c>
      <c r="E41" s="76">
        <v>263.33333333333331</v>
      </c>
      <c r="F41" s="76">
        <v>469.16003333333333</v>
      </c>
      <c r="G41" s="76">
        <v>1076.1652000000001</v>
      </c>
      <c r="H41" s="76">
        <v>397.56591666666668</v>
      </c>
      <c r="I41" s="74">
        <v>61.333333333333336</v>
      </c>
      <c r="J41" s="74">
        <v>13.5</v>
      </c>
    </row>
    <row r="42" spans="1:10" ht="13.2">
      <c r="A42" s="75" t="s">
        <v>184</v>
      </c>
      <c r="B42" s="72">
        <v>274027</v>
      </c>
      <c r="C42" s="72">
        <v>128268.4</v>
      </c>
      <c r="D42" s="73">
        <v>0.45842140000000003</v>
      </c>
      <c r="E42" s="73">
        <v>246.8</v>
      </c>
      <c r="F42" s="73">
        <v>506.75636000000003</v>
      </c>
      <c r="G42" s="73">
        <v>1132.7558800000002</v>
      </c>
      <c r="H42" s="73">
        <v>262.67232000000001</v>
      </c>
      <c r="I42" s="74">
        <v>52.8</v>
      </c>
      <c r="J42" s="74">
        <v>16.825757575757574</v>
      </c>
    </row>
    <row r="43" spans="1:10" ht="13.2">
      <c r="A43" s="75" t="s">
        <v>183</v>
      </c>
      <c r="B43" s="72">
        <v>677105.08333333337</v>
      </c>
      <c r="C43" s="72">
        <v>360274.66666666669</v>
      </c>
      <c r="D43" s="76">
        <v>0.51073916666666663</v>
      </c>
      <c r="E43" s="76">
        <v>642.41666666666663</v>
      </c>
      <c r="F43" s="76">
        <v>542.47266666666667</v>
      </c>
      <c r="G43" s="76">
        <v>1070.2248166666666</v>
      </c>
      <c r="H43" s="76">
        <v>234.36490000000001</v>
      </c>
      <c r="I43" s="74">
        <v>198.83333333333334</v>
      </c>
      <c r="J43" s="74">
        <v>15.416177703269069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2"/>
  <sheetViews>
    <sheetView workbookViewId="0">
      <selection activeCell="J13" sqref="J13"/>
    </sheetView>
  </sheetViews>
  <sheetFormatPr defaultColWidth="14.44140625" defaultRowHeight="15.75" customHeight="1"/>
  <cols>
    <col min="1" max="1" width="16.88671875" customWidth="1"/>
    <col min="2" max="12" width="8.88671875" customWidth="1"/>
  </cols>
  <sheetData>
    <row r="1" spans="1:12" ht="15.75" customHeight="1">
      <c r="A1" s="38" t="s">
        <v>163</v>
      </c>
      <c r="B1" s="40" t="s">
        <v>164</v>
      </c>
      <c r="C1" s="40" t="s">
        <v>156</v>
      </c>
      <c r="D1" s="40" t="s">
        <v>157</v>
      </c>
      <c r="E1" s="40" t="s">
        <v>136</v>
      </c>
      <c r="F1" s="33" t="s">
        <v>158</v>
      </c>
      <c r="G1" s="40" t="s">
        <v>159</v>
      </c>
      <c r="H1" s="40" t="s">
        <v>151</v>
      </c>
      <c r="I1" s="40" t="s">
        <v>160</v>
      </c>
      <c r="J1" s="33" t="s">
        <v>161</v>
      </c>
      <c r="K1" s="40" t="s">
        <v>162</v>
      </c>
      <c r="L1" s="41" t="s">
        <v>171</v>
      </c>
    </row>
    <row r="2" spans="1:12" ht="15.75" customHeight="1">
      <c r="A2" s="33">
        <v>1</v>
      </c>
      <c r="B2" s="12">
        <v>3.286</v>
      </c>
      <c r="C2" s="48">
        <v>258412.66666666666</v>
      </c>
      <c r="D2" s="48">
        <v>83035.75</v>
      </c>
      <c r="E2" s="42">
        <v>0.31850958333333329</v>
      </c>
      <c r="F2" s="42">
        <v>192.33333333333334</v>
      </c>
      <c r="G2" s="42">
        <v>466.63575833333334</v>
      </c>
      <c r="H2" s="42">
        <v>1511.9239166666666</v>
      </c>
      <c r="I2" s="42">
        <v>281.1701333333333</v>
      </c>
      <c r="J2" s="12">
        <v>751</v>
      </c>
      <c r="K2" s="43">
        <v>16.862849533954726</v>
      </c>
      <c r="L2" s="44">
        <v>3.9390243900000002</v>
      </c>
    </row>
    <row r="3" spans="1:12" ht="15.75" customHeight="1">
      <c r="A3" s="33">
        <v>2</v>
      </c>
      <c r="B3" s="12">
        <v>3.214</v>
      </c>
      <c r="C3" s="48">
        <v>438966.5</v>
      </c>
      <c r="D3" s="48">
        <v>154206.9</v>
      </c>
      <c r="E3" s="42">
        <v>0.33558909999999992</v>
      </c>
      <c r="F3" s="42">
        <v>336.1</v>
      </c>
      <c r="G3" s="42">
        <v>476.90758999999997</v>
      </c>
      <c r="H3" s="42">
        <v>1474.9877000000001</v>
      </c>
      <c r="I3" s="42">
        <v>416.50618000000003</v>
      </c>
      <c r="J3" s="3">
        <v>458</v>
      </c>
      <c r="K3" s="35">
        <v>47.860262008733628</v>
      </c>
      <c r="L3" s="44">
        <v>4.085365854</v>
      </c>
    </row>
    <row r="4" spans="1:12" ht="15.75" customHeight="1">
      <c r="A4" s="33">
        <v>3</v>
      </c>
      <c r="B4" s="12">
        <v>3.1429999999999998</v>
      </c>
      <c r="C4" s="48">
        <v>347569.1</v>
      </c>
      <c r="D4" s="48">
        <v>118787.2</v>
      </c>
      <c r="E4" s="42">
        <v>0.33253379999999999</v>
      </c>
      <c r="F4" s="42">
        <v>217.8</v>
      </c>
      <c r="G4" s="42">
        <v>538.97402999999997</v>
      </c>
      <c r="H4" s="42">
        <v>1676.2397000000001</v>
      </c>
      <c r="I4" s="42">
        <v>389.05639000000002</v>
      </c>
      <c r="J4" s="12">
        <v>717</v>
      </c>
      <c r="K4" s="43">
        <v>18.329846582984658</v>
      </c>
      <c r="L4" s="44">
        <v>3.8252032520000001</v>
      </c>
    </row>
    <row r="5" spans="1:12" ht="15.75" customHeight="1">
      <c r="A5" s="33">
        <v>4</v>
      </c>
      <c r="B5" s="12">
        <v>3</v>
      </c>
      <c r="C5" s="48">
        <v>335403.8</v>
      </c>
      <c r="D5" s="48">
        <v>113672</v>
      </c>
      <c r="E5" s="42">
        <v>0.33621270000000003</v>
      </c>
      <c r="F5" s="42">
        <v>188.3</v>
      </c>
      <c r="G5" s="42">
        <v>642.03777999999988</v>
      </c>
      <c r="H5" s="42">
        <v>2340.1971300000005</v>
      </c>
      <c r="I5" s="42">
        <v>264.63420000000002</v>
      </c>
      <c r="J5" s="11">
        <v>764</v>
      </c>
      <c r="K5" s="43">
        <v>30.128926701570681</v>
      </c>
      <c r="L5" s="44">
        <v>4.0691056909999999</v>
      </c>
    </row>
    <row r="6" spans="1:12" ht="15.75" customHeight="1">
      <c r="A6" s="33">
        <v>5</v>
      </c>
      <c r="B6" s="12">
        <v>2.9289999999999998</v>
      </c>
      <c r="C6" s="48">
        <v>245793.125</v>
      </c>
      <c r="D6" s="48">
        <v>88875.75</v>
      </c>
      <c r="E6" s="42">
        <v>0.35275687499999997</v>
      </c>
      <c r="F6" s="42">
        <v>182.25</v>
      </c>
      <c r="G6" s="42">
        <v>496.73500000000001</v>
      </c>
      <c r="H6" s="42">
        <v>1479.3817500000002</v>
      </c>
      <c r="I6" s="42">
        <v>327.1355125</v>
      </c>
      <c r="J6" s="12">
        <v>312</v>
      </c>
      <c r="K6" s="43">
        <v>19.655448717948719</v>
      </c>
      <c r="L6" s="44">
        <v>3.7723577239999999</v>
      </c>
    </row>
    <row r="7" spans="1:12" ht="15.75" customHeight="1">
      <c r="A7" s="33">
        <v>6</v>
      </c>
      <c r="B7" s="12">
        <v>2.7850000000000001</v>
      </c>
      <c r="C7" s="48">
        <v>454192.75</v>
      </c>
      <c r="D7" s="48">
        <v>191107.16666666666</v>
      </c>
      <c r="E7" s="42">
        <v>0.37771558333333338</v>
      </c>
      <c r="F7" s="42">
        <v>238.75</v>
      </c>
      <c r="G7" s="42">
        <v>725.55587500000001</v>
      </c>
      <c r="H7" s="42">
        <v>2019.0027499999999</v>
      </c>
      <c r="I7" s="42">
        <v>226.34839166666666</v>
      </c>
      <c r="J7" s="12">
        <v>1360</v>
      </c>
      <c r="K7" s="35">
        <v>14.013602941176471</v>
      </c>
      <c r="L7" s="44">
        <v>3.7032520330000001</v>
      </c>
    </row>
    <row r="8" spans="1:12" ht="15.75" customHeight="1">
      <c r="A8" s="33" t="s">
        <v>172</v>
      </c>
      <c r="B8" s="46">
        <f t="shared" ref="B8:L8" si="0">CORREL($B$2:$B$7,B2:B7)</f>
        <v>1</v>
      </c>
      <c r="C8" s="46">
        <f t="shared" si="0"/>
        <v>-0.25878393692261575</v>
      </c>
      <c r="D8" s="46">
        <f t="shared" si="0"/>
        <v>-0.47081470387273472</v>
      </c>
      <c r="E8" s="46">
        <f t="shared" si="0"/>
        <v>-0.927467666551273</v>
      </c>
      <c r="F8" s="46">
        <f t="shared" si="0"/>
        <v>0.24033179574531077</v>
      </c>
      <c r="G8" s="46">
        <f t="shared" si="0"/>
        <v>-0.79222109934197738</v>
      </c>
      <c r="H8" s="46">
        <f t="shared" si="0"/>
        <v>-0.52541652755580592</v>
      </c>
      <c r="I8" s="46">
        <f t="shared" si="0"/>
        <v>0.57156568629724824</v>
      </c>
      <c r="J8" s="46">
        <f t="shared" si="0"/>
        <v>-0.46762439227032443</v>
      </c>
      <c r="K8" s="46">
        <f t="shared" si="0"/>
        <v>0.37867491231776418</v>
      </c>
      <c r="L8" s="46">
        <f t="shared" si="0"/>
        <v>0.6153762121089722</v>
      </c>
    </row>
    <row r="9" spans="1:12" ht="15.75" customHeight="1">
      <c r="A9" s="33" t="s">
        <v>173</v>
      </c>
      <c r="B9" s="46">
        <f t="shared" ref="B9:L9" si="1">CORREL($L$2:$L$7,B2:B7)</f>
        <v>0.6153762121089722</v>
      </c>
      <c r="C9" s="46">
        <f t="shared" si="1"/>
        <v>4.9402849097436717E-2</v>
      </c>
      <c r="D9" s="46">
        <f t="shared" si="1"/>
        <v>-0.18666007440357163</v>
      </c>
      <c r="E9" s="46">
        <f t="shared" si="1"/>
        <v>-0.66371303213142763</v>
      </c>
      <c r="F9" s="46">
        <f t="shared" si="1"/>
        <v>0.35773868638408113</v>
      </c>
      <c r="G9" s="46">
        <f t="shared" si="1"/>
        <v>-0.34149302039831464</v>
      </c>
      <c r="H9" s="46">
        <f t="shared" si="1"/>
        <v>9.4892496011008659E-2</v>
      </c>
      <c r="I9" s="46">
        <f t="shared" si="1"/>
        <v>0.33024699824514708</v>
      </c>
      <c r="J9" s="46">
        <f t="shared" si="1"/>
        <v>-0.39886495048112414</v>
      </c>
      <c r="K9" s="46">
        <f t="shared" si="1"/>
        <v>0.80882433360272155</v>
      </c>
      <c r="L9" s="46">
        <f t="shared" si="1"/>
        <v>0.99999999999999989</v>
      </c>
    </row>
    <row r="10" spans="1:12" ht="15.75" customHeight="1">
      <c r="B10" s="37"/>
      <c r="C10" s="37"/>
      <c r="D10" s="37"/>
      <c r="E10" s="37"/>
      <c r="G10" s="37"/>
      <c r="H10" s="37"/>
      <c r="I10" s="37"/>
      <c r="K10" s="37"/>
    </row>
    <row r="11" spans="1:12" ht="15.75" customHeight="1">
      <c r="B11" s="37"/>
      <c r="C11" s="37"/>
      <c r="D11" s="37"/>
      <c r="E11" s="37"/>
      <c r="G11" s="37"/>
      <c r="H11" s="37"/>
      <c r="I11" s="37"/>
      <c r="K11" s="37"/>
    </row>
    <row r="12" spans="1:12" ht="15.75" customHeight="1">
      <c r="B12" s="37"/>
      <c r="C12" s="37"/>
      <c r="D12" s="37"/>
      <c r="E12" s="37"/>
      <c r="G12" s="37"/>
      <c r="H12" s="37"/>
      <c r="I12" s="37"/>
      <c r="K12" s="37"/>
    </row>
    <row r="13" spans="1:12" ht="15.75" customHeight="1">
      <c r="B13" s="37"/>
      <c r="C13" s="37"/>
      <c r="D13" s="37"/>
      <c r="E13" s="37"/>
      <c r="G13" s="37"/>
      <c r="H13" s="37"/>
      <c r="I13" s="37"/>
      <c r="K13" s="37"/>
    </row>
    <row r="14" spans="1:12" ht="15.75" customHeight="1">
      <c r="B14" s="37"/>
      <c r="C14" s="37"/>
      <c r="D14" s="37"/>
      <c r="E14" s="37"/>
      <c r="G14" s="37"/>
      <c r="H14" s="37"/>
      <c r="I14" s="37"/>
      <c r="K14" s="37"/>
    </row>
    <row r="15" spans="1:12" ht="15.75" customHeight="1">
      <c r="B15" s="37"/>
      <c r="C15" s="37"/>
      <c r="D15" s="37"/>
      <c r="E15" s="37"/>
      <c r="G15" s="37"/>
      <c r="H15" s="37"/>
      <c r="I15" s="37"/>
      <c r="K15" s="37"/>
    </row>
    <row r="16" spans="1:12" ht="15.75" customHeight="1">
      <c r="B16" s="37"/>
      <c r="C16" s="37"/>
      <c r="D16" s="37"/>
      <c r="E16" s="37"/>
      <c r="G16" s="37"/>
      <c r="H16" s="37"/>
      <c r="I16" s="37"/>
      <c r="K16" s="37"/>
    </row>
    <row r="17" spans="2:11" ht="15.75" customHeight="1">
      <c r="B17" s="37"/>
      <c r="C17" s="37"/>
      <c r="D17" s="37"/>
      <c r="E17" s="37"/>
      <c r="G17" s="37"/>
      <c r="H17" s="37"/>
      <c r="I17" s="37"/>
      <c r="K17" s="37"/>
    </row>
    <row r="18" spans="2:11" ht="15.75" customHeight="1">
      <c r="B18" s="37"/>
      <c r="C18" s="37"/>
      <c r="D18" s="37"/>
      <c r="E18" s="37"/>
      <c r="G18" s="37"/>
      <c r="H18" s="37"/>
      <c r="I18" s="37"/>
      <c r="K18" s="37"/>
    </row>
    <row r="19" spans="2:11" ht="15.75" customHeight="1">
      <c r="B19" s="37"/>
      <c r="C19" s="37"/>
      <c r="D19" s="37"/>
      <c r="E19" s="37"/>
      <c r="G19" s="37"/>
      <c r="H19" s="37"/>
      <c r="I19" s="37"/>
      <c r="K19" s="37"/>
    </row>
    <row r="20" spans="2:11" ht="15.75" customHeight="1">
      <c r="B20" s="37"/>
      <c r="C20" s="37"/>
      <c r="D20" s="37"/>
      <c r="E20" s="37"/>
      <c r="G20" s="37"/>
      <c r="H20" s="37"/>
      <c r="I20" s="37"/>
      <c r="K20" s="37"/>
    </row>
    <row r="21" spans="2:11" ht="15.75" customHeight="1">
      <c r="B21" s="37"/>
      <c r="C21" s="37"/>
      <c r="D21" s="37"/>
      <c r="E21" s="37"/>
      <c r="G21" s="37"/>
      <c r="H21" s="37"/>
      <c r="I21" s="37"/>
      <c r="K21" s="37"/>
    </row>
    <row r="22" spans="2:11" ht="15.75" customHeight="1">
      <c r="B22" s="37"/>
      <c r="C22" s="37"/>
      <c r="D22" s="37"/>
      <c r="E22" s="37"/>
      <c r="G22" s="37"/>
      <c r="H22" s="37"/>
      <c r="I22" s="37"/>
      <c r="K22" s="37"/>
    </row>
    <row r="23" spans="2:11" ht="15.75" customHeight="1">
      <c r="B23" s="37"/>
      <c r="C23" s="37"/>
      <c r="D23" s="37"/>
      <c r="E23" s="37"/>
      <c r="G23" s="37"/>
      <c r="H23" s="37"/>
      <c r="I23" s="37"/>
      <c r="K23" s="37"/>
    </row>
    <row r="24" spans="2:11" ht="15.75" customHeight="1">
      <c r="B24" s="37"/>
      <c r="C24" s="37"/>
      <c r="D24" s="37"/>
      <c r="E24" s="37"/>
      <c r="G24" s="37"/>
      <c r="H24" s="37"/>
      <c r="I24" s="37"/>
      <c r="K24" s="37"/>
    </row>
    <row r="25" spans="2:11" ht="15.75" customHeight="1">
      <c r="B25" s="37"/>
      <c r="C25" s="37"/>
      <c r="D25" s="37"/>
      <c r="E25" s="37"/>
      <c r="G25" s="37"/>
      <c r="H25" s="37"/>
      <c r="I25" s="37"/>
      <c r="K25" s="37"/>
    </row>
    <row r="26" spans="2:11" ht="13.2">
      <c r="B26" s="37"/>
      <c r="C26" s="37"/>
      <c r="D26" s="37"/>
      <c r="E26" s="37"/>
      <c r="G26" s="37"/>
      <c r="H26" s="37"/>
      <c r="I26" s="37"/>
      <c r="K26" s="37"/>
    </row>
    <row r="27" spans="2:11" ht="13.2">
      <c r="B27" s="37"/>
      <c r="C27" s="37"/>
      <c r="D27" s="37"/>
      <c r="E27" s="37"/>
      <c r="G27" s="37"/>
      <c r="H27" s="37"/>
      <c r="I27" s="37"/>
      <c r="K27" s="37"/>
    </row>
    <row r="28" spans="2:11" ht="13.2">
      <c r="B28" s="37"/>
      <c r="C28" s="37"/>
      <c r="D28" s="37"/>
      <c r="E28" s="37"/>
      <c r="G28" s="37"/>
      <c r="H28" s="37"/>
      <c r="I28" s="37"/>
      <c r="K28" s="37"/>
    </row>
    <row r="29" spans="2:11" ht="13.2">
      <c r="B29" s="37"/>
      <c r="C29" s="37"/>
      <c r="D29" s="37"/>
      <c r="E29" s="37"/>
      <c r="G29" s="37"/>
      <c r="H29" s="37"/>
      <c r="I29" s="37"/>
      <c r="K29" s="37"/>
    </row>
    <row r="30" spans="2:11" ht="13.2">
      <c r="B30" s="37"/>
      <c r="C30" s="37"/>
      <c r="D30" s="37"/>
      <c r="E30" s="37"/>
      <c r="G30" s="37"/>
      <c r="H30" s="37"/>
      <c r="I30" s="37"/>
      <c r="K30" s="37"/>
    </row>
    <row r="31" spans="2:11" ht="13.2">
      <c r="B31" s="37"/>
      <c r="C31" s="37"/>
      <c r="D31" s="37"/>
      <c r="E31" s="37"/>
      <c r="G31" s="37"/>
      <c r="H31" s="37"/>
      <c r="I31" s="37"/>
      <c r="K31" s="37"/>
    </row>
    <row r="32" spans="2:11" ht="13.2">
      <c r="B32" s="37"/>
      <c r="C32" s="37"/>
      <c r="D32" s="37"/>
      <c r="E32" s="37"/>
      <c r="G32" s="37"/>
      <c r="H32" s="37"/>
      <c r="I32" s="37"/>
      <c r="K32" s="37"/>
    </row>
    <row r="33" spans="2:11" ht="13.2">
      <c r="B33" s="37"/>
      <c r="C33" s="37"/>
      <c r="D33" s="37"/>
      <c r="E33" s="37"/>
      <c r="G33" s="37"/>
      <c r="H33" s="37"/>
      <c r="I33" s="37"/>
      <c r="K33" s="37"/>
    </row>
    <row r="34" spans="2:11" ht="13.2">
      <c r="B34" s="37"/>
      <c r="C34" s="37"/>
      <c r="D34" s="37"/>
      <c r="E34" s="37"/>
      <c r="G34" s="37"/>
      <c r="H34" s="37"/>
      <c r="I34" s="37"/>
      <c r="K34" s="37"/>
    </row>
    <row r="35" spans="2:11" ht="13.2">
      <c r="B35" s="37"/>
      <c r="C35" s="37"/>
      <c r="D35" s="37"/>
      <c r="E35" s="37"/>
      <c r="G35" s="37"/>
      <c r="H35" s="37"/>
      <c r="I35" s="37"/>
      <c r="K35" s="37"/>
    </row>
    <row r="36" spans="2:11" ht="13.2">
      <c r="B36" s="37"/>
      <c r="C36" s="37"/>
      <c r="D36" s="37"/>
      <c r="E36" s="37"/>
      <c r="G36" s="37"/>
      <c r="H36" s="37"/>
      <c r="I36" s="37"/>
      <c r="K36" s="37"/>
    </row>
    <row r="37" spans="2:11" ht="13.2">
      <c r="B37" s="37"/>
      <c r="C37" s="37"/>
      <c r="D37" s="37"/>
      <c r="E37" s="37"/>
      <c r="G37" s="37"/>
      <c r="H37" s="37"/>
      <c r="I37" s="37"/>
      <c r="K37" s="37"/>
    </row>
    <row r="38" spans="2:11" ht="13.2">
      <c r="B38" s="37"/>
      <c r="C38" s="37"/>
      <c r="D38" s="37"/>
      <c r="E38" s="37"/>
      <c r="G38" s="37"/>
      <c r="H38" s="37"/>
      <c r="I38" s="37"/>
      <c r="K38" s="37"/>
    </row>
    <row r="39" spans="2:11" ht="13.2">
      <c r="B39" s="37"/>
      <c r="C39" s="37"/>
      <c r="D39" s="37"/>
      <c r="E39" s="37"/>
      <c r="G39" s="37"/>
      <c r="H39" s="37"/>
      <c r="I39" s="37"/>
      <c r="K39" s="37"/>
    </row>
    <row r="40" spans="2:11" ht="13.2">
      <c r="B40" s="37"/>
      <c r="C40" s="37"/>
      <c r="D40" s="37"/>
      <c r="E40" s="37"/>
      <c r="G40" s="37"/>
      <c r="H40" s="37"/>
      <c r="I40" s="37"/>
      <c r="K40" s="37"/>
    </row>
    <row r="41" spans="2:11" ht="13.2">
      <c r="B41" s="37"/>
      <c r="C41" s="37"/>
      <c r="D41" s="37"/>
      <c r="E41" s="37"/>
      <c r="G41" s="37"/>
      <c r="H41" s="37"/>
      <c r="I41" s="37"/>
      <c r="K41" s="37"/>
    </row>
    <row r="42" spans="2:11" ht="13.2">
      <c r="B42" s="37"/>
      <c r="C42" s="37"/>
      <c r="D42" s="37"/>
      <c r="E42" s="37"/>
      <c r="G42" s="37"/>
      <c r="H42" s="37"/>
      <c r="I42" s="37"/>
      <c r="K42" s="37"/>
    </row>
    <row r="43" spans="2:11" ht="13.2">
      <c r="B43" s="37"/>
      <c r="C43" s="37"/>
      <c r="D43" s="37"/>
      <c r="E43" s="37"/>
      <c r="G43" s="37"/>
      <c r="H43" s="37"/>
      <c r="I43" s="37"/>
      <c r="K43" s="37"/>
    </row>
    <row r="44" spans="2:11" ht="13.2">
      <c r="B44" s="37"/>
      <c r="C44" s="37"/>
      <c r="D44" s="37"/>
      <c r="E44" s="37"/>
      <c r="G44" s="37"/>
      <c r="H44" s="37"/>
      <c r="I44" s="37"/>
      <c r="K44" s="37"/>
    </row>
    <row r="45" spans="2:11" ht="13.2">
      <c r="B45" s="37"/>
      <c r="C45" s="37"/>
      <c r="D45" s="37"/>
      <c r="E45" s="37"/>
      <c r="G45" s="37"/>
      <c r="H45" s="37"/>
      <c r="I45" s="37"/>
      <c r="K45" s="37"/>
    </row>
    <row r="46" spans="2:11" ht="13.2">
      <c r="B46" s="37"/>
      <c r="C46" s="37"/>
      <c r="D46" s="37"/>
      <c r="E46" s="37"/>
      <c r="G46" s="37"/>
      <c r="H46" s="37"/>
      <c r="I46" s="37"/>
      <c r="K46" s="37"/>
    </row>
    <row r="47" spans="2:11" ht="13.2">
      <c r="B47" s="37"/>
      <c r="C47" s="37"/>
      <c r="D47" s="37"/>
      <c r="E47" s="37"/>
      <c r="G47" s="37"/>
      <c r="H47" s="37"/>
      <c r="I47" s="37"/>
      <c r="K47" s="37"/>
    </row>
    <row r="48" spans="2:11" ht="13.2">
      <c r="B48" s="37"/>
      <c r="C48" s="37"/>
      <c r="D48" s="37"/>
      <c r="E48" s="37"/>
      <c r="G48" s="37"/>
      <c r="H48" s="37"/>
      <c r="I48" s="37"/>
      <c r="K48" s="37"/>
    </row>
    <row r="49" spans="2:11" ht="13.2">
      <c r="B49" s="37"/>
      <c r="C49" s="37"/>
      <c r="D49" s="37"/>
      <c r="E49" s="37"/>
      <c r="G49" s="37"/>
      <c r="H49" s="37"/>
      <c r="I49" s="37"/>
      <c r="K49" s="37"/>
    </row>
    <row r="50" spans="2:11" ht="13.2">
      <c r="B50" s="37"/>
      <c r="C50" s="37"/>
      <c r="D50" s="37"/>
      <c r="E50" s="37"/>
      <c r="G50" s="37"/>
      <c r="H50" s="37"/>
      <c r="I50" s="37"/>
      <c r="K50" s="37"/>
    </row>
    <row r="51" spans="2:11" ht="13.2">
      <c r="B51" s="37"/>
      <c r="C51" s="37"/>
      <c r="D51" s="37"/>
      <c r="E51" s="37"/>
      <c r="G51" s="37"/>
      <c r="H51" s="37"/>
      <c r="I51" s="37"/>
      <c r="K51" s="37"/>
    </row>
    <row r="52" spans="2:11" ht="13.2">
      <c r="B52" s="37"/>
      <c r="C52" s="37"/>
      <c r="D52" s="37"/>
      <c r="E52" s="37"/>
      <c r="G52" s="37"/>
      <c r="H52" s="37"/>
      <c r="I52" s="37"/>
      <c r="K52" s="37"/>
    </row>
    <row r="53" spans="2:11" ht="13.2">
      <c r="B53" s="37"/>
      <c r="C53" s="37"/>
      <c r="D53" s="37"/>
      <c r="E53" s="37"/>
      <c r="G53" s="37"/>
      <c r="H53" s="37"/>
      <c r="I53" s="37"/>
      <c r="K53" s="37"/>
    </row>
    <row r="54" spans="2:11" ht="13.2">
      <c r="B54" s="37"/>
      <c r="C54" s="37"/>
      <c r="D54" s="37"/>
      <c r="E54" s="37"/>
      <c r="G54" s="37"/>
      <c r="H54" s="37"/>
      <c r="I54" s="37"/>
      <c r="K54" s="37"/>
    </row>
    <row r="55" spans="2:11" ht="13.2">
      <c r="B55" s="37"/>
      <c r="C55" s="37"/>
      <c r="D55" s="37"/>
      <c r="E55" s="37"/>
      <c r="G55" s="37"/>
      <c r="H55" s="37"/>
      <c r="I55" s="37"/>
      <c r="K55" s="37"/>
    </row>
    <row r="56" spans="2:11" ht="13.2">
      <c r="B56" s="37"/>
      <c r="C56" s="37"/>
      <c r="D56" s="37"/>
      <c r="E56" s="37"/>
      <c r="G56" s="37"/>
      <c r="H56" s="37"/>
      <c r="I56" s="37"/>
      <c r="K56" s="37"/>
    </row>
    <row r="57" spans="2:11" ht="13.2">
      <c r="B57" s="37"/>
      <c r="C57" s="37"/>
      <c r="D57" s="37"/>
      <c r="E57" s="37"/>
      <c r="G57" s="37"/>
      <c r="H57" s="37"/>
      <c r="I57" s="37"/>
      <c r="K57" s="37"/>
    </row>
    <row r="58" spans="2:11" ht="13.2">
      <c r="B58" s="37"/>
      <c r="C58" s="37"/>
      <c r="D58" s="37"/>
      <c r="E58" s="37"/>
      <c r="G58" s="37"/>
      <c r="H58" s="37"/>
      <c r="I58" s="37"/>
      <c r="K58" s="37"/>
    </row>
    <row r="59" spans="2:11" ht="13.2">
      <c r="B59" s="37"/>
      <c r="C59" s="37"/>
      <c r="D59" s="37"/>
      <c r="E59" s="37"/>
      <c r="G59" s="37"/>
      <c r="H59" s="37"/>
      <c r="I59" s="37"/>
      <c r="K59" s="37"/>
    </row>
    <row r="60" spans="2:11" ht="13.2">
      <c r="B60" s="37"/>
      <c r="C60" s="37"/>
      <c r="D60" s="37"/>
      <c r="E60" s="37"/>
      <c r="G60" s="37"/>
      <c r="H60" s="37"/>
      <c r="I60" s="37"/>
      <c r="K60" s="37"/>
    </row>
    <row r="61" spans="2:11" ht="13.2">
      <c r="B61" s="37"/>
      <c r="C61" s="37"/>
      <c r="D61" s="37"/>
      <c r="E61" s="37"/>
      <c r="G61" s="37"/>
      <c r="H61" s="37"/>
      <c r="I61" s="37"/>
      <c r="K61" s="37"/>
    </row>
    <row r="62" spans="2:11" ht="13.2">
      <c r="B62" s="37"/>
      <c r="C62" s="37"/>
      <c r="D62" s="37"/>
      <c r="E62" s="37"/>
      <c r="G62" s="37"/>
      <c r="H62" s="37"/>
      <c r="I62" s="37"/>
      <c r="K62" s="37"/>
    </row>
    <row r="63" spans="2:11" ht="13.2">
      <c r="B63" s="37"/>
      <c r="C63" s="37"/>
      <c r="D63" s="37"/>
      <c r="E63" s="37"/>
      <c r="G63" s="37"/>
      <c r="H63" s="37"/>
      <c r="I63" s="37"/>
      <c r="K63" s="37"/>
    </row>
    <row r="64" spans="2:11" ht="13.2">
      <c r="B64" s="37"/>
      <c r="C64" s="37"/>
      <c r="D64" s="37"/>
      <c r="E64" s="37"/>
      <c r="G64" s="37"/>
      <c r="H64" s="37"/>
      <c r="I64" s="37"/>
      <c r="K64" s="37"/>
    </row>
    <row r="65" spans="2:11" ht="13.2">
      <c r="B65" s="37"/>
      <c r="C65" s="37"/>
      <c r="D65" s="37"/>
      <c r="E65" s="37"/>
      <c r="G65" s="37"/>
      <c r="H65" s="37"/>
      <c r="I65" s="37"/>
      <c r="K65" s="37"/>
    </row>
    <row r="66" spans="2:11" ht="13.2">
      <c r="B66" s="37"/>
      <c r="C66" s="37"/>
      <c r="D66" s="37"/>
      <c r="E66" s="37"/>
      <c r="G66" s="37"/>
      <c r="H66" s="37"/>
      <c r="I66" s="37"/>
      <c r="K66" s="37"/>
    </row>
    <row r="67" spans="2:11" ht="13.2">
      <c r="B67" s="37"/>
      <c r="C67" s="37"/>
      <c r="D67" s="37"/>
      <c r="E67" s="37"/>
      <c r="G67" s="37"/>
      <c r="H67" s="37"/>
      <c r="I67" s="37"/>
      <c r="K67" s="37"/>
    </row>
    <row r="68" spans="2:11" ht="13.2">
      <c r="B68" s="37"/>
      <c r="C68" s="37"/>
      <c r="D68" s="37"/>
      <c r="E68" s="37"/>
      <c r="G68" s="37"/>
      <c r="H68" s="37"/>
      <c r="I68" s="37"/>
      <c r="K68" s="37"/>
    </row>
    <row r="69" spans="2:11" ht="13.2">
      <c r="B69" s="37"/>
      <c r="C69" s="37"/>
      <c r="D69" s="37"/>
      <c r="E69" s="37"/>
      <c r="G69" s="37"/>
      <c r="H69" s="37"/>
      <c r="I69" s="37"/>
      <c r="K69" s="37"/>
    </row>
    <row r="70" spans="2:11" ht="13.2">
      <c r="B70" s="37"/>
      <c r="C70" s="37"/>
      <c r="D70" s="37"/>
      <c r="E70" s="37"/>
      <c r="G70" s="37"/>
      <c r="H70" s="37"/>
      <c r="I70" s="37"/>
      <c r="K70" s="37"/>
    </row>
    <row r="71" spans="2:11" ht="13.2">
      <c r="B71" s="37"/>
      <c r="C71" s="37"/>
      <c r="D71" s="37"/>
      <c r="E71" s="37"/>
      <c r="G71" s="37"/>
      <c r="H71" s="37"/>
      <c r="I71" s="37"/>
      <c r="K71" s="37"/>
    </row>
    <row r="72" spans="2:11" ht="13.2">
      <c r="B72" s="37"/>
      <c r="C72" s="37"/>
      <c r="D72" s="37"/>
      <c r="E72" s="37"/>
      <c r="G72" s="37"/>
      <c r="H72" s="37"/>
      <c r="I72" s="37"/>
      <c r="K72" s="37"/>
    </row>
    <row r="73" spans="2:11" ht="13.2">
      <c r="B73" s="37"/>
      <c r="C73" s="37"/>
      <c r="D73" s="37"/>
      <c r="E73" s="37"/>
      <c r="G73" s="37"/>
      <c r="H73" s="37"/>
      <c r="I73" s="37"/>
      <c r="K73" s="37"/>
    </row>
    <row r="74" spans="2:11" ht="13.2">
      <c r="B74" s="37"/>
      <c r="C74" s="37"/>
      <c r="D74" s="37"/>
      <c r="E74" s="37"/>
      <c r="G74" s="37"/>
      <c r="H74" s="37"/>
      <c r="I74" s="37"/>
      <c r="K74" s="37"/>
    </row>
    <row r="75" spans="2:11" ht="13.2">
      <c r="B75" s="37"/>
      <c r="C75" s="37"/>
      <c r="D75" s="37"/>
      <c r="E75" s="37"/>
      <c r="G75" s="37"/>
      <c r="H75" s="37"/>
      <c r="I75" s="37"/>
      <c r="K75" s="37"/>
    </row>
    <row r="76" spans="2:11" ht="13.2">
      <c r="B76" s="37"/>
      <c r="C76" s="37"/>
      <c r="D76" s="37"/>
      <c r="E76" s="37"/>
      <c r="G76" s="37"/>
      <c r="H76" s="37"/>
      <c r="I76" s="37"/>
      <c r="K76" s="37"/>
    </row>
    <row r="77" spans="2:11" ht="13.2">
      <c r="B77" s="37"/>
      <c r="C77" s="37"/>
      <c r="D77" s="37"/>
      <c r="E77" s="37"/>
      <c r="G77" s="37"/>
      <c r="H77" s="37"/>
      <c r="I77" s="37"/>
      <c r="K77" s="37"/>
    </row>
    <row r="78" spans="2:11" ht="13.2">
      <c r="B78" s="37"/>
      <c r="C78" s="37"/>
      <c r="D78" s="37"/>
      <c r="E78" s="37"/>
      <c r="G78" s="37"/>
      <c r="H78" s="37"/>
      <c r="I78" s="37"/>
      <c r="K78" s="37"/>
    </row>
    <row r="79" spans="2:11" ht="13.2">
      <c r="B79" s="37"/>
      <c r="C79" s="37"/>
      <c r="D79" s="37"/>
      <c r="E79" s="37"/>
      <c r="G79" s="37"/>
      <c r="H79" s="37"/>
      <c r="I79" s="37"/>
      <c r="K79" s="37"/>
    </row>
    <row r="80" spans="2:11" ht="13.2">
      <c r="B80" s="37"/>
      <c r="C80" s="37"/>
      <c r="D80" s="37"/>
      <c r="E80" s="37"/>
      <c r="G80" s="37"/>
      <c r="H80" s="37"/>
      <c r="I80" s="37"/>
      <c r="K80" s="37"/>
    </row>
    <row r="81" spans="2:11" ht="13.2">
      <c r="B81" s="37"/>
      <c r="C81" s="37"/>
      <c r="D81" s="37"/>
      <c r="E81" s="37"/>
      <c r="G81" s="37"/>
      <c r="H81" s="37"/>
      <c r="I81" s="37"/>
      <c r="K81" s="37"/>
    </row>
    <row r="82" spans="2:11" ht="13.2">
      <c r="B82" s="37"/>
      <c r="C82" s="37"/>
      <c r="D82" s="37"/>
      <c r="E82" s="37"/>
      <c r="G82" s="37"/>
      <c r="H82" s="37"/>
      <c r="I82" s="37"/>
      <c r="K82" s="37"/>
    </row>
    <row r="83" spans="2:11" ht="13.2">
      <c r="B83" s="37"/>
      <c r="C83" s="37"/>
      <c r="D83" s="37"/>
      <c r="E83" s="37"/>
      <c r="G83" s="37"/>
      <c r="H83" s="37"/>
      <c r="I83" s="37"/>
      <c r="K83" s="37"/>
    </row>
    <row r="84" spans="2:11" ht="13.2">
      <c r="B84" s="37"/>
      <c r="C84" s="37"/>
      <c r="D84" s="37"/>
      <c r="E84" s="37"/>
      <c r="G84" s="37"/>
      <c r="H84" s="37"/>
      <c r="I84" s="37"/>
      <c r="K84" s="37"/>
    </row>
    <row r="85" spans="2:11" ht="13.2">
      <c r="B85" s="37"/>
      <c r="C85" s="37"/>
      <c r="D85" s="37"/>
      <c r="E85" s="37"/>
      <c r="G85" s="37"/>
      <c r="H85" s="37"/>
      <c r="I85" s="37"/>
      <c r="K85" s="37"/>
    </row>
    <row r="86" spans="2:11" ht="13.2">
      <c r="B86" s="37"/>
      <c r="C86" s="37"/>
      <c r="D86" s="37"/>
      <c r="E86" s="37"/>
      <c r="G86" s="37"/>
      <c r="H86" s="37"/>
      <c r="I86" s="37"/>
      <c r="K86" s="37"/>
    </row>
    <row r="87" spans="2:11" ht="13.2">
      <c r="B87" s="37"/>
      <c r="C87" s="37"/>
      <c r="D87" s="37"/>
      <c r="E87" s="37"/>
      <c r="G87" s="37"/>
      <c r="H87" s="37"/>
      <c r="I87" s="37"/>
      <c r="K87" s="37"/>
    </row>
    <row r="88" spans="2:11" ht="13.2">
      <c r="B88" s="37"/>
      <c r="C88" s="37"/>
      <c r="D88" s="37"/>
      <c r="E88" s="37"/>
      <c r="G88" s="37"/>
      <c r="H88" s="37"/>
      <c r="I88" s="37"/>
      <c r="K88" s="37"/>
    </row>
    <row r="89" spans="2:11" ht="13.2">
      <c r="B89" s="37"/>
      <c r="C89" s="37"/>
      <c r="D89" s="37"/>
      <c r="E89" s="37"/>
      <c r="G89" s="37"/>
      <c r="H89" s="37"/>
      <c r="I89" s="37"/>
      <c r="K89" s="37"/>
    </row>
    <row r="90" spans="2:11" ht="13.2">
      <c r="B90" s="37"/>
      <c r="C90" s="37"/>
      <c r="D90" s="37"/>
      <c r="E90" s="37"/>
      <c r="G90" s="37"/>
      <c r="H90" s="37"/>
      <c r="I90" s="37"/>
      <c r="K90" s="37"/>
    </row>
    <row r="91" spans="2:11" ht="13.2">
      <c r="B91" s="37"/>
      <c r="C91" s="37"/>
      <c r="D91" s="37"/>
      <c r="E91" s="37"/>
      <c r="G91" s="37"/>
      <c r="H91" s="37"/>
      <c r="I91" s="37"/>
      <c r="K91" s="37"/>
    </row>
    <row r="92" spans="2:11" ht="13.2">
      <c r="B92" s="37"/>
      <c r="C92" s="37"/>
      <c r="D92" s="37"/>
      <c r="E92" s="37"/>
      <c r="G92" s="37"/>
      <c r="H92" s="37"/>
      <c r="I92" s="37"/>
      <c r="K92" s="37"/>
    </row>
    <row r="93" spans="2:11" ht="13.2">
      <c r="B93" s="37"/>
      <c r="C93" s="37"/>
      <c r="D93" s="37"/>
      <c r="E93" s="37"/>
      <c r="G93" s="37"/>
      <c r="H93" s="37"/>
      <c r="I93" s="37"/>
      <c r="K93" s="37"/>
    </row>
    <row r="94" spans="2:11" ht="13.2">
      <c r="B94" s="37"/>
      <c r="C94" s="37"/>
      <c r="D94" s="37"/>
      <c r="E94" s="37"/>
      <c r="G94" s="37"/>
      <c r="H94" s="37"/>
      <c r="I94" s="37"/>
      <c r="K94" s="37"/>
    </row>
    <row r="95" spans="2:11" ht="13.2">
      <c r="B95" s="37"/>
      <c r="C95" s="37"/>
      <c r="D95" s="37"/>
      <c r="E95" s="37"/>
      <c r="G95" s="37"/>
      <c r="H95" s="37"/>
      <c r="I95" s="37"/>
      <c r="K95" s="37"/>
    </row>
    <row r="96" spans="2:11" ht="13.2">
      <c r="B96" s="37"/>
      <c r="C96" s="37"/>
      <c r="D96" s="37"/>
      <c r="E96" s="37"/>
      <c r="G96" s="37"/>
      <c r="H96" s="37"/>
      <c r="I96" s="37"/>
      <c r="K96" s="37"/>
    </row>
    <row r="97" spans="2:11" ht="13.2">
      <c r="B97" s="37"/>
      <c r="C97" s="37"/>
      <c r="D97" s="37"/>
      <c r="E97" s="37"/>
      <c r="G97" s="37"/>
      <c r="H97" s="37"/>
      <c r="I97" s="37"/>
      <c r="K97" s="37"/>
    </row>
    <row r="98" spans="2:11" ht="13.2">
      <c r="B98" s="37"/>
      <c r="C98" s="37"/>
      <c r="D98" s="37"/>
      <c r="E98" s="37"/>
      <c r="G98" s="37"/>
      <c r="H98" s="37"/>
      <c r="I98" s="37"/>
      <c r="K98" s="37"/>
    </row>
    <row r="99" spans="2:11" ht="13.2">
      <c r="B99" s="37"/>
      <c r="C99" s="37"/>
      <c r="D99" s="37"/>
      <c r="E99" s="37"/>
      <c r="G99" s="37"/>
      <c r="H99" s="37"/>
      <c r="I99" s="37"/>
      <c r="K99" s="37"/>
    </row>
    <row r="100" spans="2:11" ht="13.2">
      <c r="B100" s="37"/>
      <c r="C100" s="37"/>
      <c r="D100" s="37"/>
      <c r="E100" s="37"/>
      <c r="G100" s="37"/>
      <c r="H100" s="37"/>
      <c r="I100" s="37"/>
      <c r="K100" s="37"/>
    </row>
    <row r="101" spans="2:11" ht="13.2">
      <c r="B101" s="37"/>
      <c r="C101" s="37"/>
      <c r="D101" s="37"/>
      <c r="E101" s="37"/>
      <c r="G101" s="37"/>
      <c r="H101" s="37"/>
      <c r="I101" s="37"/>
      <c r="K101" s="37"/>
    </row>
    <row r="102" spans="2:11" ht="13.2">
      <c r="B102" s="37"/>
      <c r="C102" s="37"/>
      <c r="D102" s="37"/>
      <c r="E102" s="37"/>
      <c r="G102" s="37"/>
      <c r="H102" s="37"/>
      <c r="I102" s="37"/>
      <c r="K102" s="37"/>
    </row>
    <row r="103" spans="2:11" ht="13.2">
      <c r="B103" s="37"/>
      <c r="C103" s="37"/>
      <c r="D103" s="37"/>
      <c r="E103" s="37"/>
      <c r="G103" s="37"/>
      <c r="H103" s="37"/>
      <c r="I103" s="37"/>
      <c r="K103" s="37"/>
    </row>
    <row r="104" spans="2:11" ht="13.2">
      <c r="B104" s="37"/>
      <c r="C104" s="37"/>
      <c r="D104" s="37"/>
      <c r="E104" s="37"/>
      <c r="G104" s="37"/>
      <c r="H104" s="37"/>
      <c r="I104" s="37"/>
      <c r="K104" s="37"/>
    </row>
    <row r="105" spans="2:11" ht="13.2">
      <c r="B105" s="37"/>
      <c r="C105" s="37"/>
      <c r="D105" s="37"/>
      <c r="E105" s="37"/>
      <c r="G105" s="37"/>
      <c r="H105" s="37"/>
      <c r="I105" s="37"/>
      <c r="K105" s="37"/>
    </row>
    <row r="106" spans="2:11" ht="13.2">
      <c r="B106" s="37"/>
      <c r="C106" s="37"/>
      <c r="D106" s="37"/>
      <c r="E106" s="37"/>
      <c r="G106" s="37"/>
      <c r="H106" s="37"/>
      <c r="I106" s="37"/>
      <c r="K106" s="37"/>
    </row>
    <row r="107" spans="2:11" ht="13.2">
      <c r="B107" s="37"/>
      <c r="C107" s="37"/>
      <c r="D107" s="37"/>
      <c r="E107" s="37"/>
      <c r="G107" s="37"/>
      <c r="H107" s="37"/>
      <c r="I107" s="37"/>
      <c r="K107" s="37"/>
    </row>
    <row r="108" spans="2:11" ht="13.2">
      <c r="B108" s="37"/>
      <c r="C108" s="37"/>
      <c r="D108" s="37"/>
      <c r="E108" s="37"/>
      <c r="G108" s="37"/>
      <c r="H108" s="37"/>
      <c r="I108" s="37"/>
      <c r="K108" s="37"/>
    </row>
    <row r="109" spans="2:11" ht="13.2">
      <c r="B109" s="37"/>
      <c r="C109" s="37"/>
      <c r="D109" s="37"/>
      <c r="E109" s="37"/>
      <c r="G109" s="37"/>
      <c r="H109" s="37"/>
      <c r="I109" s="37"/>
      <c r="K109" s="37"/>
    </row>
    <row r="110" spans="2:11" ht="13.2">
      <c r="B110" s="37"/>
      <c r="C110" s="37"/>
      <c r="D110" s="37"/>
      <c r="E110" s="37"/>
      <c r="G110" s="37"/>
      <c r="H110" s="37"/>
      <c r="I110" s="37"/>
      <c r="K110" s="37"/>
    </row>
    <row r="111" spans="2:11" ht="13.2">
      <c r="B111" s="37"/>
      <c r="C111" s="37"/>
      <c r="D111" s="37"/>
      <c r="E111" s="37"/>
      <c r="G111" s="37"/>
      <c r="H111" s="37"/>
      <c r="I111" s="37"/>
      <c r="K111" s="37"/>
    </row>
    <row r="112" spans="2:11" ht="13.2">
      <c r="B112" s="37"/>
      <c r="C112" s="37"/>
      <c r="D112" s="37"/>
      <c r="E112" s="37"/>
      <c r="G112" s="37"/>
      <c r="H112" s="37"/>
      <c r="I112" s="37"/>
      <c r="K112" s="37"/>
    </row>
    <row r="113" spans="2:11" ht="13.2">
      <c r="B113" s="37"/>
      <c r="C113" s="37"/>
      <c r="D113" s="37"/>
      <c r="E113" s="37"/>
      <c r="G113" s="37"/>
      <c r="H113" s="37"/>
      <c r="I113" s="37"/>
      <c r="K113" s="37"/>
    </row>
    <row r="114" spans="2:11" ht="13.2">
      <c r="B114" s="37"/>
      <c r="C114" s="37"/>
      <c r="D114" s="37"/>
      <c r="E114" s="37"/>
      <c r="G114" s="37"/>
      <c r="H114" s="37"/>
      <c r="I114" s="37"/>
      <c r="K114" s="37"/>
    </row>
    <row r="115" spans="2:11" ht="13.2">
      <c r="B115" s="37"/>
      <c r="C115" s="37"/>
      <c r="D115" s="37"/>
      <c r="E115" s="37"/>
      <c r="G115" s="37"/>
      <c r="H115" s="37"/>
      <c r="I115" s="37"/>
      <c r="K115" s="37"/>
    </row>
    <row r="116" spans="2:11" ht="13.2">
      <c r="B116" s="37"/>
      <c r="C116" s="37"/>
      <c r="D116" s="37"/>
      <c r="E116" s="37"/>
      <c r="G116" s="37"/>
      <c r="H116" s="37"/>
      <c r="I116" s="37"/>
      <c r="K116" s="37"/>
    </row>
    <row r="117" spans="2:11" ht="13.2">
      <c r="B117" s="37"/>
      <c r="C117" s="37"/>
      <c r="D117" s="37"/>
      <c r="E117" s="37"/>
      <c r="G117" s="37"/>
      <c r="H117" s="37"/>
      <c r="I117" s="37"/>
      <c r="K117" s="37"/>
    </row>
    <row r="118" spans="2:11" ht="13.2">
      <c r="B118" s="37"/>
      <c r="C118" s="37"/>
      <c r="D118" s="37"/>
      <c r="E118" s="37"/>
      <c r="G118" s="37"/>
      <c r="H118" s="37"/>
      <c r="I118" s="37"/>
      <c r="K118" s="37"/>
    </row>
    <row r="119" spans="2:11" ht="13.2">
      <c r="B119" s="37"/>
      <c r="C119" s="37"/>
      <c r="D119" s="37"/>
      <c r="E119" s="37"/>
      <c r="G119" s="37"/>
      <c r="H119" s="37"/>
      <c r="I119" s="37"/>
      <c r="K119" s="37"/>
    </row>
    <row r="120" spans="2:11" ht="13.2">
      <c r="B120" s="37"/>
      <c r="C120" s="37"/>
      <c r="D120" s="37"/>
      <c r="E120" s="37"/>
      <c r="G120" s="37"/>
      <c r="H120" s="37"/>
      <c r="I120" s="37"/>
      <c r="K120" s="37"/>
    </row>
    <row r="121" spans="2:11" ht="13.2">
      <c r="B121" s="37"/>
      <c r="C121" s="37"/>
      <c r="D121" s="37"/>
      <c r="E121" s="37"/>
      <c r="G121" s="37"/>
      <c r="H121" s="37"/>
      <c r="I121" s="37"/>
      <c r="K121" s="37"/>
    </row>
    <row r="122" spans="2:11" ht="13.2">
      <c r="B122" s="37"/>
      <c r="C122" s="37"/>
      <c r="D122" s="37"/>
      <c r="E122" s="37"/>
      <c r="G122" s="37"/>
      <c r="H122" s="37"/>
      <c r="I122" s="37"/>
      <c r="K122" s="37"/>
    </row>
    <row r="123" spans="2:11" ht="13.2">
      <c r="B123" s="37"/>
      <c r="C123" s="37"/>
      <c r="D123" s="37"/>
      <c r="E123" s="37"/>
      <c r="G123" s="37"/>
      <c r="H123" s="37"/>
      <c r="I123" s="37"/>
      <c r="K123" s="37"/>
    </row>
    <row r="124" spans="2:11" ht="13.2">
      <c r="B124" s="37"/>
      <c r="C124" s="37"/>
      <c r="D124" s="37"/>
      <c r="E124" s="37"/>
      <c r="G124" s="37"/>
      <c r="H124" s="37"/>
      <c r="I124" s="37"/>
      <c r="K124" s="37"/>
    </row>
    <row r="125" spans="2:11" ht="13.2">
      <c r="B125" s="37"/>
      <c r="C125" s="37"/>
      <c r="D125" s="37"/>
      <c r="E125" s="37"/>
      <c r="G125" s="37"/>
      <c r="H125" s="37"/>
      <c r="I125" s="37"/>
      <c r="K125" s="37"/>
    </row>
    <row r="126" spans="2:11" ht="13.2">
      <c r="B126" s="37"/>
      <c r="C126" s="37"/>
      <c r="D126" s="37"/>
      <c r="E126" s="37"/>
      <c r="G126" s="37"/>
      <c r="H126" s="37"/>
      <c r="I126" s="37"/>
      <c r="K126" s="37"/>
    </row>
    <row r="127" spans="2:11" ht="13.2">
      <c r="B127" s="37"/>
      <c r="C127" s="37"/>
      <c r="D127" s="37"/>
      <c r="E127" s="37"/>
      <c r="G127" s="37"/>
      <c r="H127" s="37"/>
      <c r="I127" s="37"/>
      <c r="K127" s="37"/>
    </row>
    <row r="128" spans="2:11" ht="13.2">
      <c r="B128" s="37"/>
      <c r="C128" s="37"/>
      <c r="D128" s="37"/>
      <c r="E128" s="37"/>
      <c r="G128" s="37"/>
      <c r="H128" s="37"/>
      <c r="I128" s="37"/>
      <c r="K128" s="37"/>
    </row>
    <row r="129" spans="2:11" ht="13.2">
      <c r="B129" s="37"/>
      <c r="C129" s="37"/>
      <c r="D129" s="37"/>
      <c r="E129" s="37"/>
      <c r="G129" s="37"/>
      <c r="H129" s="37"/>
      <c r="I129" s="37"/>
      <c r="K129" s="37"/>
    </row>
    <row r="130" spans="2:11" ht="13.2">
      <c r="B130" s="37"/>
      <c r="C130" s="37"/>
      <c r="D130" s="37"/>
      <c r="E130" s="37"/>
      <c r="G130" s="37"/>
      <c r="H130" s="37"/>
      <c r="I130" s="37"/>
      <c r="K130" s="37"/>
    </row>
    <row r="131" spans="2:11" ht="13.2">
      <c r="B131" s="37"/>
      <c r="C131" s="37"/>
      <c r="D131" s="37"/>
      <c r="E131" s="37"/>
      <c r="G131" s="37"/>
      <c r="H131" s="37"/>
      <c r="I131" s="37"/>
      <c r="K131" s="37"/>
    </row>
    <row r="132" spans="2:11" ht="13.2">
      <c r="B132" s="37"/>
      <c r="C132" s="37"/>
      <c r="D132" s="37"/>
      <c r="E132" s="37"/>
      <c r="G132" s="37"/>
      <c r="H132" s="37"/>
      <c r="I132" s="37"/>
      <c r="K132" s="37"/>
    </row>
    <row r="133" spans="2:11" ht="13.2">
      <c r="B133" s="37"/>
      <c r="C133" s="37"/>
      <c r="D133" s="37"/>
      <c r="E133" s="37"/>
      <c r="G133" s="37"/>
      <c r="H133" s="37"/>
      <c r="I133" s="37"/>
      <c r="K133" s="37"/>
    </row>
    <row r="134" spans="2:11" ht="13.2">
      <c r="B134" s="37"/>
      <c r="C134" s="37"/>
      <c r="D134" s="37"/>
      <c r="E134" s="37"/>
      <c r="G134" s="37"/>
      <c r="H134" s="37"/>
      <c r="I134" s="37"/>
      <c r="K134" s="37"/>
    </row>
    <row r="135" spans="2:11" ht="13.2">
      <c r="B135" s="37"/>
      <c r="C135" s="37"/>
      <c r="D135" s="37"/>
      <c r="E135" s="37"/>
      <c r="G135" s="37"/>
      <c r="H135" s="37"/>
      <c r="I135" s="37"/>
      <c r="K135" s="37"/>
    </row>
    <row r="136" spans="2:11" ht="13.2">
      <c r="B136" s="37"/>
      <c r="C136" s="37"/>
      <c r="D136" s="37"/>
      <c r="E136" s="37"/>
      <c r="G136" s="37"/>
      <c r="H136" s="37"/>
      <c r="I136" s="37"/>
      <c r="K136" s="37"/>
    </row>
    <row r="137" spans="2:11" ht="13.2">
      <c r="B137" s="37"/>
      <c r="C137" s="37"/>
      <c r="D137" s="37"/>
      <c r="E137" s="37"/>
      <c r="G137" s="37"/>
      <c r="H137" s="37"/>
      <c r="I137" s="37"/>
      <c r="K137" s="37"/>
    </row>
    <row r="138" spans="2:11" ht="13.2">
      <c r="B138" s="37"/>
      <c r="C138" s="37"/>
      <c r="D138" s="37"/>
      <c r="E138" s="37"/>
      <c r="G138" s="37"/>
      <c r="H138" s="37"/>
      <c r="I138" s="37"/>
      <c r="K138" s="37"/>
    </row>
    <row r="139" spans="2:11" ht="13.2">
      <c r="B139" s="37"/>
      <c r="C139" s="37"/>
      <c r="D139" s="37"/>
      <c r="E139" s="37"/>
      <c r="G139" s="37"/>
      <c r="H139" s="37"/>
      <c r="I139" s="37"/>
      <c r="K139" s="37"/>
    </row>
    <row r="140" spans="2:11" ht="13.2">
      <c r="B140" s="37"/>
      <c r="C140" s="37"/>
      <c r="D140" s="37"/>
      <c r="E140" s="37"/>
      <c r="G140" s="37"/>
      <c r="H140" s="37"/>
      <c r="I140" s="37"/>
      <c r="K140" s="37"/>
    </row>
    <row r="141" spans="2:11" ht="13.2">
      <c r="B141" s="37"/>
      <c r="C141" s="37"/>
      <c r="D141" s="37"/>
      <c r="E141" s="37"/>
      <c r="G141" s="37"/>
      <c r="H141" s="37"/>
      <c r="I141" s="37"/>
      <c r="K141" s="37"/>
    </row>
    <row r="142" spans="2:11" ht="13.2">
      <c r="B142" s="37"/>
      <c r="C142" s="37"/>
      <c r="D142" s="37"/>
      <c r="E142" s="37"/>
      <c r="G142" s="37"/>
      <c r="H142" s="37"/>
      <c r="I142" s="37"/>
      <c r="K142" s="37"/>
    </row>
    <row r="143" spans="2:11" ht="13.2">
      <c r="B143" s="37"/>
      <c r="C143" s="37"/>
      <c r="D143" s="37"/>
      <c r="E143" s="37"/>
      <c r="G143" s="37"/>
      <c r="H143" s="37"/>
      <c r="I143" s="37"/>
      <c r="K143" s="37"/>
    </row>
    <row r="144" spans="2:11" ht="13.2">
      <c r="B144" s="37"/>
      <c r="C144" s="37"/>
      <c r="D144" s="37"/>
      <c r="E144" s="37"/>
      <c r="G144" s="37"/>
      <c r="H144" s="37"/>
      <c r="I144" s="37"/>
      <c r="K144" s="37"/>
    </row>
    <row r="145" spans="2:11" ht="13.2">
      <c r="B145" s="37"/>
      <c r="C145" s="37"/>
      <c r="D145" s="37"/>
      <c r="E145" s="37"/>
      <c r="G145" s="37"/>
      <c r="H145" s="37"/>
      <c r="I145" s="37"/>
      <c r="K145" s="37"/>
    </row>
    <row r="146" spans="2:11" ht="13.2">
      <c r="B146" s="37"/>
      <c r="C146" s="37"/>
      <c r="D146" s="37"/>
      <c r="E146" s="37"/>
      <c r="G146" s="37"/>
      <c r="H146" s="37"/>
      <c r="I146" s="37"/>
      <c r="K146" s="37"/>
    </row>
    <row r="147" spans="2:11" ht="13.2">
      <c r="B147" s="37"/>
      <c r="C147" s="37"/>
      <c r="D147" s="37"/>
      <c r="E147" s="37"/>
      <c r="G147" s="37"/>
      <c r="H147" s="37"/>
      <c r="I147" s="37"/>
      <c r="K147" s="37"/>
    </row>
    <row r="148" spans="2:11" ht="13.2">
      <c r="B148" s="37"/>
      <c r="C148" s="37"/>
      <c r="D148" s="37"/>
      <c r="E148" s="37"/>
      <c r="G148" s="37"/>
      <c r="H148" s="37"/>
      <c r="I148" s="37"/>
      <c r="K148" s="37"/>
    </row>
    <row r="149" spans="2:11" ht="13.2">
      <c r="B149" s="37"/>
      <c r="C149" s="37"/>
      <c r="D149" s="37"/>
      <c r="E149" s="37"/>
      <c r="G149" s="37"/>
      <c r="H149" s="37"/>
      <c r="I149" s="37"/>
      <c r="K149" s="37"/>
    </row>
    <row r="150" spans="2:11" ht="13.2">
      <c r="B150" s="37"/>
      <c r="C150" s="37"/>
      <c r="D150" s="37"/>
      <c r="E150" s="37"/>
      <c r="G150" s="37"/>
      <c r="H150" s="37"/>
      <c r="I150" s="37"/>
      <c r="K150" s="37"/>
    </row>
    <row r="151" spans="2:11" ht="13.2">
      <c r="B151" s="37"/>
      <c r="C151" s="37"/>
      <c r="D151" s="37"/>
      <c r="E151" s="37"/>
      <c r="G151" s="37"/>
      <c r="H151" s="37"/>
      <c r="I151" s="37"/>
      <c r="K151" s="37"/>
    </row>
    <row r="152" spans="2:11" ht="13.2">
      <c r="B152" s="37"/>
      <c r="C152" s="37"/>
      <c r="D152" s="37"/>
      <c r="E152" s="37"/>
      <c r="G152" s="37"/>
      <c r="H152" s="37"/>
      <c r="I152" s="37"/>
      <c r="K152" s="37"/>
    </row>
    <row r="153" spans="2:11" ht="13.2">
      <c r="B153" s="37"/>
      <c r="C153" s="37"/>
      <c r="D153" s="37"/>
      <c r="E153" s="37"/>
      <c r="G153" s="37"/>
      <c r="H153" s="37"/>
      <c r="I153" s="37"/>
      <c r="K153" s="37"/>
    </row>
    <row r="154" spans="2:11" ht="13.2">
      <c r="B154" s="37"/>
      <c r="C154" s="37"/>
      <c r="D154" s="37"/>
      <c r="E154" s="37"/>
      <c r="G154" s="37"/>
      <c r="H154" s="37"/>
      <c r="I154" s="37"/>
      <c r="K154" s="37"/>
    </row>
    <row r="155" spans="2:11" ht="13.2">
      <c r="B155" s="37"/>
      <c r="C155" s="37"/>
      <c r="D155" s="37"/>
      <c r="E155" s="37"/>
      <c r="G155" s="37"/>
      <c r="H155" s="37"/>
      <c r="I155" s="37"/>
      <c r="K155" s="37"/>
    </row>
    <row r="156" spans="2:11" ht="13.2">
      <c r="B156" s="37"/>
      <c r="C156" s="37"/>
      <c r="D156" s="37"/>
      <c r="E156" s="37"/>
      <c r="G156" s="37"/>
      <c r="H156" s="37"/>
      <c r="I156" s="37"/>
      <c r="K156" s="37"/>
    </row>
    <row r="157" spans="2:11" ht="13.2">
      <c r="B157" s="37"/>
      <c r="C157" s="37"/>
      <c r="D157" s="37"/>
      <c r="E157" s="37"/>
      <c r="G157" s="37"/>
      <c r="H157" s="37"/>
      <c r="I157" s="37"/>
      <c r="K157" s="37"/>
    </row>
    <row r="158" spans="2:11" ht="13.2">
      <c r="B158" s="37"/>
      <c r="C158" s="37"/>
      <c r="D158" s="37"/>
      <c r="E158" s="37"/>
      <c r="G158" s="37"/>
      <c r="H158" s="37"/>
      <c r="I158" s="37"/>
      <c r="K158" s="37"/>
    </row>
    <row r="159" spans="2:11" ht="13.2">
      <c r="B159" s="37"/>
      <c r="C159" s="37"/>
      <c r="D159" s="37"/>
      <c r="E159" s="37"/>
      <c r="G159" s="37"/>
      <c r="H159" s="37"/>
      <c r="I159" s="37"/>
      <c r="K159" s="37"/>
    </row>
    <row r="160" spans="2:11" ht="13.2">
      <c r="B160" s="37"/>
      <c r="C160" s="37"/>
      <c r="D160" s="37"/>
      <c r="E160" s="37"/>
      <c r="G160" s="37"/>
      <c r="H160" s="37"/>
      <c r="I160" s="37"/>
      <c r="K160" s="37"/>
    </row>
    <row r="161" spans="2:11" ht="13.2">
      <c r="B161" s="37"/>
      <c r="C161" s="37"/>
      <c r="D161" s="37"/>
      <c r="E161" s="37"/>
      <c r="G161" s="37"/>
      <c r="H161" s="37"/>
      <c r="I161" s="37"/>
      <c r="K161" s="37"/>
    </row>
    <row r="162" spans="2:11" ht="13.2">
      <c r="B162" s="37"/>
      <c r="C162" s="37"/>
      <c r="D162" s="37"/>
      <c r="E162" s="37"/>
      <c r="G162" s="37"/>
      <c r="H162" s="37"/>
      <c r="I162" s="37"/>
      <c r="K162" s="37"/>
    </row>
    <row r="163" spans="2:11" ht="13.2">
      <c r="B163" s="37"/>
      <c r="C163" s="37"/>
      <c r="D163" s="37"/>
      <c r="E163" s="37"/>
      <c r="G163" s="37"/>
      <c r="H163" s="37"/>
      <c r="I163" s="37"/>
      <c r="K163" s="37"/>
    </row>
    <row r="164" spans="2:11" ht="13.2">
      <c r="B164" s="37"/>
      <c r="C164" s="37"/>
      <c r="D164" s="37"/>
      <c r="E164" s="37"/>
      <c r="G164" s="37"/>
      <c r="H164" s="37"/>
      <c r="I164" s="37"/>
      <c r="K164" s="37"/>
    </row>
    <row r="165" spans="2:11" ht="13.2">
      <c r="B165" s="37"/>
      <c r="C165" s="37"/>
      <c r="D165" s="37"/>
      <c r="E165" s="37"/>
      <c r="G165" s="37"/>
      <c r="H165" s="37"/>
      <c r="I165" s="37"/>
      <c r="K165" s="37"/>
    </row>
    <row r="166" spans="2:11" ht="13.2">
      <c r="B166" s="37"/>
      <c r="C166" s="37"/>
      <c r="D166" s="37"/>
      <c r="E166" s="37"/>
      <c r="G166" s="37"/>
      <c r="H166" s="37"/>
      <c r="I166" s="37"/>
      <c r="K166" s="37"/>
    </row>
    <row r="167" spans="2:11" ht="13.2">
      <c r="B167" s="37"/>
      <c r="C167" s="37"/>
      <c r="D167" s="37"/>
      <c r="E167" s="37"/>
      <c r="G167" s="37"/>
      <c r="H167" s="37"/>
      <c r="I167" s="37"/>
      <c r="K167" s="37"/>
    </row>
    <row r="168" spans="2:11" ht="13.2">
      <c r="B168" s="37"/>
      <c r="C168" s="37"/>
      <c r="D168" s="37"/>
      <c r="E168" s="37"/>
      <c r="G168" s="37"/>
      <c r="H168" s="37"/>
      <c r="I168" s="37"/>
      <c r="K168" s="37"/>
    </row>
    <row r="169" spans="2:11" ht="13.2">
      <c r="B169" s="37"/>
      <c r="C169" s="37"/>
      <c r="D169" s="37"/>
      <c r="E169" s="37"/>
      <c r="G169" s="37"/>
      <c r="H169" s="37"/>
      <c r="I169" s="37"/>
      <c r="K169" s="37"/>
    </row>
    <row r="170" spans="2:11" ht="13.2">
      <c r="B170" s="37"/>
      <c r="C170" s="37"/>
      <c r="D170" s="37"/>
      <c r="E170" s="37"/>
      <c r="G170" s="37"/>
      <c r="H170" s="37"/>
      <c r="I170" s="37"/>
      <c r="K170" s="37"/>
    </row>
    <row r="171" spans="2:11" ht="13.2">
      <c r="B171" s="37"/>
      <c r="C171" s="37"/>
      <c r="D171" s="37"/>
      <c r="E171" s="37"/>
      <c r="G171" s="37"/>
      <c r="H171" s="37"/>
      <c r="I171" s="37"/>
      <c r="K171" s="37"/>
    </row>
    <row r="172" spans="2:11" ht="13.2">
      <c r="B172" s="37"/>
      <c r="C172" s="37"/>
      <c r="D172" s="37"/>
      <c r="E172" s="37"/>
      <c r="G172" s="37"/>
      <c r="H172" s="37"/>
      <c r="I172" s="37"/>
      <c r="K172" s="37"/>
    </row>
    <row r="173" spans="2:11" ht="13.2">
      <c r="B173" s="37"/>
      <c r="C173" s="37"/>
      <c r="D173" s="37"/>
      <c r="E173" s="37"/>
      <c r="G173" s="37"/>
      <c r="H173" s="37"/>
      <c r="I173" s="37"/>
      <c r="K173" s="37"/>
    </row>
    <row r="174" spans="2:11" ht="13.2">
      <c r="B174" s="37"/>
      <c r="C174" s="37"/>
      <c r="D174" s="37"/>
      <c r="E174" s="37"/>
      <c r="G174" s="37"/>
      <c r="H174" s="37"/>
      <c r="I174" s="37"/>
      <c r="K174" s="37"/>
    </row>
    <row r="175" spans="2:11" ht="13.2">
      <c r="B175" s="37"/>
      <c r="C175" s="37"/>
      <c r="D175" s="37"/>
      <c r="E175" s="37"/>
      <c r="G175" s="37"/>
      <c r="H175" s="37"/>
      <c r="I175" s="37"/>
      <c r="K175" s="37"/>
    </row>
    <row r="176" spans="2:11" ht="13.2">
      <c r="B176" s="37"/>
      <c r="C176" s="37"/>
      <c r="D176" s="37"/>
      <c r="E176" s="37"/>
      <c r="G176" s="37"/>
      <c r="H176" s="37"/>
      <c r="I176" s="37"/>
      <c r="K176" s="37"/>
    </row>
    <row r="177" spans="2:11" ht="13.2">
      <c r="B177" s="37"/>
      <c r="C177" s="37"/>
      <c r="D177" s="37"/>
      <c r="E177" s="37"/>
      <c r="G177" s="37"/>
      <c r="H177" s="37"/>
      <c r="I177" s="37"/>
      <c r="K177" s="37"/>
    </row>
    <row r="178" spans="2:11" ht="13.2">
      <c r="B178" s="37"/>
      <c r="C178" s="37"/>
      <c r="D178" s="37"/>
      <c r="E178" s="37"/>
      <c r="G178" s="37"/>
      <c r="H178" s="37"/>
      <c r="I178" s="37"/>
      <c r="K178" s="37"/>
    </row>
    <row r="179" spans="2:11" ht="13.2">
      <c r="B179" s="37"/>
      <c r="C179" s="37"/>
      <c r="D179" s="37"/>
      <c r="E179" s="37"/>
      <c r="G179" s="37"/>
      <c r="H179" s="37"/>
      <c r="I179" s="37"/>
      <c r="K179" s="37"/>
    </row>
    <row r="180" spans="2:11" ht="13.2">
      <c r="B180" s="37"/>
      <c r="C180" s="37"/>
      <c r="D180" s="37"/>
      <c r="E180" s="37"/>
      <c r="G180" s="37"/>
      <c r="H180" s="37"/>
      <c r="I180" s="37"/>
      <c r="K180" s="37"/>
    </row>
    <row r="181" spans="2:11" ht="13.2">
      <c r="B181" s="37"/>
      <c r="C181" s="37"/>
      <c r="D181" s="37"/>
      <c r="E181" s="37"/>
      <c r="G181" s="37"/>
      <c r="H181" s="37"/>
      <c r="I181" s="37"/>
      <c r="K181" s="37"/>
    </row>
    <row r="182" spans="2:11" ht="13.2">
      <c r="B182" s="37"/>
      <c r="C182" s="37"/>
      <c r="D182" s="37"/>
      <c r="E182" s="37"/>
      <c r="G182" s="37"/>
      <c r="H182" s="37"/>
      <c r="I182" s="37"/>
      <c r="K182" s="37"/>
    </row>
    <row r="183" spans="2:11" ht="13.2">
      <c r="B183" s="37"/>
      <c r="C183" s="37"/>
      <c r="D183" s="37"/>
      <c r="E183" s="37"/>
      <c r="G183" s="37"/>
      <c r="H183" s="37"/>
      <c r="I183" s="37"/>
      <c r="K183" s="37"/>
    </row>
    <row r="184" spans="2:11" ht="13.2">
      <c r="B184" s="37"/>
      <c r="C184" s="37"/>
      <c r="D184" s="37"/>
      <c r="E184" s="37"/>
      <c r="G184" s="37"/>
      <c r="H184" s="37"/>
      <c r="I184" s="37"/>
      <c r="K184" s="37"/>
    </row>
    <row r="185" spans="2:11" ht="13.2">
      <c r="B185" s="37"/>
      <c r="C185" s="37"/>
      <c r="D185" s="37"/>
      <c r="E185" s="37"/>
      <c r="G185" s="37"/>
      <c r="H185" s="37"/>
      <c r="I185" s="37"/>
      <c r="K185" s="37"/>
    </row>
    <row r="186" spans="2:11" ht="13.2">
      <c r="B186" s="37"/>
      <c r="C186" s="37"/>
      <c r="D186" s="37"/>
      <c r="E186" s="37"/>
      <c r="G186" s="37"/>
      <c r="H186" s="37"/>
      <c r="I186" s="37"/>
      <c r="K186" s="37"/>
    </row>
    <row r="187" spans="2:11" ht="13.2">
      <c r="B187" s="37"/>
      <c r="C187" s="37"/>
      <c r="D187" s="37"/>
      <c r="E187" s="37"/>
      <c r="G187" s="37"/>
      <c r="H187" s="37"/>
      <c r="I187" s="37"/>
      <c r="K187" s="37"/>
    </row>
    <row r="188" spans="2:11" ht="13.2">
      <c r="B188" s="37"/>
      <c r="C188" s="37"/>
      <c r="D188" s="37"/>
      <c r="E188" s="37"/>
      <c r="G188" s="37"/>
      <c r="H188" s="37"/>
      <c r="I188" s="37"/>
      <c r="K188" s="37"/>
    </row>
    <row r="189" spans="2:11" ht="13.2">
      <c r="B189" s="37"/>
      <c r="C189" s="37"/>
      <c r="D189" s="37"/>
      <c r="E189" s="37"/>
      <c r="G189" s="37"/>
      <c r="H189" s="37"/>
      <c r="I189" s="37"/>
      <c r="K189" s="37"/>
    </row>
    <row r="190" spans="2:11" ht="13.2">
      <c r="B190" s="37"/>
      <c r="C190" s="37"/>
      <c r="D190" s="37"/>
      <c r="E190" s="37"/>
      <c r="G190" s="37"/>
      <c r="H190" s="37"/>
      <c r="I190" s="37"/>
      <c r="K190" s="37"/>
    </row>
    <row r="191" spans="2:11" ht="13.2">
      <c r="B191" s="37"/>
      <c r="C191" s="37"/>
      <c r="D191" s="37"/>
      <c r="E191" s="37"/>
      <c r="G191" s="37"/>
      <c r="H191" s="37"/>
      <c r="I191" s="37"/>
      <c r="K191" s="37"/>
    </row>
    <row r="192" spans="2:11" ht="13.2">
      <c r="B192" s="37"/>
      <c r="C192" s="37"/>
      <c r="D192" s="37"/>
      <c r="E192" s="37"/>
      <c r="G192" s="37"/>
      <c r="H192" s="37"/>
      <c r="I192" s="37"/>
      <c r="K192" s="37"/>
    </row>
    <row r="193" spans="2:11" ht="13.2">
      <c r="B193" s="37"/>
      <c r="C193" s="37"/>
      <c r="D193" s="37"/>
      <c r="E193" s="37"/>
      <c r="G193" s="37"/>
      <c r="H193" s="37"/>
      <c r="I193" s="37"/>
      <c r="K193" s="37"/>
    </row>
    <row r="194" spans="2:11" ht="13.2">
      <c r="B194" s="37"/>
      <c r="C194" s="37"/>
      <c r="D194" s="37"/>
      <c r="E194" s="37"/>
      <c r="G194" s="37"/>
      <c r="H194" s="37"/>
      <c r="I194" s="37"/>
      <c r="K194" s="37"/>
    </row>
    <row r="195" spans="2:11" ht="13.2">
      <c r="B195" s="37"/>
      <c r="C195" s="37"/>
      <c r="D195" s="37"/>
      <c r="E195" s="37"/>
      <c r="G195" s="37"/>
      <c r="H195" s="37"/>
      <c r="I195" s="37"/>
      <c r="K195" s="37"/>
    </row>
    <row r="196" spans="2:11" ht="13.2">
      <c r="B196" s="37"/>
      <c r="C196" s="37"/>
      <c r="D196" s="37"/>
      <c r="E196" s="37"/>
      <c r="G196" s="37"/>
      <c r="H196" s="37"/>
      <c r="I196" s="37"/>
      <c r="K196" s="37"/>
    </row>
    <row r="197" spans="2:11" ht="13.2">
      <c r="B197" s="37"/>
      <c r="C197" s="37"/>
      <c r="D197" s="37"/>
      <c r="E197" s="37"/>
      <c r="G197" s="37"/>
      <c r="H197" s="37"/>
      <c r="I197" s="37"/>
      <c r="K197" s="37"/>
    </row>
    <row r="198" spans="2:11" ht="13.2">
      <c r="B198" s="37"/>
      <c r="C198" s="37"/>
      <c r="D198" s="37"/>
      <c r="E198" s="37"/>
      <c r="G198" s="37"/>
      <c r="H198" s="37"/>
      <c r="I198" s="37"/>
      <c r="K198" s="37"/>
    </row>
    <row r="199" spans="2:11" ht="13.2">
      <c r="B199" s="37"/>
      <c r="C199" s="37"/>
      <c r="D199" s="37"/>
      <c r="E199" s="37"/>
      <c r="G199" s="37"/>
      <c r="H199" s="37"/>
      <c r="I199" s="37"/>
      <c r="K199" s="37"/>
    </row>
    <row r="200" spans="2:11" ht="13.2">
      <c r="B200" s="37"/>
      <c r="C200" s="37"/>
      <c r="D200" s="37"/>
      <c r="E200" s="37"/>
      <c r="G200" s="37"/>
      <c r="H200" s="37"/>
      <c r="I200" s="37"/>
      <c r="K200" s="37"/>
    </row>
    <row r="201" spans="2:11" ht="13.2">
      <c r="B201" s="37"/>
      <c r="C201" s="37"/>
      <c r="D201" s="37"/>
      <c r="E201" s="37"/>
      <c r="G201" s="37"/>
      <c r="H201" s="37"/>
      <c r="I201" s="37"/>
      <c r="K201" s="37"/>
    </row>
    <row r="202" spans="2:11" ht="13.2">
      <c r="B202" s="37"/>
      <c r="C202" s="37"/>
      <c r="D202" s="37"/>
      <c r="E202" s="37"/>
      <c r="G202" s="37"/>
      <c r="H202" s="37"/>
      <c r="I202" s="37"/>
      <c r="K202" s="37"/>
    </row>
    <row r="203" spans="2:11" ht="13.2">
      <c r="B203" s="37"/>
      <c r="C203" s="37"/>
      <c r="D203" s="37"/>
      <c r="E203" s="37"/>
      <c r="G203" s="37"/>
      <c r="H203" s="37"/>
      <c r="I203" s="37"/>
      <c r="K203" s="37"/>
    </row>
    <row r="204" spans="2:11" ht="13.2">
      <c r="B204" s="37"/>
      <c r="C204" s="37"/>
      <c r="D204" s="37"/>
      <c r="E204" s="37"/>
      <c r="G204" s="37"/>
      <c r="H204" s="37"/>
      <c r="I204" s="37"/>
      <c r="K204" s="37"/>
    </row>
    <row r="205" spans="2:11" ht="13.2">
      <c r="B205" s="37"/>
      <c r="C205" s="37"/>
      <c r="D205" s="37"/>
      <c r="E205" s="37"/>
      <c r="G205" s="37"/>
      <c r="H205" s="37"/>
      <c r="I205" s="37"/>
      <c r="K205" s="37"/>
    </row>
    <row r="206" spans="2:11" ht="13.2">
      <c r="B206" s="37"/>
      <c r="C206" s="37"/>
      <c r="D206" s="37"/>
      <c r="E206" s="37"/>
      <c r="G206" s="37"/>
      <c r="H206" s="37"/>
      <c r="I206" s="37"/>
      <c r="K206" s="37"/>
    </row>
    <row r="207" spans="2:11" ht="13.2">
      <c r="B207" s="37"/>
      <c r="C207" s="37"/>
      <c r="D207" s="37"/>
      <c r="E207" s="37"/>
      <c r="G207" s="37"/>
      <c r="H207" s="37"/>
      <c r="I207" s="37"/>
      <c r="K207" s="37"/>
    </row>
    <row r="208" spans="2:11" ht="13.2">
      <c r="B208" s="37"/>
      <c r="C208" s="37"/>
      <c r="D208" s="37"/>
      <c r="E208" s="37"/>
      <c r="G208" s="37"/>
      <c r="H208" s="37"/>
      <c r="I208" s="37"/>
      <c r="K208" s="37"/>
    </row>
    <row r="209" spans="2:11" ht="13.2">
      <c r="B209" s="37"/>
      <c r="C209" s="37"/>
      <c r="D209" s="37"/>
      <c r="E209" s="37"/>
      <c r="G209" s="37"/>
      <c r="H209" s="37"/>
      <c r="I209" s="37"/>
      <c r="K209" s="37"/>
    </row>
    <row r="210" spans="2:11" ht="13.2">
      <c r="B210" s="37"/>
      <c r="C210" s="37"/>
      <c r="D210" s="37"/>
      <c r="E210" s="37"/>
      <c r="G210" s="37"/>
      <c r="H210" s="37"/>
      <c r="I210" s="37"/>
      <c r="K210" s="37"/>
    </row>
    <row r="211" spans="2:11" ht="13.2">
      <c r="B211" s="37"/>
      <c r="C211" s="37"/>
      <c r="D211" s="37"/>
      <c r="E211" s="37"/>
      <c r="G211" s="37"/>
      <c r="H211" s="37"/>
      <c r="I211" s="37"/>
      <c r="K211" s="37"/>
    </row>
    <row r="212" spans="2:11" ht="13.2">
      <c r="B212" s="37"/>
      <c r="C212" s="37"/>
      <c r="D212" s="37"/>
      <c r="E212" s="37"/>
      <c r="G212" s="37"/>
      <c r="H212" s="37"/>
      <c r="I212" s="37"/>
      <c r="K212" s="37"/>
    </row>
    <row r="213" spans="2:11" ht="13.2">
      <c r="B213" s="37"/>
      <c r="C213" s="37"/>
      <c r="D213" s="37"/>
      <c r="E213" s="37"/>
      <c r="G213" s="37"/>
      <c r="H213" s="37"/>
      <c r="I213" s="37"/>
      <c r="K213" s="37"/>
    </row>
    <row r="214" spans="2:11" ht="13.2">
      <c r="B214" s="37"/>
      <c r="C214" s="37"/>
      <c r="D214" s="37"/>
      <c r="E214" s="37"/>
      <c r="G214" s="37"/>
      <c r="H214" s="37"/>
      <c r="I214" s="37"/>
      <c r="K214" s="37"/>
    </row>
    <row r="215" spans="2:11" ht="13.2">
      <c r="B215" s="37"/>
      <c r="C215" s="37"/>
      <c r="D215" s="37"/>
      <c r="E215" s="37"/>
      <c r="G215" s="37"/>
      <c r="H215" s="37"/>
      <c r="I215" s="37"/>
      <c r="K215" s="37"/>
    </row>
    <row r="216" spans="2:11" ht="13.2">
      <c r="B216" s="37"/>
      <c r="C216" s="37"/>
      <c r="D216" s="37"/>
      <c r="E216" s="37"/>
      <c r="G216" s="37"/>
      <c r="H216" s="37"/>
      <c r="I216" s="37"/>
      <c r="K216" s="37"/>
    </row>
    <row r="217" spans="2:11" ht="13.2">
      <c r="B217" s="37"/>
      <c r="C217" s="37"/>
      <c r="D217" s="37"/>
      <c r="E217" s="37"/>
      <c r="G217" s="37"/>
      <c r="H217" s="37"/>
      <c r="I217" s="37"/>
      <c r="K217" s="37"/>
    </row>
    <row r="218" spans="2:11" ht="13.2">
      <c r="B218" s="37"/>
      <c r="C218" s="37"/>
      <c r="D218" s="37"/>
      <c r="E218" s="37"/>
      <c r="G218" s="37"/>
      <c r="H218" s="37"/>
      <c r="I218" s="37"/>
      <c r="K218" s="37"/>
    </row>
    <row r="219" spans="2:11" ht="13.2">
      <c r="B219" s="37"/>
      <c r="C219" s="37"/>
      <c r="D219" s="37"/>
      <c r="E219" s="37"/>
      <c r="G219" s="37"/>
      <c r="H219" s="37"/>
      <c r="I219" s="37"/>
      <c r="K219" s="37"/>
    </row>
    <row r="220" spans="2:11" ht="13.2">
      <c r="B220" s="37"/>
      <c r="C220" s="37"/>
      <c r="D220" s="37"/>
      <c r="E220" s="37"/>
      <c r="G220" s="37"/>
      <c r="H220" s="37"/>
      <c r="I220" s="37"/>
      <c r="K220" s="37"/>
    </row>
    <row r="221" spans="2:11" ht="13.2">
      <c r="B221" s="37"/>
      <c r="C221" s="37"/>
      <c r="D221" s="37"/>
      <c r="E221" s="37"/>
      <c r="G221" s="37"/>
      <c r="H221" s="37"/>
      <c r="I221" s="37"/>
      <c r="K221" s="37"/>
    </row>
    <row r="222" spans="2:11" ht="13.2">
      <c r="B222" s="37"/>
      <c r="C222" s="37"/>
      <c r="D222" s="37"/>
      <c r="E222" s="37"/>
      <c r="G222" s="37"/>
      <c r="H222" s="37"/>
      <c r="I222" s="37"/>
      <c r="K222" s="37"/>
    </row>
    <row r="223" spans="2:11" ht="13.2">
      <c r="B223" s="37"/>
      <c r="C223" s="37"/>
      <c r="D223" s="37"/>
      <c r="E223" s="37"/>
      <c r="G223" s="37"/>
      <c r="H223" s="37"/>
      <c r="I223" s="37"/>
      <c r="K223" s="37"/>
    </row>
    <row r="224" spans="2:11" ht="13.2">
      <c r="B224" s="37"/>
      <c r="C224" s="37"/>
      <c r="D224" s="37"/>
      <c r="E224" s="37"/>
      <c r="G224" s="37"/>
      <c r="H224" s="37"/>
      <c r="I224" s="37"/>
      <c r="K224" s="37"/>
    </row>
    <row r="225" spans="2:11" ht="13.2">
      <c r="B225" s="37"/>
      <c r="C225" s="37"/>
      <c r="D225" s="37"/>
      <c r="E225" s="37"/>
      <c r="G225" s="37"/>
      <c r="H225" s="37"/>
      <c r="I225" s="37"/>
      <c r="K225" s="37"/>
    </row>
    <row r="226" spans="2:11" ht="13.2">
      <c r="B226" s="37"/>
      <c r="C226" s="37"/>
      <c r="D226" s="37"/>
      <c r="E226" s="37"/>
      <c r="G226" s="37"/>
      <c r="H226" s="37"/>
      <c r="I226" s="37"/>
      <c r="K226" s="37"/>
    </row>
    <row r="227" spans="2:11" ht="13.2">
      <c r="B227" s="37"/>
      <c r="C227" s="37"/>
      <c r="D227" s="37"/>
      <c r="E227" s="37"/>
      <c r="G227" s="37"/>
      <c r="H227" s="37"/>
      <c r="I227" s="37"/>
      <c r="K227" s="37"/>
    </row>
    <row r="228" spans="2:11" ht="13.2">
      <c r="B228" s="37"/>
      <c r="C228" s="37"/>
      <c r="D228" s="37"/>
      <c r="E228" s="37"/>
      <c r="G228" s="37"/>
      <c r="H228" s="37"/>
      <c r="I228" s="37"/>
      <c r="K228" s="37"/>
    </row>
    <row r="229" spans="2:11" ht="13.2">
      <c r="B229" s="37"/>
      <c r="C229" s="37"/>
      <c r="D229" s="37"/>
      <c r="E229" s="37"/>
      <c r="G229" s="37"/>
      <c r="H229" s="37"/>
      <c r="I229" s="37"/>
      <c r="K229" s="37"/>
    </row>
    <row r="230" spans="2:11" ht="13.2">
      <c r="B230" s="37"/>
      <c r="C230" s="37"/>
      <c r="D230" s="37"/>
      <c r="E230" s="37"/>
      <c r="G230" s="37"/>
      <c r="H230" s="37"/>
      <c r="I230" s="37"/>
      <c r="K230" s="37"/>
    </row>
    <row r="231" spans="2:11" ht="13.2">
      <c r="B231" s="37"/>
      <c r="C231" s="37"/>
      <c r="D231" s="37"/>
      <c r="E231" s="37"/>
      <c r="G231" s="37"/>
      <c r="H231" s="37"/>
      <c r="I231" s="37"/>
      <c r="K231" s="37"/>
    </row>
    <row r="232" spans="2:11" ht="13.2">
      <c r="B232" s="37"/>
      <c r="C232" s="37"/>
      <c r="D232" s="37"/>
      <c r="E232" s="37"/>
      <c r="G232" s="37"/>
      <c r="H232" s="37"/>
      <c r="I232" s="37"/>
      <c r="K232" s="37"/>
    </row>
    <row r="233" spans="2:11" ht="13.2">
      <c r="B233" s="37"/>
      <c r="C233" s="37"/>
      <c r="D233" s="37"/>
      <c r="E233" s="37"/>
      <c r="G233" s="37"/>
      <c r="H233" s="37"/>
      <c r="I233" s="37"/>
      <c r="K233" s="37"/>
    </row>
    <row r="234" spans="2:11" ht="13.2">
      <c r="B234" s="37"/>
      <c r="C234" s="37"/>
      <c r="D234" s="37"/>
      <c r="E234" s="37"/>
      <c r="G234" s="37"/>
      <c r="H234" s="37"/>
      <c r="I234" s="37"/>
      <c r="K234" s="37"/>
    </row>
    <row r="235" spans="2:11" ht="13.2">
      <c r="B235" s="37"/>
      <c r="C235" s="37"/>
      <c r="D235" s="37"/>
      <c r="E235" s="37"/>
      <c r="G235" s="37"/>
      <c r="H235" s="37"/>
      <c r="I235" s="37"/>
      <c r="K235" s="37"/>
    </row>
    <row r="236" spans="2:11" ht="13.2">
      <c r="B236" s="37"/>
      <c r="C236" s="37"/>
      <c r="D236" s="37"/>
      <c r="E236" s="37"/>
      <c r="G236" s="37"/>
      <c r="H236" s="37"/>
      <c r="I236" s="37"/>
      <c r="K236" s="37"/>
    </row>
    <row r="237" spans="2:11" ht="13.2">
      <c r="B237" s="37"/>
      <c r="C237" s="37"/>
      <c r="D237" s="37"/>
      <c r="E237" s="37"/>
      <c r="G237" s="37"/>
      <c r="H237" s="37"/>
      <c r="I237" s="37"/>
      <c r="K237" s="37"/>
    </row>
    <row r="238" spans="2:11" ht="13.2">
      <c r="B238" s="37"/>
      <c r="C238" s="37"/>
      <c r="D238" s="37"/>
      <c r="E238" s="37"/>
      <c r="G238" s="37"/>
      <c r="H238" s="37"/>
      <c r="I238" s="37"/>
      <c r="K238" s="37"/>
    </row>
    <row r="239" spans="2:11" ht="13.2">
      <c r="B239" s="37"/>
      <c r="C239" s="37"/>
      <c r="D239" s="37"/>
      <c r="E239" s="37"/>
      <c r="G239" s="37"/>
      <c r="H239" s="37"/>
      <c r="I239" s="37"/>
      <c r="K239" s="37"/>
    </row>
    <row r="240" spans="2:11" ht="13.2">
      <c r="B240" s="37"/>
      <c r="C240" s="37"/>
      <c r="D240" s="37"/>
      <c r="E240" s="37"/>
      <c r="G240" s="37"/>
      <c r="H240" s="37"/>
      <c r="I240" s="37"/>
      <c r="K240" s="37"/>
    </row>
    <row r="241" spans="2:11" ht="13.2">
      <c r="B241" s="37"/>
      <c r="C241" s="37"/>
      <c r="D241" s="37"/>
      <c r="E241" s="37"/>
      <c r="G241" s="37"/>
      <c r="H241" s="37"/>
      <c r="I241" s="37"/>
      <c r="K241" s="37"/>
    </row>
    <row r="242" spans="2:11" ht="13.2">
      <c r="B242" s="37"/>
      <c r="C242" s="37"/>
      <c r="D242" s="37"/>
      <c r="E242" s="37"/>
      <c r="G242" s="37"/>
      <c r="H242" s="37"/>
      <c r="I242" s="37"/>
      <c r="K242" s="37"/>
    </row>
    <row r="243" spans="2:11" ht="13.2">
      <c r="B243" s="37"/>
      <c r="C243" s="37"/>
      <c r="D243" s="37"/>
      <c r="E243" s="37"/>
      <c r="G243" s="37"/>
      <c r="H243" s="37"/>
      <c r="I243" s="37"/>
      <c r="K243" s="37"/>
    </row>
    <row r="244" spans="2:11" ht="13.2">
      <c r="B244" s="37"/>
      <c r="C244" s="37"/>
      <c r="D244" s="37"/>
      <c r="E244" s="37"/>
      <c r="G244" s="37"/>
      <c r="H244" s="37"/>
      <c r="I244" s="37"/>
      <c r="K244" s="37"/>
    </row>
    <row r="245" spans="2:11" ht="13.2">
      <c r="B245" s="37"/>
      <c r="C245" s="37"/>
      <c r="D245" s="37"/>
      <c r="E245" s="37"/>
      <c r="G245" s="37"/>
      <c r="H245" s="37"/>
      <c r="I245" s="37"/>
      <c r="K245" s="37"/>
    </row>
    <row r="246" spans="2:11" ht="13.2">
      <c r="B246" s="37"/>
      <c r="C246" s="37"/>
      <c r="D246" s="37"/>
      <c r="E246" s="37"/>
      <c r="G246" s="37"/>
      <c r="H246" s="37"/>
      <c r="I246" s="37"/>
      <c r="K246" s="37"/>
    </row>
    <row r="247" spans="2:11" ht="13.2">
      <c r="B247" s="37"/>
      <c r="C247" s="37"/>
      <c r="D247" s="37"/>
      <c r="E247" s="37"/>
      <c r="G247" s="37"/>
      <c r="H247" s="37"/>
      <c r="I247" s="37"/>
      <c r="K247" s="37"/>
    </row>
    <row r="248" spans="2:11" ht="13.2">
      <c r="B248" s="37"/>
      <c r="C248" s="37"/>
      <c r="D248" s="37"/>
      <c r="E248" s="37"/>
      <c r="G248" s="37"/>
      <c r="H248" s="37"/>
      <c r="I248" s="37"/>
      <c r="K248" s="37"/>
    </row>
    <row r="249" spans="2:11" ht="13.2">
      <c r="B249" s="37"/>
      <c r="C249" s="37"/>
      <c r="D249" s="37"/>
      <c r="E249" s="37"/>
      <c r="G249" s="37"/>
      <c r="H249" s="37"/>
      <c r="I249" s="37"/>
      <c r="K249" s="37"/>
    </row>
    <row r="250" spans="2:11" ht="13.2">
      <c r="B250" s="37"/>
      <c r="C250" s="37"/>
      <c r="D250" s="37"/>
      <c r="E250" s="37"/>
      <c r="G250" s="37"/>
      <c r="H250" s="37"/>
      <c r="I250" s="37"/>
      <c r="K250" s="37"/>
    </row>
    <row r="251" spans="2:11" ht="13.2">
      <c r="B251" s="37"/>
      <c r="C251" s="37"/>
      <c r="D251" s="37"/>
      <c r="E251" s="37"/>
      <c r="G251" s="37"/>
      <c r="H251" s="37"/>
      <c r="I251" s="37"/>
      <c r="K251" s="37"/>
    </row>
    <row r="252" spans="2:11" ht="13.2">
      <c r="B252" s="37"/>
      <c r="C252" s="37"/>
      <c r="D252" s="37"/>
      <c r="E252" s="37"/>
      <c r="G252" s="37"/>
      <c r="H252" s="37"/>
      <c r="I252" s="37"/>
      <c r="K252" s="37"/>
    </row>
    <row r="253" spans="2:11" ht="13.2">
      <c r="B253" s="37"/>
      <c r="C253" s="37"/>
      <c r="D253" s="37"/>
      <c r="E253" s="37"/>
      <c r="G253" s="37"/>
      <c r="H253" s="37"/>
      <c r="I253" s="37"/>
      <c r="K253" s="37"/>
    </row>
    <row r="254" spans="2:11" ht="13.2">
      <c r="B254" s="37"/>
      <c r="C254" s="37"/>
      <c r="D254" s="37"/>
      <c r="E254" s="37"/>
      <c r="G254" s="37"/>
      <c r="H254" s="37"/>
      <c r="I254" s="37"/>
      <c r="K254" s="37"/>
    </row>
    <row r="255" spans="2:11" ht="13.2">
      <c r="B255" s="37"/>
      <c r="C255" s="37"/>
      <c r="D255" s="37"/>
      <c r="E255" s="37"/>
      <c r="G255" s="37"/>
      <c r="H255" s="37"/>
      <c r="I255" s="37"/>
      <c r="K255" s="37"/>
    </row>
    <row r="256" spans="2:11" ht="13.2">
      <c r="B256" s="37"/>
      <c r="C256" s="37"/>
      <c r="D256" s="37"/>
      <c r="E256" s="37"/>
      <c r="G256" s="37"/>
      <c r="H256" s="37"/>
      <c r="I256" s="37"/>
      <c r="K256" s="37"/>
    </row>
    <row r="257" spans="2:11" ht="13.2">
      <c r="B257" s="37"/>
      <c r="C257" s="37"/>
      <c r="D257" s="37"/>
      <c r="E257" s="37"/>
      <c r="G257" s="37"/>
      <c r="H257" s="37"/>
      <c r="I257" s="37"/>
      <c r="K257" s="37"/>
    </row>
    <row r="258" spans="2:11" ht="13.2">
      <c r="B258" s="37"/>
      <c r="C258" s="37"/>
      <c r="D258" s="37"/>
      <c r="E258" s="37"/>
      <c r="G258" s="37"/>
      <c r="H258" s="37"/>
      <c r="I258" s="37"/>
      <c r="K258" s="37"/>
    </row>
    <row r="259" spans="2:11" ht="13.2">
      <c r="B259" s="37"/>
      <c r="C259" s="37"/>
      <c r="D259" s="37"/>
      <c r="E259" s="37"/>
      <c r="G259" s="37"/>
      <c r="H259" s="37"/>
      <c r="I259" s="37"/>
      <c r="K259" s="37"/>
    </row>
    <row r="260" spans="2:11" ht="13.2">
      <c r="B260" s="37"/>
      <c r="C260" s="37"/>
      <c r="D260" s="37"/>
      <c r="E260" s="37"/>
      <c r="G260" s="37"/>
      <c r="H260" s="37"/>
      <c r="I260" s="37"/>
      <c r="K260" s="37"/>
    </row>
    <row r="261" spans="2:11" ht="13.2">
      <c r="B261" s="37"/>
      <c r="C261" s="37"/>
      <c r="D261" s="37"/>
      <c r="E261" s="37"/>
      <c r="G261" s="37"/>
      <c r="H261" s="37"/>
      <c r="I261" s="37"/>
      <c r="K261" s="37"/>
    </row>
    <row r="262" spans="2:11" ht="13.2">
      <c r="B262" s="37"/>
      <c r="C262" s="37"/>
      <c r="D262" s="37"/>
      <c r="E262" s="37"/>
      <c r="G262" s="37"/>
      <c r="H262" s="37"/>
      <c r="I262" s="37"/>
      <c r="K262" s="37"/>
    </row>
    <row r="263" spans="2:11" ht="13.2">
      <c r="B263" s="37"/>
      <c r="C263" s="37"/>
      <c r="D263" s="37"/>
      <c r="E263" s="37"/>
      <c r="G263" s="37"/>
      <c r="H263" s="37"/>
      <c r="I263" s="37"/>
      <c r="K263" s="37"/>
    </row>
    <row r="264" spans="2:11" ht="13.2">
      <c r="B264" s="37"/>
      <c r="C264" s="37"/>
      <c r="D264" s="37"/>
      <c r="E264" s="37"/>
      <c r="G264" s="37"/>
      <c r="H264" s="37"/>
      <c r="I264" s="37"/>
      <c r="K264" s="37"/>
    </row>
    <row r="265" spans="2:11" ht="13.2">
      <c r="B265" s="37"/>
      <c r="C265" s="37"/>
      <c r="D265" s="37"/>
      <c r="E265" s="37"/>
      <c r="G265" s="37"/>
      <c r="H265" s="37"/>
      <c r="I265" s="37"/>
      <c r="K265" s="37"/>
    </row>
    <row r="266" spans="2:11" ht="13.2">
      <c r="B266" s="37"/>
      <c r="C266" s="37"/>
      <c r="D266" s="37"/>
      <c r="E266" s="37"/>
      <c r="G266" s="37"/>
      <c r="H266" s="37"/>
      <c r="I266" s="37"/>
      <c r="K266" s="37"/>
    </row>
    <row r="267" spans="2:11" ht="13.2">
      <c r="B267" s="37"/>
      <c r="C267" s="37"/>
      <c r="D267" s="37"/>
      <c r="E267" s="37"/>
      <c r="G267" s="37"/>
      <c r="H267" s="37"/>
      <c r="I267" s="37"/>
      <c r="K267" s="37"/>
    </row>
    <row r="268" spans="2:11" ht="13.2">
      <c r="B268" s="37"/>
      <c r="C268" s="37"/>
      <c r="D268" s="37"/>
      <c r="E268" s="37"/>
      <c r="G268" s="37"/>
      <c r="H268" s="37"/>
      <c r="I268" s="37"/>
      <c r="K268" s="37"/>
    </row>
    <row r="269" spans="2:11" ht="13.2">
      <c r="B269" s="37"/>
      <c r="C269" s="37"/>
      <c r="D269" s="37"/>
      <c r="E269" s="37"/>
      <c r="G269" s="37"/>
      <c r="H269" s="37"/>
      <c r="I269" s="37"/>
      <c r="K269" s="37"/>
    </row>
    <row r="270" spans="2:11" ht="13.2">
      <c r="B270" s="37"/>
      <c r="C270" s="37"/>
      <c r="D270" s="37"/>
      <c r="E270" s="37"/>
      <c r="G270" s="37"/>
      <c r="H270" s="37"/>
      <c r="I270" s="37"/>
      <c r="K270" s="37"/>
    </row>
    <row r="271" spans="2:11" ht="13.2">
      <c r="B271" s="37"/>
      <c r="C271" s="37"/>
      <c r="D271" s="37"/>
      <c r="E271" s="37"/>
      <c r="G271" s="37"/>
      <c r="H271" s="37"/>
      <c r="I271" s="37"/>
      <c r="K271" s="37"/>
    </row>
    <row r="272" spans="2:11" ht="13.2">
      <c r="B272" s="37"/>
      <c r="C272" s="37"/>
      <c r="D272" s="37"/>
      <c r="E272" s="37"/>
      <c r="G272" s="37"/>
      <c r="H272" s="37"/>
      <c r="I272" s="37"/>
      <c r="K272" s="37"/>
    </row>
    <row r="273" spans="2:11" ht="13.2">
      <c r="B273" s="37"/>
      <c r="C273" s="37"/>
      <c r="D273" s="37"/>
      <c r="E273" s="37"/>
      <c r="G273" s="37"/>
      <c r="H273" s="37"/>
      <c r="I273" s="37"/>
      <c r="K273" s="37"/>
    </row>
    <row r="274" spans="2:11" ht="13.2">
      <c r="B274" s="37"/>
      <c r="C274" s="37"/>
      <c r="D274" s="37"/>
      <c r="E274" s="37"/>
      <c r="G274" s="37"/>
      <c r="H274" s="37"/>
      <c r="I274" s="37"/>
      <c r="K274" s="37"/>
    </row>
    <row r="275" spans="2:11" ht="13.2">
      <c r="B275" s="37"/>
      <c r="C275" s="37"/>
      <c r="D275" s="37"/>
      <c r="E275" s="37"/>
      <c r="G275" s="37"/>
      <c r="H275" s="37"/>
      <c r="I275" s="37"/>
      <c r="K275" s="37"/>
    </row>
    <row r="276" spans="2:11" ht="13.2">
      <c r="B276" s="37"/>
      <c r="C276" s="37"/>
      <c r="D276" s="37"/>
      <c r="E276" s="37"/>
      <c r="G276" s="37"/>
      <c r="H276" s="37"/>
      <c r="I276" s="37"/>
      <c r="K276" s="37"/>
    </row>
    <row r="277" spans="2:11" ht="13.2">
      <c r="B277" s="37"/>
      <c r="C277" s="37"/>
      <c r="D277" s="37"/>
      <c r="E277" s="37"/>
      <c r="G277" s="37"/>
      <c r="H277" s="37"/>
      <c r="I277" s="37"/>
      <c r="K277" s="37"/>
    </row>
    <row r="278" spans="2:11" ht="13.2">
      <c r="B278" s="37"/>
      <c r="C278" s="37"/>
      <c r="D278" s="37"/>
      <c r="E278" s="37"/>
      <c r="G278" s="37"/>
      <c r="H278" s="37"/>
      <c r="I278" s="37"/>
      <c r="K278" s="37"/>
    </row>
    <row r="279" spans="2:11" ht="13.2">
      <c r="B279" s="37"/>
      <c r="C279" s="37"/>
      <c r="D279" s="37"/>
      <c r="E279" s="37"/>
      <c r="G279" s="37"/>
      <c r="H279" s="37"/>
      <c r="I279" s="37"/>
      <c r="K279" s="37"/>
    </row>
    <row r="280" spans="2:11" ht="13.2">
      <c r="B280" s="37"/>
      <c r="C280" s="37"/>
      <c r="D280" s="37"/>
      <c r="E280" s="37"/>
      <c r="G280" s="37"/>
      <c r="H280" s="37"/>
      <c r="I280" s="37"/>
      <c r="K280" s="37"/>
    </row>
    <row r="281" spans="2:11" ht="13.2">
      <c r="B281" s="37"/>
      <c r="C281" s="37"/>
      <c r="D281" s="37"/>
      <c r="E281" s="37"/>
      <c r="G281" s="37"/>
      <c r="H281" s="37"/>
      <c r="I281" s="37"/>
      <c r="K281" s="37"/>
    </row>
    <row r="282" spans="2:11" ht="13.2">
      <c r="B282" s="37"/>
      <c r="C282" s="37"/>
      <c r="D282" s="37"/>
      <c r="E282" s="37"/>
      <c r="G282" s="37"/>
      <c r="H282" s="37"/>
      <c r="I282" s="37"/>
      <c r="K282" s="37"/>
    </row>
    <row r="283" spans="2:11" ht="13.2">
      <c r="B283" s="37"/>
      <c r="C283" s="37"/>
      <c r="D283" s="37"/>
      <c r="E283" s="37"/>
      <c r="G283" s="37"/>
      <c r="H283" s="37"/>
      <c r="I283" s="37"/>
      <c r="K283" s="37"/>
    </row>
    <row r="284" spans="2:11" ht="13.2">
      <c r="B284" s="37"/>
      <c r="C284" s="37"/>
      <c r="D284" s="37"/>
      <c r="E284" s="37"/>
      <c r="G284" s="37"/>
      <c r="H284" s="37"/>
      <c r="I284" s="37"/>
      <c r="K284" s="37"/>
    </row>
    <row r="285" spans="2:11" ht="13.2">
      <c r="B285" s="37"/>
      <c r="C285" s="37"/>
      <c r="D285" s="37"/>
      <c r="E285" s="37"/>
      <c r="G285" s="37"/>
      <c r="H285" s="37"/>
      <c r="I285" s="37"/>
      <c r="K285" s="37"/>
    </row>
    <row r="286" spans="2:11" ht="13.2">
      <c r="B286" s="37"/>
      <c r="C286" s="37"/>
      <c r="D286" s="37"/>
      <c r="E286" s="37"/>
      <c r="G286" s="37"/>
      <c r="H286" s="37"/>
      <c r="I286" s="37"/>
      <c r="K286" s="37"/>
    </row>
    <row r="287" spans="2:11" ht="13.2">
      <c r="B287" s="37"/>
      <c r="C287" s="37"/>
      <c r="D287" s="37"/>
      <c r="E287" s="37"/>
      <c r="G287" s="37"/>
      <c r="H287" s="37"/>
      <c r="I287" s="37"/>
      <c r="K287" s="37"/>
    </row>
    <row r="288" spans="2:11" ht="13.2">
      <c r="B288" s="37"/>
      <c r="C288" s="37"/>
      <c r="D288" s="37"/>
      <c r="E288" s="37"/>
      <c r="G288" s="37"/>
      <c r="H288" s="37"/>
      <c r="I288" s="37"/>
      <c r="K288" s="37"/>
    </row>
    <row r="289" spans="2:11" ht="13.2">
      <c r="B289" s="37"/>
      <c r="C289" s="37"/>
      <c r="D289" s="37"/>
      <c r="E289" s="37"/>
      <c r="G289" s="37"/>
      <c r="H289" s="37"/>
      <c r="I289" s="37"/>
      <c r="K289" s="37"/>
    </row>
    <row r="290" spans="2:11" ht="13.2">
      <c r="B290" s="37"/>
      <c r="C290" s="37"/>
      <c r="D290" s="37"/>
      <c r="E290" s="37"/>
      <c r="G290" s="37"/>
      <c r="H290" s="37"/>
      <c r="I290" s="37"/>
      <c r="K290" s="37"/>
    </row>
    <row r="291" spans="2:11" ht="13.2">
      <c r="B291" s="37"/>
      <c r="C291" s="37"/>
      <c r="D291" s="37"/>
      <c r="E291" s="37"/>
      <c r="G291" s="37"/>
      <c r="H291" s="37"/>
      <c r="I291" s="37"/>
      <c r="K291" s="37"/>
    </row>
    <row r="292" spans="2:11" ht="13.2">
      <c r="B292" s="37"/>
      <c r="C292" s="37"/>
      <c r="D292" s="37"/>
      <c r="E292" s="37"/>
      <c r="G292" s="37"/>
      <c r="H292" s="37"/>
      <c r="I292" s="37"/>
      <c r="K292" s="37"/>
    </row>
    <row r="293" spans="2:11" ht="13.2">
      <c r="B293" s="37"/>
      <c r="C293" s="37"/>
      <c r="D293" s="37"/>
      <c r="E293" s="37"/>
      <c r="G293" s="37"/>
      <c r="H293" s="37"/>
      <c r="I293" s="37"/>
      <c r="K293" s="37"/>
    </row>
    <row r="294" spans="2:11" ht="13.2">
      <c r="B294" s="37"/>
      <c r="C294" s="37"/>
      <c r="D294" s="37"/>
      <c r="E294" s="37"/>
      <c r="G294" s="37"/>
      <c r="H294" s="37"/>
      <c r="I294" s="37"/>
      <c r="K294" s="37"/>
    </row>
    <row r="295" spans="2:11" ht="13.2">
      <c r="B295" s="37"/>
      <c r="C295" s="37"/>
      <c r="D295" s="37"/>
      <c r="E295" s="37"/>
      <c r="G295" s="37"/>
      <c r="H295" s="37"/>
      <c r="I295" s="37"/>
      <c r="K295" s="37"/>
    </row>
    <row r="296" spans="2:11" ht="13.2">
      <c r="B296" s="37"/>
      <c r="C296" s="37"/>
      <c r="D296" s="37"/>
      <c r="E296" s="37"/>
      <c r="G296" s="37"/>
      <c r="H296" s="37"/>
      <c r="I296" s="37"/>
      <c r="K296" s="37"/>
    </row>
    <row r="297" spans="2:11" ht="13.2">
      <c r="B297" s="37"/>
      <c r="C297" s="37"/>
      <c r="D297" s="37"/>
      <c r="E297" s="37"/>
      <c r="G297" s="37"/>
      <c r="H297" s="37"/>
      <c r="I297" s="37"/>
      <c r="K297" s="37"/>
    </row>
    <row r="298" spans="2:11" ht="13.2">
      <c r="B298" s="37"/>
      <c r="C298" s="37"/>
      <c r="D298" s="37"/>
      <c r="E298" s="37"/>
      <c r="G298" s="37"/>
      <c r="H298" s="37"/>
      <c r="I298" s="37"/>
      <c r="K298" s="37"/>
    </row>
    <row r="299" spans="2:11" ht="13.2">
      <c r="B299" s="37"/>
      <c r="C299" s="37"/>
      <c r="D299" s="37"/>
      <c r="E299" s="37"/>
      <c r="G299" s="37"/>
      <c r="H299" s="37"/>
      <c r="I299" s="37"/>
      <c r="K299" s="37"/>
    </row>
    <row r="300" spans="2:11" ht="13.2">
      <c r="B300" s="37"/>
      <c r="C300" s="37"/>
      <c r="D300" s="37"/>
      <c r="E300" s="37"/>
      <c r="G300" s="37"/>
      <c r="H300" s="37"/>
      <c r="I300" s="37"/>
      <c r="K300" s="37"/>
    </row>
    <row r="301" spans="2:11" ht="13.2">
      <c r="B301" s="37"/>
      <c r="C301" s="37"/>
      <c r="D301" s="37"/>
      <c r="E301" s="37"/>
      <c r="G301" s="37"/>
      <c r="H301" s="37"/>
      <c r="I301" s="37"/>
      <c r="K301" s="37"/>
    </row>
    <row r="302" spans="2:11" ht="13.2">
      <c r="B302" s="37"/>
      <c r="C302" s="37"/>
      <c r="D302" s="37"/>
      <c r="E302" s="37"/>
      <c r="G302" s="37"/>
      <c r="H302" s="37"/>
      <c r="I302" s="37"/>
      <c r="K302" s="37"/>
    </row>
    <row r="303" spans="2:11" ht="13.2">
      <c r="B303" s="37"/>
      <c r="C303" s="37"/>
      <c r="D303" s="37"/>
      <c r="E303" s="37"/>
      <c r="G303" s="37"/>
      <c r="H303" s="37"/>
      <c r="I303" s="37"/>
      <c r="K303" s="37"/>
    </row>
    <row r="304" spans="2:11" ht="13.2">
      <c r="B304" s="37"/>
      <c r="C304" s="37"/>
      <c r="D304" s="37"/>
      <c r="E304" s="37"/>
      <c r="G304" s="37"/>
      <c r="H304" s="37"/>
      <c r="I304" s="37"/>
      <c r="K304" s="37"/>
    </row>
    <row r="305" spans="2:11" ht="13.2">
      <c r="B305" s="37"/>
      <c r="C305" s="37"/>
      <c r="D305" s="37"/>
      <c r="E305" s="37"/>
      <c r="G305" s="37"/>
      <c r="H305" s="37"/>
      <c r="I305" s="37"/>
      <c r="K305" s="37"/>
    </row>
    <row r="306" spans="2:11" ht="13.2">
      <c r="B306" s="37"/>
      <c r="C306" s="37"/>
      <c r="D306" s="37"/>
      <c r="E306" s="37"/>
      <c r="G306" s="37"/>
      <c r="H306" s="37"/>
      <c r="I306" s="37"/>
      <c r="K306" s="37"/>
    </row>
    <row r="307" spans="2:11" ht="13.2">
      <c r="B307" s="37"/>
      <c r="C307" s="37"/>
      <c r="D307" s="37"/>
      <c r="E307" s="37"/>
      <c r="G307" s="37"/>
      <c r="H307" s="37"/>
      <c r="I307" s="37"/>
      <c r="K307" s="37"/>
    </row>
    <row r="308" spans="2:11" ht="13.2">
      <c r="B308" s="37"/>
      <c r="C308" s="37"/>
      <c r="D308" s="37"/>
      <c r="E308" s="37"/>
      <c r="G308" s="37"/>
      <c r="H308" s="37"/>
      <c r="I308" s="37"/>
      <c r="K308" s="37"/>
    </row>
    <row r="309" spans="2:11" ht="13.2">
      <c r="B309" s="37"/>
      <c r="C309" s="37"/>
      <c r="D309" s="37"/>
      <c r="E309" s="37"/>
      <c r="G309" s="37"/>
      <c r="H309" s="37"/>
      <c r="I309" s="37"/>
      <c r="K309" s="37"/>
    </row>
    <row r="310" spans="2:11" ht="13.2">
      <c r="B310" s="37"/>
      <c r="C310" s="37"/>
      <c r="D310" s="37"/>
      <c r="E310" s="37"/>
      <c r="G310" s="37"/>
      <c r="H310" s="37"/>
      <c r="I310" s="37"/>
      <c r="K310" s="37"/>
    </row>
    <row r="311" spans="2:11" ht="13.2">
      <c r="B311" s="37"/>
      <c r="C311" s="37"/>
      <c r="D311" s="37"/>
      <c r="E311" s="37"/>
      <c r="G311" s="37"/>
      <c r="H311" s="37"/>
      <c r="I311" s="37"/>
      <c r="K311" s="37"/>
    </row>
    <row r="312" spans="2:11" ht="13.2">
      <c r="B312" s="37"/>
      <c r="C312" s="37"/>
      <c r="D312" s="37"/>
      <c r="E312" s="37"/>
      <c r="G312" s="37"/>
      <c r="H312" s="37"/>
      <c r="I312" s="37"/>
      <c r="K312" s="37"/>
    </row>
    <row r="313" spans="2:11" ht="13.2">
      <c r="B313" s="37"/>
      <c r="C313" s="37"/>
      <c r="D313" s="37"/>
      <c r="E313" s="37"/>
      <c r="G313" s="37"/>
      <c r="H313" s="37"/>
      <c r="I313" s="37"/>
      <c r="K313" s="37"/>
    </row>
    <row r="314" spans="2:11" ht="13.2">
      <c r="B314" s="37"/>
      <c r="C314" s="37"/>
      <c r="D314" s="37"/>
      <c r="E314" s="37"/>
      <c r="G314" s="37"/>
      <c r="H314" s="37"/>
      <c r="I314" s="37"/>
      <c r="K314" s="37"/>
    </row>
    <row r="315" spans="2:11" ht="13.2">
      <c r="B315" s="37"/>
      <c r="C315" s="37"/>
      <c r="D315" s="37"/>
      <c r="E315" s="37"/>
      <c r="G315" s="37"/>
      <c r="H315" s="37"/>
      <c r="I315" s="37"/>
      <c r="K315" s="37"/>
    </row>
    <row r="316" spans="2:11" ht="13.2">
      <c r="B316" s="37"/>
      <c r="C316" s="37"/>
      <c r="D316" s="37"/>
      <c r="E316" s="37"/>
      <c r="G316" s="37"/>
      <c r="H316" s="37"/>
      <c r="I316" s="37"/>
      <c r="K316" s="37"/>
    </row>
    <row r="317" spans="2:11" ht="13.2">
      <c r="B317" s="37"/>
      <c r="C317" s="37"/>
      <c r="D317" s="37"/>
      <c r="E317" s="37"/>
      <c r="G317" s="37"/>
      <c r="H317" s="37"/>
      <c r="I317" s="37"/>
      <c r="K317" s="37"/>
    </row>
    <row r="318" spans="2:11" ht="13.2">
      <c r="B318" s="37"/>
      <c r="C318" s="37"/>
      <c r="D318" s="37"/>
      <c r="E318" s="37"/>
      <c r="G318" s="37"/>
      <c r="H318" s="37"/>
      <c r="I318" s="37"/>
      <c r="K318" s="37"/>
    </row>
    <row r="319" spans="2:11" ht="13.2">
      <c r="B319" s="37"/>
      <c r="C319" s="37"/>
      <c r="D319" s="37"/>
      <c r="E319" s="37"/>
      <c r="G319" s="37"/>
      <c r="H319" s="37"/>
      <c r="I319" s="37"/>
      <c r="K319" s="37"/>
    </row>
    <row r="320" spans="2:11" ht="13.2">
      <c r="B320" s="37"/>
      <c r="C320" s="37"/>
      <c r="D320" s="37"/>
      <c r="E320" s="37"/>
      <c r="G320" s="37"/>
      <c r="H320" s="37"/>
      <c r="I320" s="37"/>
      <c r="K320" s="37"/>
    </row>
    <row r="321" spans="2:11" ht="13.2">
      <c r="B321" s="37"/>
      <c r="C321" s="37"/>
      <c r="D321" s="37"/>
      <c r="E321" s="37"/>
      <c r="G321" s="37"/>
      <c r="H321" s="37"/>
      <c r="I321" s="37"/>
      <c r="K321" s="37"/>
    </row>
    <row r="322" spans="2:11" ht="13.2">
      <c r="B322" s="37"/>
      <c r="C322" s="37"/>
      <c r="D322" s="37"/>
      <c r="E322" s="37"/>
      <c r="G322" s="37"/>
      <c r="H322" s="37"/>
      <c r="I322" s="37"/>
      <c r="K322" s="37"/>
    </row>
    <row r="323" spans="2:11" ht="13.2">
      <c r="B323" s="37"/>
      <c r="C323" s="37"/>
      <c r="D323" s="37"/>
      <c r="E323" s="37"/>
      <c r="G323" s="37"/>
      <c r="H323" s="37"/>
      <c r="I323" s="37"/>
      <c r="K323" s="37"/>
    </row>
    <row r="324" spans="2:11" ht="13.2">
      <c r="B324" s="37"/>
      <c r="C324" s="37"/>
      <c r="D324" s="37"/>
      <c r="E324" s="37"/>
      <c r="G324" s="37"/>
      <c r="H324" s="37"/>
      <c r="I324" s="37"/>
      <c r="K324" s="37"/>
    </row>
    <row r="325" spans="2:11" ht="13.2">
      <c r="B325" s="37"/>
      <c r="C325" s="37"/>
      <c r="D325" s="37"/>
      <c r="E325" s="37"/>
      <c r="G325" s="37"/>
      <c r="H325" s="37"/>
      <c r="I325" s="37"/>
      <c r="K325" s="37"/>
    </row>
    <row r="326" spans="2:11" ht="13.2">
      <c r="B326" s="37"/>
      <c r="C326" s="37"/>
      <c r="D326" s="37"/>
      <c r="E326" s="37"/>
      <c r="G326" s="37"/>
      <c r="H326" s="37"/>
      <c r="I326" s="37"/>
      <c r="K326" s="37"/>
    </row>
    <row r="327" spans="2:11" ht="13.2">
      <c r="B327" s="37"/>
      <c r="C327" s="37"/>
      <c r="D327" s="37"/>
      <c r="E327" s="37"/>
      <c r="G327" s="37"/>
      <c r="H327" s="37"/>
      <c r="I327" s="37"/>
      <c r="K327" s="37"/>
    </row>
    <row r="328" spans="2:11" ht="13.2">
      <c r="B328" s="37"/>
      <c r="C328" s="37"/>
      <c r="D328" s="37"/>
      <c r="E328" s="37"/>
      <c r="G328" s="37"/>
      <c r="H328" s="37"/>
      <c r="I328" s="37"/>
      <c r="K328" s="37"/>
    </row>
    <row r="329" spans="2:11" ht="13.2">
      <c r="B329" s="37"/>
      <c r="C329" s="37"/>
      <c r="D329" s="37"/>
      <c r="E329" s="37"/>
      <c r="G329" s="37"/>
      <c r="H329" s="37"/>
      <c r="I329" s="37"/>
      <c r="K329" s="37"/>
    </row>
    <row r="330" spans="2:11" ht="13.2">
      <c r="B330" s="37"/>
      <c r="C330" s="37"/>
      <c r="D330" s="37"/>
      <c r="E330" s="37"/>
      <c r="G330" s="37"/>
      <c r="H330" s="37"/>
      <c r="I330" s="37"/>
      <c r="K330" s="37"/>
    </row>
    <row r="331" spans="2:11" ht="13.2">
      <c r="B331" s="37"/>
      <c r="C331" s="37"/>
      <c r="D331" s="37"/>
      <c r="E331" s="37"/>
      <c r="G331" s="37"/>
      <c r="H331" s="37"/>
      <c r="I331" s="37"/>
      <c r="K331" s="37"/>
    </row>
    <row r="332" spans="2:11" ht="13.2">
      <c r="B332" s="37"/>
      <c r="C332" s="37"/>
      <c r="D332" s="37"/>
      <c r="E332" s="37"/>
      <c r="G332" s="37"/>
      <c r="H332" s="37"/>
      <c r="I332" s="37"/>
      <c r="K332" s="37"/>
    </row>
    <row r="333" spans="2:11" ht="13.2">
      <c r="B333" s="37"/>
      <c r="C333" s="37"/>
      <c r="D333" s="37"/>
      <c r="E333" s="37"/>
      <c r="G333" s="37"/>
      <c r="H333" s="37"/>
      <c r="I333" s="37"/>
      <c r="K333" s="37"/>
    </row>
    <row r="334" spans="2:11" ht="13.2">
      <c r="B334" s="37"/>
      <c r="C334" s="37"/>
      <c r="D334" s="37"/>
      <c r="E334" s="37"/>
      <c r="G334" s="37"/>
      <c r="H334" s="37"/>
      <c r="I334" s="37"/>
      <c r="K334" s="37"/>
    </row>
    <row r="335" spans="2:11" ht="13.2">
      <c r="B335" s="37"/>
      <c r="C335" s="37"/>
      <c r="D335" s="37"/>
      <c r="E335" s="37"/>
      <c r="G335" s="37"/>
      <c r="H335" s="37"/>
      <c r="I335" s="37"/>
      <c r="K335" s="37"/>
    </row>
    <row r="336" spans="2:11" ht="13.2">
      <c r="B336" s="37"/>
      <c r="C336" s="37"/>
      <c r="D336" s="37"/>
      <c r="E336" s="37"/>
      <c r="G336" s="37"/>
      <c r="H336" s="37"/>
      <c r="I336" s="37"/>
      <c r="K336" s="37"/>
    </row>
    <row r="337" spans="2:11" ht="13.2">
      <c r="B337" s="37"/>
      <c r="C337" s="37"/>
      <c r="D337" s="37"/>
      <c r="E337" s="37"/>
      <c r="G337" s="37"/>
      <c r="H337" s="37"/>
      <c r="I337" s="37"/>
      <c r="K337" s="37"/>
    </row>
    <row r="338" spans="2:11" ht="13.2">
      <c r="B338" s="37"/>
      <c r="C338" s="37"/>
      <c r="D338" s="37"/>
      <c r="E338" s="37"/>
      <c r="G338" s="37"/>
      <c r="H338" s="37"/>
      <c r="I338" s="37"/>
      <c r="K338" s="37"/>
    </row>
    <row r="339" spans="2:11" ht="13.2">
      <c r="B339" s="37"/>
      <c r="C339" s="37"/>
      <c r="D339" s="37"/>
      <c r="E339" s="37"/>
      <c r="G339" s="37"/>
      <c r="H339" s="37"/>
      <c r="I339" s="37"/>
      <c r="K339" s="37"/>
    </row>
    <row r="340" spans="2:11" ht="13.2">
      <c r="B340" s="37"/>
      <c r="C340" s="37"/>
      <c r="D340" s="37"/>
      <c r="E340" s="37"/>
      <c r="G340" s="37"/>
      <c r="H340" s="37"/>
      <c r="I340" s="37"/>
      <c r="K340" s="37"/>
    </row>
    <row r="341" spans="2:11" ht="13.2">
      <c r="B341" s="37"/>
      <c r="C341" s="37"/>
      <c r="D341" s="37"/>
      <c r="E341" s="37"/>
      <c r="G341" s="37"/>
      <c r="H341" s="37"/>
      <c r="I341" s="37"/>
      <c r="K341" s="37"/>
    </row>
    <row r="342" spans="2:11" ht="13.2">
      <c r="B342" s="37"/>
      <c r="C342" s="37"/>
      <c r="D342" s="37"/>
      <c r="E342" s="37"/>
      <c r="G342" s="37"/>
      <c r="H342" s="37"/>
      <c r="I342" s="37"/>
      <c r="K342" s="37"/>
    </row>
    <row r="343" spans="2:11" ht="13.2">
      <c r="B343" s="37"/>
      <c r="C343" s="37"/>
      <c r="D343" s="37"/>
      <c r="E343" s="37"/>
      <c r="G343" s="37"/>
      <c r="H343" s="37"/>
      <c r="I343" s="37"/>
      <c r="K343" s="37"/>
    </row>
    <row r="344" spans="2:11" ht="13.2">
      <c r="B344" s="37"/>
      <c r="C344" s="37"/>
      <c r="D344" s="37"/>
      <c r="E344" s="37"/>
      <c r="G344" s="37"/>
      <c r="H344" s="37"/>
      <c r="I344" s="37"/>
      <c r="K344" s="37"/>
    </row>
    <row r="345" spans="2:11" ht="13.2">
      <c r="B345" s="37"/>
      <c r="C345" s="37"/>
      <c r="D345" s="37"/>
      <c r="E345" s="37"/>
      <c r="G345" s="37"/>
      <c r="H345" s="37"/>
      <c r="I345" s="37"/>
      <c r="K345" s="37"/>
    </row>
    <row r="346" spans="2:11" ht="13.2">
      <c r="B346" s="37"/>
      <c r="C346" s="37"/>
      <c r="D346" s="37"/>
      <c r="E346" s="37"/>
      <c r="G346" s="37"/>
      <c r="H346" s="37"/>
      <c r="I346" s="37"/>
      <c r="K346" s="37"/>
    </row>
    <row r="347" spans="2:11" ht="13.2">
      <c r="B347" s="37"/>
      <c r="C347" s="37"/>
      <c r="D347" s="37"/>
      <c r="E347" s="37"/>
      <c r="G347" s="37"/>
      <c r="H347" s="37"/>
      <c r="I347" s="37"/>
      <c r="K347" s="37"/>
    </row>
    <row r="348" spans="2:11" ht="13.2">
      <c r="B348" s="37"/>
      <c r="C348" s="37"/>
      <c r="D348" s="37"/>
      <c r="E348" s="37"/>
      <c r="G348" s="37"/>
      <c r="H348" s="37"/>
      <c r="I348" s="37"/>
      <c r="K348" s="37"/>
    </row>
    <row r="349" spans="2:11" ht="13.2">
      <c r="B349" s="37"/>
      <c r="C349" s="37"/>
      <c r="D349" s="37"/>
      <c r="E349" s="37"/>
      <c r="G349" s="37"/>
      <c r="H349" s="37"/>
      <c r="I349" s="37"/>
      <c r="K349" s="37"/>
    </row>
    <row r="350" spans="2:11" ht="13.2">
      <c r="B350" s="37"/>
      <c r="C350" s="37"/>
      <c r="D350" s="37"/>
      <c r="E350" s="37"/>
      <c r="G350" s="37"/>
      <c r="H350" s="37"/>
      <c r="I350" s="37"/>
      <c r="K350" s="37"/>
    </row>
    <row r="351" spans="2:11" ht="13.2">
      <c r="B351" s="37"/>
      <c r="C351" s="37"/>
      <c r="D351" s="37"/>
      <c r="E351" s="37"/>
      <c r="G351" s="37"/>
      <c r="H351" s="37"/>
      <c r="I351" s="37"/>
      <c r="K351" s="37"/>
    </row>
    <row r="352" spans="2:11" ht="13.2">
      <c r="B352" s="37"/>
      <c r="C352" s="37"/>
      <c r="D352" s="37"/>
      <c r="E352" s="37"/>
      <c r="G352" s="37"/>
      <c r="H352" s="37"/>
      <c r="I352" s="37"/>
      <c r="K352" s="37"/>
    </row>
    <row r="353" spans="2:11" ht="13.2">
      <c r="B353" s="37"/>
      <c r="C353" s="37"/>
      <c r="D353" s="37"/>
      <c r="E353" s="37"/>
      <c r="G353" s="37"/>
      <c r="H353" s="37"/>
      <c r="I353" s="37"/>
      <c r="K353" s="37"/>
    </row>
    <row r="354" spans="2:11" ht="13.2">
      <c r="B354" s="37"/>
      <c r="C354" s="37"/>
      <c r="D354" s="37"/>
      <c r="E354" s="37"/>
      <c r="G354" s="37"/>
      <c r="H354" s="37"/>
      <c r="I354" s="37"/>
      <c r="K354" s="37"/>
    </row>
    <row r="355" spans="2:11" ht="13.2">
      <c r="B355" s="37"/>
      <c r="C355" s="37"/>
      <c r="D355" s="37"/>
      <c r="E355" s="37"/>
      <c r="G355" s="37"/>
      <c r="H355" s="37"/>
      <c r="I355" s="37"/>
      <c r="K355" s="37"/>
    </row>
    <row r="356" spans="2:11" ht="13.2">
      <c r="B356" s="37"/>
      <c r="C356" s="37"/>
      <c r="D356" s="37"/>
      <c r="E356" s="37"/>
      <c r="G356" s="37"/>
      <c r="H356" s="37"/>
      <c r="I356" s="37"/>
      <c r="K356" s="37"/>
    </row>
    <row r="357" spans="2:11" ht="13.2">
      <c r="B357" s="37"/>
      <c r="C357" s="37"/>
      <c r="D357" s="37"/>
      <c r="E357" s="37"/>
      <c r="G357" s="37"/>
      <c r="H357" s="37"/>
      <c r="I357" s="37"/>
      <c r="K357" s="37"/>
    </row>
    <row r="358" spans="2:11" ht="13.2">
      <c r="B358" s="37"/>
      <c r="C358" s="37"/>
      <c r="D358" s="37"/>
      <c r="E358" s="37"/>
      <c r="G358" s="37"/>
      <c r="H358" s="37"/>
      <c r="I358" s="37"/>
      <c r="K358" s="37"/>
    </row>
    <row r="359" spans="2:11" ht="13.2">
      <c r="B359" s="37"/>
      <c r="C359" s="37"/>
      <c r="D359" s="37"/>
      <c r="E359" s="37"/>
      <c r="G359" s="37"/>
      <c r="H359" s="37"/>
      <c r="I359" s="37"/>
      <c r="K359" s="37"/>
    </row>
    <row r="360" spans="2:11" ht="13.2">
      <c r="B360" s="37"/>
      <c r="C360" s="37"/>
      <c r="D360" s="37"/>
      <c r="E360" s="37"/>
      <c r="G360" s="37"/>
      <c r="H360" s="37"/>
      <c r="I360" s="37"/>
      <c r="K360" s="37"/>
    </row>
    <row r="361" spans="2:11" ht="13.2">
      <c r="B361" s="37"/>
      <c r="C361" s="37"/>
      <c r="D361" s="37"/>
      <c r="E361" s="37"/>
      <c r="G361" s="37"/>
      <c r="H361" s="37"/>
      <c r="I361" s="37"/>
      <c r="K361" s="37"/>
    </row>
    <row r="362" spans="2:11" ht="13.2">
      <c r="B362" s="37"/>
      <c r="C362" s="37"/>
      <c r="D362" s="37"/>
      <c r="E362" s="37"/>
      <c r="G362" s="37"/>
      <c r="H362" s="37"/>
      <c r="I362" s="37"/>
      <c r="K362" s="37"/>
    </row>
    <row r="363" spans="2:11" ht="13.2">
      <c r="B363" s="37"/>
      <c r="C363" s="37"/>
      <c r="D363" s="37"/>
      <c r="E363" s="37"/>
      <c r="G363" s="37"/>
      <c r="H363" s="37"/>
      <c r="I363" s="37"/>
      <c r="K363" s="37"/>
    </row>
    <row r="364" spans="2:11" ht="13.2">
      <c r="B364" s="37"/>
      <c r="C364" s="37"/>
      <c r="D364" s="37"/>
      <c r="E364" s="37"/>
      <c r="G364" s="37"/>
      <c r="H364" s="37"/>
      <c r="I364" s="37"/>
      <c r="K364" s="37"/>
    </row>
    <row r="365" spans="2:11" ht="13.2">
      <c r="B365" s="37"/>
      <c r="C365" s="37"/>
      <c r="D365" s="37"/>
      <c r="E365" s="37"/>
      <c r="G365" s="37"/>
      <c r="H365" s="37"/>
      <c r="I365" s="37"/>
      <c r="K365" s="37"/>
    </row>
    <row r="366" spans="2:11" ht="13.2">
      <c r="B366" s="37"/>
      <c r="C366" s="37"/>
      <c r="D366" s="37"/>
      <c r="E366" s="37"/>
      <c r="G366" s="37"/>
      <c r="H366" s="37"/>
      <c r="I366" s="37"/>
      <c r="K366" s="37"/>
    </row>
    <row r="367" spans="2:11" ht="13.2">
      <c r="B367" s="37"/>
      <c r="C367" s="37"/>
      <c r="D367" s="37"/>
      <c r="E367" s="37"/>
      <c r="G367" s="37"/>
      <c r="H367" s="37"/>
      <c r="I367" s="37"/>
      <c r="K367" s="37"/>
    </row>
    <row r="368" spans="2:11" ht="13.2">
      <c r="B368" s="37"/>
      <c r="C368" s="37"/>
      <c r="D368" s="37"/>
      <c r="E368" s="37"/>
      <c r="G368" s="37"/>
      <c r="H368" s="37"/>
      <c r="I368" s="37"/>
      <c r="K368" s="37"/>
    </row>
    <row r="369" spans="2:11" ht="13.2">
      <c r="B369" s="37"/>
      <c r="C369" s="37"/>
      <c r="D369" s="37"/>
      <c r="E369" s="37"/>
      <c r="G369" s="37"/>
      <c r="H369" s="37"/>
      <c r="I369" s="37"/>
      <c r="K369" s="37"/>
    </row>
    <row r="370" spans="2:11" ht="13.2">
      <c r="B370" s="37"/>
      <c r="C370" s="37"/>
      <c r="D370" s="37"/>
      <c r="E370" s="37"/>
      <c r="G370" s="37"/>
      <c r="H370" s="37"/>
      <c r="I370" s="37"/>
      <c r="K370" s="37"/>
    </row>
    <row r="371" spans="2:11" ht="13.2">
      <c r="B371" s="37"/>
      <c r="C371" s="37"/>
      <c r="D371" s="37"/>
      <c r="E371" s="37"/>
      <c r="G371" s="37"/>
      <c r="H371" s="37"/>
      <c r="I371" s="37"/>
      <c r="K371" s="37"/>
    </row>
    <row r="372" spans="2:11" ht="13.2">
      <c r="B372" s="37"/>
      <c r="C372" s="37"/>
      <c r="D372" s="37"/>
      <c r="E372" s="37"/>
      <c r="G372" s="37"/>
      <c r="H372" s="37"/>
      <c r="I372" s="37"/>
      <c r="K372" s="37"/>
    </row>
    <row r="373" spans="2:11" ht="13.2">
      <c r="B373" s="37"/>
      <c r="C373" s="37"/>
      <c r="D373" s="37"/>
      <c r="E373" s="37"/>
      <c r="G373" s="37"/>
      <c r="H373" s="37"/>
      <c r="I373" s="37"/>
      <c r="K373" s="37"/>
    </row>
    <row r="374" spans="2:11" ht="13.2">
      <c r="B374" s="37"/>
      <c r="C374" s="37"/>
      <c r="D374" s="37"/>
      <c r="E374" s="37"/>
      <c r="G374" s="37"/>
      <c r="H374" s="37"/>
      <c r="I374" s="37"/>
      <c r="K374" s="37"/>
    </row>
    <row r="375" spans="2:11" ht="13.2">
      <c r="B375" s="37"/>
      <c r="C375" s="37"/>
      <c r="D375" s="37"/>
      <c r="E375" s="37"/>
      <c r="G375" s="37"/>
      <c r="H375" s="37"/>
      <c r="I375" s="37"/>
      <c r="K375" s="37"/>
    </row>
    <row r="376" spans="2:11" ht="13.2">
      <c r="B376" s="37"/>
      <c r="C376" s="37"/>
      <c r="D376" s="37"/>
      <c r="E376" s="37"/>
      <c r="G376" s="37"/>
      <c r="H376" s="37"/>
      <c r="I376" s="37"/>
      <c r="K376" s="37"/>
    </row>
    <row r="377" spans="2:11" ht="13.2">
      <c r="B377" s="37"/>
      <c r="C377" s="37"/>
      <c r="D377" s="37"/>
      <c r="E377" s="37"/>
      <c r="G377" s="37"/>
      <c r="H377" s="37"/>
      <c r="I377" s="37"/>
      <c r="K377" s="37"/>
    </row>
    <row r="378" spans="2:11" ht="13.2">
      <c r="B378" s="37"/>
      <c r="C378" s="37"/>
      <c r="D378" s="37"/>
      <c r="E378" s="37"/>
      <c r="G378" s="37"/>
      <c r="H378" s="37"/>
      <c r="I378" s="37"/>
      <c r="K378" s="37"/>
    </row>
    <row r="379" spans="2:11" ht="13.2">
      <c r="B379" s="37"/>
      <c r="C379" s="37"/>
      <c r="D379" s="37"/>
      <c r="E379" s="37"/>
      <c r="G379" s="37"/>
      <c r="H379" s="37"/>
      <c r="I379" s="37"/>
      <c r="K379" s="37"/>
    </row>
    <row r="380" spans="2:11" ht="13.2">
      <c r="B380" s="37"/>
      <c r="C380" s="37"/>
      <c r="D380" s="37"/>
      <c r="E380" s="37"/>
      <c r="G380" s="37"/>
      <c r="H380" s="37"/>
      <c r="I380" s="37"/>
      <c r="K380" s="37"/>
    </row>
    <row r="381" spans="2:11" ht="13.2">
      <c r="B381" s="37"/>
      <c r="C381" s="37"/>
      <c r="D381" s="37"/>
      <c r="E381" s="37"/>
      <c r="G381" s="37"/>
      <c r="H381" s="37"/>
      <c r="I381" s="37"/>
      <c r="K381" s="37"/>
    </row>
    <row r="382" spans="2:11" ht="13.2">
      <c r="B382" s="37"/>
      <c r="C382" s="37"/>
      <c r="D382" s="37"/>
      <c r="E382" s="37"/>
      <c r="G382" s="37"/>
      <c r="H382" s="37"/>
      <c r="I382" s="37"/>
      <c r="K382" s="37"/>
    </row>
    <row r="383" spans="2:11" ht="13.2">
      <c r="B383" s="37"/>
      <c r="C383" s="37"/>
      <c r="D383" s="37"/>
      <c r="E383" s="37"/>
      <c r="G383" s="37"/>
      <c r="H383" s="37"/>
      <c r="I383" s="37"/>
      <c r="K383" s="37"/>
    </row>
    <row r="384" spans="2:11" ht="13.2">
      <c r="B384" s="37"/>
      <c r="C384" s="37"/>
      <c r="D384" s="37"/>
      <c r="E384" s="37"/>
      <c r="G384" s="37"/>
      <c r="H384" s="37"/>
      <c r="I384" s="37"/>
      <c r="K384" s="37"/>
    </row>
    <row r="385" spans="2:11" ht="13.2">
      <c r="B385" s="37"/>
      <c r="C385" s="37"/>
      <c r="D385" s="37"/>
      <c r="E385" s="37"/>
      <c r="G385" s="37"/>
      <c r="H385" s="37"/>
      <c r="I385" s="37"/>
      <c r="K385" s="37"/>
    </row>
    <row r="386" spans="2:11" ht="13.2">
      <c r="B386" s="37"/>
      <c r="C386" s="37"/>
      <c r="D386" s="37"/>
      <c r="E386" s="37"/>
      <c r="G386" s="37"/>
      <c r="H386" s="37"/>
      <c r="I386" s="37"/>
      <c r="K386" s="37"/>
    </row>
    <row r="387" spans="2:11" ht="13.2">
      <c r="B387" s="37"/>
      <c r="C387" s="37"/>
      <c r="D387" s="37"/>
      <c r="E387" s="37"/>
      <c r="G387" s="37"/>
      <c r="H387" s="37"/>
      <c r="I387" s="37"/>
      <c r="K387" s="37"/>
    </row>
    <row r="388" spans="2:11" ht="13.2">
      <c r="B388" s="37"/>
      <c r="C388" s="37"/>
      <c r="D388" s="37"/>
      <c r="E388" s="37"/>
      <c r="G388" s="37"/>
      <c r="H388" s="37"/>
      <c r="I388" s="37"/>
      <c r="K388" s="37"/>
    </row>
    <row r="389" spans="2:11" ht="13.2">
      <c r="B389" s="37"/>
      <c r="C389" s="37"/>
      <c r="D389" s="37"/>
      <c r="E389" s="37"/>
      <c r="G389" s="37"/>
      <c r="H389" s="37"/>
      <c r="I389" s="37"/>
      <c r="K389" s="37"/>
    </row>
    <row r="390" spans="2:11" ht="13.2">
      <c r="B390" s="37"/>
      <c r="C390" s="37"/>
      <c r="D390" s="37"/>
      <c r="E390" s="37"/>
      <c r="G390" s="37"/>
      <c r="H390" s="37"/>
      <c r="I390" s="37"/>
      <c r="K390" s="37"/>
    </row>
    <row r="391" spans="2:11" ht="13.2">
      <c r="B391" s="37"/>
      <c r="C391" s="37"/>
      <c r="D391" s="37"/>
      <c r="E391" s="37"/>
      <c r="G391" s="37"/>
      <c r="H391" s="37"/>
      <c r="I391" s="37"/>
      <c r="K391" s="37"/>
    </row>
    <row r="392" spans="2:11" ht="13.2">
      <c r="B392" s="37"/>
      <c r="C392" s="37"/>
      <c r="D392" s="37"/>
      <c r="E392" s="37"/>
      <c r="G392" s="37"/>
      <c r="H392" s="37"/>
      <c r="I392" s="37"/>
      <c r="K392" s="37"/>
    </row>
    <row r="393" spans="2:11" ht="13.2">
      <c r="B393" s="37"/>
      <c r="C393" s="37"/>
      <c r="D393" s="37"/>
      <c r="E393" s="37"/>
      <c r="G393" s="37"/>
      <c r="H393" s="37"/>
      <c r="I393" s="37"/>
      <c r="K393" s="37"/>
    </row>
    <row r="394" spans="2:11" ht="13.2">
      <c r="B394" s="37"/>
      <c r="C394" s="37"/>
      <c r="D394" s="37"/>
      <c r="E394" s="37"/>
      <c r="G394" s="37"/>
      <c r="H394" s="37"/>
      <c r="I394" s="37"/>
      <c r="K394" s="37"/>
    </row>
    <row r="395" spans="2:11" ht="13.2">
      <c r="B395" s="37"/>
      <c r="C395" s="37"/>
      <c r="D395" s="37"/>
      <c r="E395" s="37"/>
      <c r="G395" s="37"/>
      <c r="H395" s="37"/>
      <c r="I395" s="37"/>
      <c r="K395" s="37"/>
    </row>
    <row r="396" spans="2:11" ht="13.2">
      <c r="B396" s="37"/>
      <c r="C396" s="37"/>
      <c r="D396" s="37"/>
      <c r="E396" s="37"/>
      <c r="G396" s="37"/>
      <c r="H396" s="37"/>
      <c r="I396" s="37"/>
      <c r="K396" s="37"/>
    </row>
    <row r="397" spans="2:11" ht="13.2">
      <c r="B397" s="37"/>
      <c r="C397" s="37"/>
      <c r="D397" s="37"/>
      <c r="E397" s="37"/>
      <c r="G397" s="37"/>
      <c r="H397" s="37"/>
      <c r="I397" s="37"/>
      <c r="K397" s="37"/>
    </row>
    <row r="398" spans="2:11" ht="13.2">
      <c r="B398" s="37"/>
      <c r="C398" s="37"/>
      <c r="D398" s="37"/>
      <c r="E398" s="37"/>
      <c r="G398" s="37"/>
      <c r="H398" s="37"/>
      <c r="I398" s="37"/>
      <c r="K398" s="37"/>
    </row>
    <row r="399" spans="2:11" ht="13.2">
      <c r="B399" s="37"/>
      <c r="C399" s="37"/>
      <c r="D399" s="37"/>
      <c r="E399" s="37"/>
      <c r="G399" s="37"/>
      <c r="H399" s="37"/>
      <c r="I399" s="37"/>
      <c r="K399" s="37"/>
    </row>
    <row r="400" spans="2:11" ht="13.2">
      <c r="B400" s="37"/>
      <c r="C400" s="37"/>
      <c r="D400" s="37"/>
      <c r="E400" s="37"/>
      <c r="G400" s="37"/>
      <c r="H400" s="37"/>
      <c r="I400" s="37"/>
      <c r="K400" s="37"/>
    </row>
    <row r="401" spans="2:11" ht="13.2">
      <c r="B401" s="37"/>
      <c r="C401" s="37"/>
      <c r="D401" s="37"/>
      <c r="E401" s="37"/>
      <c r="G401" s="37"/>
      <c r="H401" s="37"/>
      <c r="I401" s="37"/>
      <c r="K401" s="37"/>
    </row>
    <row r="402" spans="2:11" ht="13.2">
      <c r="B402" s="37"/>
      <c r="C402" s="37"/>
      <c r="D402" s="37"/>
      <c r="E402" s="37"/>
      <c r="G402" s="37"/>
      <c r="H402" s="37"/>
      <c r="I402" s="37"/>
      <c r="K402" s="37"/>
    </row>
    <row r="403" spans="2:11" ht="13.2">
      <c r="B403" s="37"/>
      <c r="C403" s="37"/>
      <c r="D403" s="37"/>
      <c r="E403" s="37"/>
      <c r="G403" s="37"/>
      <c r="H403" s="37"/>
      <c r="I403" s="37"/>
      <c r="K403" s="37"/>
    </row>
    <row r="404" spans="2:11" ht="13.2">
      <c r="B404" s="37"/>
      <c r="C404" s="37"/>
      <c r="D404" s="37"/>
      <c r="E404" s="37"/>
      <c r="G404" s="37"/>
      <c r="H404" s="37"/>
      <c r="I404" s="37"/>
      <c r="K404" s="37"/>
    </row>
    <row r="405" spans="2:11" ht="13.2">
      <c r="B405" s="37"/>
      <c r="C405" s="37"/>
      <c r="D405" s="37"/>
      <c r="E405" s="37"/>
      <c r="G405" s="37"/>
      <c r="H405" s="37"/>
      <c r="I405" s="37"/>
      <c r="K405" s="37"/>
    </row>
    <row r="406" spans="2:11" ht="13.2">
      <c r="B406" s="37"/>
      <c r="C406" s="37"/>
      <c r="D406" s="37"/>
      <c r="E406" s="37"/>
      <c r="G406" s="37"/>
      <c r="H406" s="37"/>
      <c r="I406" s="37"/>
      <c r="K406" s="37"/>
    </row>
    <row r="407" spans="2:11" ht="13.2">
      <c r="B407" s="37"/>
      <c r="C407" s="37"/>
      <c r="D407" s="37"/>
      <c r="E407" s="37"/>
      <c r="G407" s="37"/>
      <c r="H407" s="37"/>
      <c r="I407" s="37"/>
      <c r="K407" s="37"/>
    </row>
    <row r="408" spans="2:11" ht="13.2">
      <c r="B408" s="37"/>
      <c r="C408" s="37"/>
      <c r="D408" s="37"/>
      <c r="E408" s="37"/>
      <c r="G408" s="37"/>
      <c r="H408" s="37"/>
      <c r="I408" s="37"/>
      <c r="K408" s="37"/>
    </row>
    <row r="409" spans="2:11" ht="13.2">
      <c r="B409" s="37"/>
      <c r="C409" s="37"/>
      <c r="D409" s="37"/>
      <c r="E409" s="37"/>
      <c r="G409" s="37"/>
      <c r="H409" s="37"/>
      <c r="I409" s="37"/>
      <c r="K409" s="37"/>
    </row>
    <row r="410" spans="2:11" ht="13.2">
      <c r="B410" s="37"/>
      <c r="C410" s="37"/>
      <c r="D410" s="37"/>
      <c r="E410" s="37"/>
      <c r="G410" s="37"/>
      <c r="H410" s="37"/>
      <c r="I410" s="37"/>
      <c r="K410" s="37"/>
    </row>
    <row r="411" spans="2:11" ht="13.2">
      <c r="B411" s="37"/>
      <c r="C411" s="37"/>
      <c r="D411" s="37"/>
      <c r="E411" s="37"/>
      <c r="G411" s="37"/>
      <c r="H411" s="37"/>
      <c r="I411" s="37"/>
      <c r="K411" s="37"/>
    </row>
    <row r="412" spans="2:11" ht="13.2">
      <c r="B412" s="37"/>
      <c r="C412" s="37"/>
      <c r="D412" s="37"/>
      <c r="E412" s="37"/>
      <c r="G412" s="37"/>
      <c r="H412" s="37"/>
      <c r="I412" s="37"/>
      <c r="K412" s="37"/>
    </row>
    <row r="413" spans="2:11" ht="13.2">
      <c r="B413" s="37"/>
      <c r="C413" s="37"/>
      <c r="D413" s="37"/>
      <c r="E413" s="37"/>
      <c r="G413" s="37"/>
      <c r="H413" s="37"/>
      <c r="I413" s="37"/>
      <c r="K413" s="37"/>
    </row>
    <row r="414" spans="2:11" ht="13.2">
      <c r="B414" s="37"/>
      <c r="C414" s="37"/>
      <c r="D414" s="37"/>
      <c r="E414" s="37"/>
      <c r="G414" s="37"/>
      <c r="H414" s="37"/>
      <c r="I414" s="37"/>
      <c r="K414" s="37"/>
    </row>
    <row r="415" spans="2:11" ht="13.2">
      <c r="B415" s="37"/>
      <c r="C415" s="37"/>
      <c r="D415" s="37"/>
      <c r="E415" s="37"/>
      <c r="G415" s="37"/>
      <c r="H415" s="37"/>
      <c r="I415" s="37"/>
      <c r="K415" s="37"/>
    </row>
    <row r="416" spans="2:11" ht="13.2">
      <c r="B416" s="37"/>
      <c r="C416" s="37"/>
      <c r="D416" s="37"/>
      <c r="E416" s="37"/>
      <c r="G416" s="37"/>
      <c r="H416" s="37"/>
      <c r="I416" s="37"/>
      <c r="K416" s="37"/>
    </row>
    <row r="417" spans="2:11" ht="13.2">
      <c r="B417" s="37"/>
      <c r="C417" s="37"/>
      <c r="D417" s="37"/>
      <c r="E417" s="37"/>
      <c r="G417" s="37"/>
      <c r="H417" s="37"/>
      <c r="I417" s="37"/>
      <c r="K417" s="37"/>
    </row>
    <row r="418" spans="2:11" ht="13.2">
      <c r="B418" s="37"/>
      <c r="C418" s="37"/>
      <c r="D418" s="37"/>
      <c r="E418" s="37"/>
      <c r="G418" s="37"/>
      <c r="H418" s="37"/>
      <c r="I418" s="37"/>
      <c r="K418" s="37"/>
    </row>
    <row r="419" spans="2:11" ht="13.2">
      <c r="B419" s="37"/>
      <c r="C419" s="37"/>
      <c r="D419" s="37"/>
      <c r="E419" s="37"/>
      <c r="G419" s="37"/>
      <c r="H419" s="37"/>
      <c r="I419" s="37"/>
      <c r="K419" s="37"/>
    </row>
    <row r="420" spans="2:11" ht="13.2">
      <c r="B420" s="37"/>
      <c r="C420" s="37"/>
      <c r="D420" s="37"/>
      <c r="E420" s="37"/>
      <c r="G420" s="37"/>
      <c r="H420" s="37"/>
      <c r="I420" s="37"/>
      <c r="K420" s="37"/>
    </row>
    <row r="421" spans="2:11" ht="13.2">
      <c r="B421" s="37"/>
      <c r="C421" s="37"/>
      <c r="D421" s="37"/>
      <c r="E421" s="37"/>
      <c r="G421" s="37"/>
      <c r="H421" s="37"/>
      <c r="I421" s="37"/>
      <c r="K421" s="37"/>
    </row>
    <row r="422" spans="2:11" ht="13.2">
      <c r="B422" s="37"/>
      <c r="C422" s="37"/>
      <c r="D422" s="37"/>
      <c r="E422" s="37"/>
      <c r="G422" s="37"/>
      <c r="H422" s="37"/>
      <c r="I422" s="37"/>
      <c r="K422" s="37"/>
    </row>
    <row r="423" spans="2:11" ht="13.2">
      <c r="B423" s="37"/>
      <c r="C423" s="37"/>
      <c r="D423" s="37"/>
      <c r="E423" s="37"/>
      <c r="G423" s="37"/>
      <c r="H423" s="37"/>
      <c r="I423" s="37"/>
      <c r="K423" s="37"/>
    </row>
    <row r="424" spans="2:11" ht="13.2">
      <c r="B424" s="37"/>
      <c r="C424" s="37"/>
      <c r="D424" s="37"/>
      <c r="E424" s="37"/>
      <c r="G424" s="37"/>
      <c r="H424" s="37"/>
      <c r="I424" s="37"/>
      <c r="K424" s="37"/>
    </row>
    <row r="425" spans="2:11" ht="13.2">
      <c r="B425" s="37"/>
      <c r="C425" s="37"/>
      <c r="D425" s="37"/>
      <c r="E425" s="37"/>
      <c r="G425" s="37"/>
      <c r="H425" s="37"/>
      <c r="I425" s="37"/>
      <c r="K425" s="37"/>
    </row>
    <row r="426" spans="2:11" ht="13.2">
      <c r="B426" s="37"/>
      <c r="C426" s="37"/>
      <c r="D426" s="37"/>
      <c r="E426" s="37"/>
      <c r="G426" s="37"/>
      <c r="H426" s="37"/>
      <c r="I426" s="37"/>
      <c r="K426" s="37"/>
    </row>
    <row r="427" spans="2:11" ht="13.2">
      <c r="B427" s="37"/>
      <c r="C427" s="37"/>
      <c r="D427" s="37"/>
      <c r="E427" s="37"/>
      <c r="G427" s="37"/>
      <c r="H427" s="37"/>
      <c r="I427" s="37"/>
      <c r="K427" s="37"/>
    </row>
    <row r="428" spans="2:11" ht="13.2">
      <c r="B428" s="37"/>
      <c r="C428" s="37"/>
      <c r="D428" s="37"/>
      <c r="E428" s="37"/>
      <c r="G428" s="37"/>
      <c r="H428" s="37"/>
      <c r="I428" s="37"/>
      <c r="K428" s="37"/>
    </row>
    <row r="429" spans="2:11" ht="13.2">
      <c r="B429" s="37"/>
      <c r="C429" s="37"/>
      <c r="D429" s="37"/>
      <c r="E429" s="37"/>
      <c r="G429" s="37"/>
      <c r="H429" s="37"/>
      <c r="I429" s="37"/>
      <c r="K429" s="37"/>
    </row>
    <row r="430" spans="2:11" ht="13.2">
      <c r="B430" s="37"/>
      <c r="C430" s="37"/>
      <c r="D430" s="37"/>
      <c r="E430" s="37"/>
      <c r="G430" s="37"/>
      <c r="H430" s="37"/>
      <c r="I430" s="37"/>
      <c r="K430" s="37"/>
    </row>
    <row r="431" spans="2:11" ht="13.2">
      <c r="B431" s="37"/>
      <c r="C431" s="37"/>
      <c r="D431" s="37"/>
      <c r="E431" s="37"/>
      <c r="G431" s="37"/>
      <c r="H431" s="37"/>
      <c r="I431" s="37"/>
      <c r="K431" s="37"/>
    </row>
    <row r="432" spans="2:11" ht="13.2">
      <c r="B432" s="37"/>
      <c r="C432" s="37"/>
      <c r="D432" s="37"/>
      <c r="E432" s="37"/>
      <c r="G432" s="37"/>
      <c r="H432" s="37"/>
      <c r="I432" s="37"/>
      <c r="K432" s="37"/>
    </row>
    <row r="433" spans="2:11" ht="13.2">
      <c r="B433" s="37"/>
      <c r="C433" s="37"/>
      <c r="D433" s="37"/>
      <c r="E433" s="37"/>
      <c r="G433" s="37"/>
      <c r="H433" s="37"/>
      <c r="I433" s="37"/>
      <c r="K433" s="37"/>
    </row>
    <row r="434" spans="2:11" ht="13.2">
      <c r="B434" s="37"/>
      <c r="C434" s="37"/>
      <c r="D434" s="37"/>
      <c r="E434" s="37"/>
      <c r="G434" s="37"/>
      <c r="H434" s="37"/>
      <c r="I434" s="37"/>
      <c r="K434" s="37"/>
    </row>
    <row r="435" spans="2:11" ht="13.2">
      <c r="B435" s="37"/>
      <c r="C435" s="37"/>
      <c r="D435" s="37"/>
      <c r="E435" s="37"/>
      <c r="G435" s="37"/>
      <c r="H435" s="37"/>
      <c r="I435" s="37"/>
      <c r="K435" s="37"/>
    </row>
    <row r="436" spans="2:11" ht="13.2">
      <c r="B436" s="37"/>
      <c r="C436" s="37"/>
      <c r="D436" s="37"/>
      <c r="E436" s="37"/>
      <c r="G436" s="37"/>
      <c r="H436" s="37"/>
      <c r="I436" s="37"/>
      <c r="K436" s="37"/>
    </row>
    <row r="437" spans="2:11" ht="13.2">
      <c r="B437" s="37"/>
      <c r="C437" s="37"/>
      <c r="D437" s="37"/>
      <c r="E437" s="37"/>
      <c r="G437" s="37"/>
      <c r="H437" s="37"/>
      <c r="I437" s="37"/>
      <c r="K437" s="37"/>
    </row>
    <row r="438" spans="2:11" ht="13.2">
      <c r="B438" s="37"/>
      <c r="C438" s="37"/>
      <c r="D438" s="37"/>
      <c r="E438" s="37"/>
      <c r="G438" s="37"/>
      <c r="H438" s="37"/>
      <c r="I438" s="37"/>
      <c r="K438" s="37"/>
    </row>
    <row r="439" spans="2:11" ht="13.2">
      <c r="B439" s="37"/>
      <c r="C439" s="37"/>
      <c r="D439" s="37"/>
      <c r="E439" s="37"/>
      <c r="G439" s="37"/>
      <c r="H439" s="37"/>
      <c r="I439" s="37"/>
      <c r="K439" s="37"/>
    </row>
    <row r="440" spans="2:11" ht="13.2">
      <c r="B440" s="37"/>
      <c r="C440" s="37"/>
      <c r="D440" s="37"/>
      <c r="E440" s="37"/>
      <c r="G440" s="37"/>
      <c r="H440" s="37"/>
      <c r="I440" s="37"/>
      <c r="K440" s="37"/>
    </row>
    <row r="441" spans="2:11" ht="13.2">
      <c r="B441" s="37"/>
      <c r="C441" s="37"/>
      <c r="D441" s="37"/>
      <c r="E441" s="37"/>
      <c r="G441" s="37"/>
      <c r="H441" s="37"/>
      <c r="I441" s="37"/>
      <c r="K441" s="37"/>
    </row>
    <row r="442" spans="2:11" ht="13.2">
      <c r="B442" s="37"/>
      <c r="C442" s="37"/>
      <c r="D442" s="37"/>
      <c r="E442" s="37"/>
      <c r="G442" s="37"/>
      <c r="H442" s="37"/>
      <c r="I442" s="37"/>
      <c r="K442" s="37"/>
    </row>
    <row r="443" spans="2:11" ht="13.2">
      <c r="B443" s="37"/>
      <c r="C443" s="37"/>
      <c r="D443" s="37"/>
      <c r="E443" s="37"/>
      <c r="G443" s="37"/>
      <c r="H443" s="37"/>
      <c r="I443" s="37"/>
      <c r="K443" s="37"/>
    </row>
    <row r="444" spans="2:11" ht="13.2">
      <c r="B444" s="37"/>
      <c r="C444" s="37"/>
      <c r="D444" s="37"/>
      <c r="E444" s="37"/>
      <c r="G444" s="37"/>
      <c r="H444" s="37"/>
      <c r="I444" s="37"/>
      <c r="K444" s="37"/>
    </row>
    <row r="445" spans="2:11" ht="13.2">
      <c r="B445" s="37"/>
      <c r="C445" s="37"/>
      <c r="D445" s="37"/>
      <c r="E445" s="37"/>
      <c r="G445" s="37"/>
      <c r="H445" s="37"/>
      <c r="I445" s="37"/>
      <c r="K445" s="37"/>
    </row>
    <row r="446" spans="2:11" ht="13.2">
      <c r="B446" s="37"/>
      <c r="C446" s="37"/>
      <c r="D446" s="37"/>
      <c r="E446" s="37"/>
      <c r="G446" s="37"/>
      <c r="H446" s="37"/>
      <c r="I446" s="37"/>
      <c r="K446" s="37"/>
    </row>
    <row r="447" spans="2:11" ht="13.2">
      <c r="B447" s="37"/>
      <c r="C447" s="37"/>
      <c r="D447" s="37"/>
      <c r="E447" s="37"/>
      <c r="G447" s="37"/>
      <c r="H447" s="37"/>
      <c r="I447" s="37"/>
      <c r="K447" s="37"/>
    </row>
    <row r="448" spans="2:11" ht="13.2">
      <c r="B448" s="37"/>
      <c r="C448" s="37"/>
      <c r="D448" s="37"/>
      <c r="E448" s="37"/>
      <c r="G448" s="37"/>
      <c r="H448" s="37"/>
      <c r="I448" s="37"/>
      <c r="K448" s="37"/>
    </row>
    <row r="449" spans="2:11" ht="13.2">
      <c r="B449" s="37"/>
      <c r="C449" s="37"/>
      <c r="D449" s="37"/>
      <c r="E449" s="37"/>
      <c r="G449" s="37"/>
      <c r="H449" s="37"/>
      <c r="I449" s="37"/>
      <c r="K449" s="37"/>
    </row>
    <row r="450" spans="2:11" ht="13.2">
      <c r="B450" s="37"/>
      <c r="C450" s="37"/>
      <c r="D450" s="37"/>
      <c r="E450" s="37"/>
      <c r="G450" s="37"/>
      <c r="H450" s="37"/>
      <c r="I450" s="37"/>
      <c r="K450" s="37"/>
    </row>
    <row r="451" spans="2:11" ht="13.2">
      <c r="B451" s="37"/>
      <c r="C451" s="37"/>
      <c r="D451" s="37"/>
      <c r="E451" s="37"/>
      <c r="G451" s="37"/>
      <c r="H451" s="37"/>
      <c r="I451" s="37"/>
      <c r="K451" s="37"/>
    </row>
    <row r="452" spans="2:11" ht="13.2">
      <c r="B452" s="37"/>
      <c r="C452" s="37"/>
      <c r="D452" s="37"/>
      <c r="E452" s="37"/>
      <c r="G452" s="37"/>
      <c r="H452" s="37"/>
      <c r="I452" s="37"/>
      <c r="K452" s="37"/>
    </row>
    <row r="453" spans="2:11" ht="13.2">
      <c r="B453" s="37"/>
      <c r="C453" s="37"/>
      <c r="D453" s="37"/>
      <c r="E453" s="37"/>
      <c r="G453" s="37"/>
      <c r="H453" s="37"/>
      <c r="I453" s="37"/>
      <c r="K453" s="37"/>
    </row>
    <row r="454" spans="2:11" ht="13.2">
      <c r="B454" s="37"/>
      <c r="C454" s="37"/>
      <c r="D454" s="37"/>
      <c r="E454" s="37"/>
      <c r="G454" s="37"/>
      <c r="H454" s="37"/>
      <c r="I454" s="37"/>
      <c r="K454" s="37"/>
    </row>
    <row r="455" spans="2:11" ht="13.2">
      <c r="B455" s="37"/>
      <c r="C455" s="37"/>
      <c r="D455" s="37"/>
      <c r="E455" s="37"/>
      <c r="G455" s="37"/>
      <c r="H455" s="37"/>
      <c r="I455" s="37"/>
      <c r="K455" s="37"/>
    </row>
    <row r="456" spans="2:11" ht="13.2">
      <c r="B456" s="37"/>
      <c r="C456" s="37"/>
      <c r="D456" s="37"/>
      <c r="E456" s="37"/>
      <c r="G456" s="37"/>
      <c r="H456" s="37"/>
      <c r="I456" s="37"/>
      <c r="K456" s="37"/>
    </row>
    <row r="457" spans="2:11" ht="13.2">
      <c r="B457" s="37"/>
      <c r="C457" s="37"/>
      <c r="D457" s="37"/>
      <c r="E457" s="37"/>
      <c r="G457" s="37"/>
      <c r="H457" s="37"/>
      <c r="I457" s="37"/>
      <c r="K457" s="37"/>
    </row>
    <row r="458" spans="2:11" ht="13.2">
      <c r="B458" s="37"/>
      <c r="C458" s="37"/>
      <c r="D458" s="37"/>
      <c r="E458" s="37"/>
      <c r="G458" s="37"/>
      <c r="H458" s="37"/>
      <c r="I458" s="37"/>
      <c r="K458" s="37"/>
    </row>
    <row r="459" spans="2:11" ht="13.2">
      <c r="B459" s="37"/>
      <c r="C459" s="37"/>
      <c r="D459" s="37"/>
      <c r="E459" s="37"/>
      <c r="G459" s="37"/>
      <c r="H459" s="37"/>
      <c r="I459" s="37"/>
      <c r="K459" s="37"/>
    </row>
    <row r="460" spans="2:11" ht="13.2">
      <c r="B460" s="37"/>
      <c r="C460" s="37"/>
      <c r="D460" s="37"/>
      <c r="E460" s="37"/>
      <c r="G460" s="37"/>
      <c r="H460" s="37"/>
      <c r="I460" s="37"/>
      <c r="K460" s="37"/>
    </row>
    <row r="461" spans="2:11" ht="13.2">
      <c r="B461" s="37"/>
      <c r="C461" s="37"/>
      <c r="D461" s="37"/>
      <c r="E461" s="37"/>
      <c r="G461" s="37"/>
      <c r="H461" s="37"/>
      <c r="I461" s="37"/>
      <c r="K461" s="37"/>
    </row>
    <row r="462" spans="2:11" ht="13.2">
      <c r="B462" s="37"/>
      <c r="C462" s="37"/>
      <c r="D462" s="37"/>
      <c r="E462" s="37"/>
      <c r="G462" s="37"/>
      <c r="H462" s="37"/>
      <c r="I462" s="37"/>
      <c r="K462" s="37"/>
    </row>
    <row r="463" spans="2:11" ht="13.2">
      <c r="B463" s="37"/>
      <c r="C463" s="37"/>
      <c r="D463" s="37"/>
      <c r="E463" s="37"/>
      <c r="G463" s="37"/>
      <c r="H463" s="37"/>
      <c r="I463" s="37"/>
      <c r="K463" s="37"/>
    </row>
    <row r="464" spans="2:11" ht="13.2">
      <c r="B464" s="37"/>
      <c r="C464" s="37"/>
      <c r="D464" s="37"/>
      <c r="E464" s="37"/>
      <c r="G464" s="37"/>
      <c r="H464" s="37"/>
      <c r="I464" s="37"/>
      <c r="K464" s="37"/>
    </row>
    <row r="465" spans="2:11" ht="13.2">
      <c r="B465" s="37"/>
      <c r="C465" s="37"/>
      <c r="D465" s="37"/>
      <c r="E465" s="37"/>
      <c r="G465" s="37"/>
      <c r="H465" s="37"/>
      <c r="I465" s="37"/>
      <c r="K465" s="37"/>
    </row>
    <row r="466" spans="2:11" ht="13.2">
      <c r="B466" s="37"/>
      <c r="C466" s="37"/>
      <c r="D466" s="37"/>
      <c r="E466" s="37"/>
      <c r="G466" s="37"/>
      <c r="H466" s="37"/>
      <c r="I466" s="37"/>
      <c r="K466" s="37"/>
    </row>
    <row r="467" spans="2:11" ht="13.2">
      <c r="B467" s="37"/>
      <c r="C467" s="37"/>
      <c r="D467" s="37"/>
      <c r="E467" s="37"/>
      <c r="G467" s="37"/>
      <c r="H467" s="37"/>
      <c r="I467" s="37"/>
      <c r="K467" s="37"/>
    </row>
    <row r="468" spans="2:11" ht="13.2">
      <c r="B468" s="37"/>
      <c r="C468" s="37"/>
      <c r="D468" s="37"/>
      <c r="E468" s="37"/>
      <c r="G468" s="37"/>
      <c r="H468" s="37"/>
      <c r="I468" s="37"/>
      <c r="K468" s="37"/>
    </row>
    <row r="469" spans="2:11" ht="13.2">
      <c r="B469" s="37"/>
      <c r="C469" s="37"/>
      <c r="D469" s="37"/>
      <c r="E469" s="37"/>
      <c r="G469" s="37"/>
      <c r="H469" s="37"/>
      <c r="I469" s="37"/>
      <c r="K469" s="37"/>
    </row>
    <row r="470" spans="2:11" ht="13.2">
      <c r="B470" s="37"/>
      <c r="C470" s="37"/>
      <c r="D470" s="37"/>
      <c r="E470" s="37"/>
      <c r="G470" s="37"/>
      <c r="H470" s="37"/>
      <c r="I470" s="37"/>
      <c r="K470" s="37"/>
    </row>
    <row r="471" spans="2:11" ht="13.2">
      <c r="B471" s="37"/>
      <c r="C471" s="37"/>
      <c r="D471" s="37"/>
      <c r="E471" s="37"/>
      <c r="G471" s="37"/>
      <c r="H471" s="37"/>
      <c r="I471" s="37"/>
      <c r="K471" s="37"/>
    </row>
    <row r="472" spans="2:11" ht="13.2">
      <c r="B472" s="37"/>
      <c r="C472" s="37"/>
      <c r="D472" s="37"/>
      <c r="E472" s="37"/>
      <c r="G472" s="37"/>
      <c r="H472" s="37"/>
      <c r="I472" s="37"/>
      <c r="K472" s="37"/>
    </row>
    <row r="473" spans="2:11" ht="13.2">
      <c r="B473" s="37"/>
      <c r="C473" s="37"/>
      <c r="D473" s="37"/>
      <c r="E473" s="37"/>
      <c r="G473" s="37"/>
      <c r="H473" s="37"/>
      <c r="I473" s="37"/>
      <c r="K473" s="37"/>
    </row>
    <row r="474" spans="2:11" ht="13.2">
      <c r="B474" s="37"/>
      <c r="C474" s="37"/>
      <c r="D474" s="37"/>
      <c r="E474" s="37"/>
      <c r="G474" s="37"/>
      <c r="H474" s="37"/>
      <c r="I474" s="37"/>
      <c r="K474" s="37"/>
    </row>
    <row r="475" spans="2:11" ht="13.2">
      <c r="B475" s="37"/>
      <c r="C475" s="37"/>
      <c r="D475" s="37"/>
      <c r="E475" s="37"/>
      <c r="G475" s="37"/>
      <c r="H475" s="37"/>
      <c r="I475" s="37"/>
      <c r="K475" s="37"/>
    </row>
    <row r="476" spans="2:11" ht="13.2">
      <c r="B476" s="37"/>
      <c r="C476" s="37"/>
      <c r="D476" s="37"/>
      <c r="E476" s="37"/>
      <c r="G476" s="37"/>
      <c r="H476" s="37"/>
      <c r="I476" s="37"/>
      <c r="K476" s="37"/>
    </row>
    <row r="477" spans="2:11" ht="13.2">
      <c r="B477" s="37"/>
      <c r="C477" s="37"/>
      <c r="D477" s="37"/>
      <c r="E477" s="37"/>
      <c r="G477" s="37"/>
      <c r="H477" s="37"/>
      <c r="I477" s="37"/>
      <c r="K477" s="37"/>
    </row>
    <row r="478" spans="2:11" ht="13.2">
      <c r="B478" s="37"/>
      <c r="C478" s="37"/>
      <c r="D478" s="37"/>
      <c r="E478" s="37"/>
      <c r="G478" s="37"/>
      <c r="H478" s="37"/>
      <c r="I478" s="37"/>
      <c r="K478" s="37"/>
    </row>
    <row r="479" spans="2:11" ht="13.2">
      <c r="B479" s="37"/>
      <c r="C479" s="37"/>
      <c r="D479" s="37"/>
      <c r="E479" s="37"/>
      <c r="G479" s="37"/>
      <c r="H479" s="37"/>
      <c r="I479" s="37"/>
      <c r="K479" s="37"/>
    </row>
    <row r="480" spans="2:11" ht="13.2">
      <c r="B480" s="37"/>
      <c r="C480" s="37"/>
      <c r="D480" s="37"/>
      <c r="E480" s="37"/>
      <c r="G480" s="37"/>
      <c r="H480" s="37"/>
      <c r="I480" s="37"/>
      <c r="K480" s="37"/>
    </row>
    <row r="481" spans="2:11" ht="13.2">
      <c r="B481" s="37"/>
      <c r="C481" s="37"/>
      <c r="D481" s="37"/>
      <c r="E481" s="37"/>
      <c r="G481" s="37"/>
      <c r="H481" s="37"/>
      <c r="I481" s="37"/>
      <c r="K481" s="37"/>
    </row>
    <row r="482" spans="2:11" ht="13.2">
      <c r="B482" s="37"/>
      <c r="C482" s="37"/>
      <c r="D482" s="37"/>
      <c r="E482" s="37"/>
      <c r="G482" s="37"/>
      <c r="H482" s="37"/>
      <c r="I482" s="37"/>
      <c r="K482" s="37"/>
    </row>
    <row r="483" spans="2:11" ht="13.2">
      <c r="B483" s="37"/>
      <c r="C483" s="37"/>
      <c r="D483" s="37"/>
      <c r="E483" s="37"/>
      <c r="G483" s="37"/>
      <c r="H483" s="37"/>
      <c r="I483" s="37"/>
      <c r="K483" s="37"/>
    </row>
    <row r="484" spans="2:11" ht="13.2">
      <c r="B484" s="37"/>
      <c r="C484" s="37"/>
      <c r="D484" s="37"/>
      <c r="E484" s="37"/>
      <c r="G484" s="37"/>
      <c r="H484" s="37"/>
      <c r="I484" s="37"/>
      <c r="K484" s="37"/>
    </row>
    <row r="485" spans="2:11" ht="13.2">
      <c r="B485" s="37"/>
      <c r="C485" s="37"/>
      <c r="D485" s="37"/>
      <c r="E485" s="37"/>
      <c r="G485" s="37"/>
      <c r="H485" s="37"/>
      <c r="I485" s="37"/>
      <c r="K485" s="37"/>
    </row>
    <row r="486" spans="2:11" ht="13.2">
      <c r="B486" s="37"/>
      <c r="C486" s="37"/>
      <c r="D486" s="37"/>
      <c r="E486" s="37"/>
      <c r="G486" s="37"/>
      <c r="H486" s="37"/>
      <c r="I486" s="37"/>
      <c r="K486" s="37"/>
    </row>
    <row r="487" spans="2:11" ht="13.2">
      <c r="B487" s="37"/>
      <c r="C487" s="37"/>
      <c r="D487" s="37"/>
      <c r="E487" s="37"/>
      <c r="G487" s="37"/>
      <c r="H487" s="37"/>
      <c r="I487" s="37"/>
      <c r="K487" s="37"/>
    </row>
    <row r="488" spans="2:11" ht="13.2">
      <c r="B488" s="37"/>
      <c r="C488" s="37"/>
      <c r="D488" s="37"/>
      <c r="E488" s="37"/>
      <c r="G488" s="37"/>
      <c r="H488" s="37"/>
      <c r="I488" s="37"/>
      <c r="K488" s="37"/>
    </row>
    <row r="489" spans="2:11" ht="13.2">
      <c r="B489" s="37"/>
      <c r="C489" s="37"/>
      <c r="D489" s="37"/>
      <c r="E489" s="37"/>
      <c r="G489" s="37"/>
      <c r="H489" s="37"/>
      <c r="I489" s="37"/>
      <c r="K489" s="37"/>
    </row>
    <row r="490" spans="2:11" ht="13.2">
      <c r="B490" s="37"/>
      <c r="C490" s="37"/>
      <c r="D490" s="37"/>
      <c r="E490" s="37"/>
      <c r="G490" s="37"/>
      <c r="H490" s="37"/>
      <c r="I490" s="37"/>
      <c r="K490" s="37"/>
    </row>
    <row r="491" spans="2:11" ht="13.2">
      <c r="B491" s="37"/>
      <c r="C491" s="37"/>
      <c r="D491" s="37"/>
      <c r="E491" s="37"/>
      <c r="G491" s="37"/>
      <c r="H491" s="37"/>
      <c r="I491" s="37"/>
      <c r="K491" s="37"/>
    </row>
    <row r="492" spans="2:11" ht="13.2">
      <c r="B492" s="37"/>
      <c r="C492" s="37"/>
      <c r="D492" s="37"/>
      <c r="E492" s="37"/>
      <c r="G492" s="37"/>
      <c r="H492" s="37"/>
      <c r="I492" s="37"/>
      <c r="K492" s="37"/>
    </row>
    <row r="493" spans="2:11" ht="13.2">
      <c r="B493" s="37"/>
      <c r="C493" s="37"/>
      <c r="D493" s="37"/>
      <c r="E493" s="37"/>
      <c r="G493" s="37"/>
      <c r="H493" s="37"/>
      <c r="I493" s="37"/>
      <c r="K493" s="37"/>
    </row>
    <row r="494" spans="2:11" ht="13.2">
      <c r="B494" s="37"/>
      <c r="C494" s="37"/>
      <c r="D494" s="37"/>
      <c r="E494" s="37"/>
      <c r="G494" s="37"/>
      <c r="H494" s="37"/>
      <c r="I494" s="37"/>
      <c r="K494" s="37"/>
    </row>
    <row r="495" spans="2:11" ht="13.2">
      <c r="B495" s="37"/>
      <c r="C495" s="37"/>
      <c r="D495" s="37"/>
      <c r="E495" s="37"/>
      <c r="G495" s="37"/>
      <c r="H495" s="37"/>
      <c r="I495" s="37"/>
      <c r="K495" s="37"/>
    </row>
    <row r="496" spans="2:11" ht="13.2">
      <c r="B496" s="37"/>
      <c r="C496" s="37"/>
      <c r="D496" s="37"/>
      <c r="E496" s="37"/>
      <c r="G496" s="37"/>
      <c r="H496" s="37"/>
      <c r="I496" s="37"/>
      <c r="K496" s="37"/>
    </row>
    <row r="497" spans="2:11" ht="13.2">
      <c r="B497" s="37"/>
      <c r="C497" s="37"/>
      <c r="D497" s="37"/>
      <c r="E497" s="37"/>
      <c r="G497" s="37"/>
      <c r="H497" s="37"/>
      <c r="I497" s="37"/>
      <c r="K497" s="37"/>
    </row>
    <row r="498" spans="2:11" ht="13.2">
      <c r="B498" s="37"/>
      <c r="C498" s="37"/>
      <c r="D498" s="37"/>
      <c r="E498" s="37"/>
      <c r="G498" s="37"/>
      <c r="H498" s="37"/>
      <c r="I498" s="37"/>
      <c r="K498" s="37"/>
    </row>
    <row r="499" spans="2:11" ht="13.2">
      <c r="B499" s="37"/>
      <c r="C499" s="37"/>
      <c r="D499" s="37"/>
      <c r="E499" s="37"/>
      <c r="G499" s="37"/>
      <c r="H499" s="37"/>
      <c r="I499" s="37"/>
      <c r="K499" s="37"/>
    </row>
    <row r="500" spans="2:11" ht="13.2">
      <c r="B500" s="37"/>
      <c r="C500" s="37"/>
      <c r="D500" s="37"/>
      <c r="E500" s="37"/>
      <c r="G500" s="37"/>
      <c r="H500" s="37"/>
      <c r="I500" s="37"/>
      <c r="K500" s="37"/>
    </row>
    <row r="501" spans="2:11" ht="13.2">
      <c r="B501" s="37"/>
      <c r="C501" s="37"/>
      <c r="D501" s="37"/>
      <c r="E501" s="37"/>
      <c r="G501" s="37"/>
      <c r="H501" s="37"/>
      <c r="I501" s="37"/>
      <c r="K501" s="37"/>
    </row>
    <row r="502" spans="2:11" ht="13.2">
      <c r="B502" s="37"/>
      <c r="C502" s="37"/>
      <c r="D502" s="37"/>
      <c r="E502" s="37"/>
      <c r="G502" s="37"/>
      <c r="H502" s="37"/>
      <c r="I502" s="37"/>
      <c r="K502" s="37"/>
    </row>
    <row r="503" spans="2:11" ht="13.2">
      <c r="B503" s="37"/>
      <c r="C503" s="37"/>
      <c r="D503" s="37"/>
      <c r="E503" s="37"/>
      <c r="G503" s="37"/>
      <c r="H503" s="37"/>
      <c r="I503" s="37"/>
      <c r="K503" s="37"/>
    </row>
    <row r="504" spans="2:11" ht="13.2">
      <c r="B504" s="37"/>
      <c r="C504" s="37"/>
      <c r="D504" s="37"/>
      <c r="E504" s="37"/>
      <c r="G504" s="37"/>
      <c r="H504" s="37"/>
      <c r="I504" s="37"/>
      <c r="K504" s="37"/>
    </row>
    <row r="505" spans="2:11" ht="13.2">
      <c r="B505" s="37"/>
      <c r="C505" s="37"/>
      <c r="D505" s="37"/>
      <c r="E505" s="37"/>
      <c r="G505" s="37"/>
      <c r="H505" s="37"/>
      <c r="I505" s="37"/>
      <c r="K505" s="37"/>
    </row>
    <row r="506" spans="2:11" ht="13.2">
      <c r="B506" s="37"/>
      <c r="C506" s="37"/>
      <c r="D506" s="37"/>
      <c r="E506" s="37"/>
      <c r="G506" s="37"/>
      <c r="H506" s="37"/>
      <c r="I506" s="37"/>
      <c r="K506" s="37"/>
    </row>
    <row r="507" spans="2:11" ht="13.2">
      <c r="B507" s="37"/>
      <c r="C507" s="37"/>
      <c r="D507" s="37"/>
      <c r="E507" s="37"/>
      <c r="G507" s="37"/>
      <c r="H507" s="37"/>
      <c r="I507" s="37"/>
      <c r="K507" s="37"/>
    </row>
    <row r="508" spans="2:11" ht="13.2">
      <c r="B508" s="37"/>
      <c r="C508" s="37"/>
      <c r="D508" s="37"/>
      <c r="E508" s="37"/>
      <c r="G508" s="37"/>
      <c r="H508" s="37"/>
      <c r="I508" s="37"/>
      <c r="K508" s="37"/>
    </row>
    <row r="509" spans="2:11" ht="13.2">
      <c r="B509" s="37"/>
      <c r="C509" s="37"/>
      <c r="D509" s="37"/>
      <c r="E509" s="37"/>
      <c r="G509" s="37"/>
      <c r="H509" s="37"/>
      <c r="I509" s="37"/>
      <c r="K509" s="37"/>
    </row>
    <row r="510" spans="2:11" ht="13.2">
      <c r="B510" s="37"/>
      <c r="C510" s="37"/>
      <c r="D510" s="37"/>
      <c r="E510" s="37"/>
      <c r="G510" s="37"/>
      <c r="H510" s="37"/>
      <c r="I510" s="37"/>
      <c r="K510" s="37"/>
    </row>
    <row r="511" spans="2:11" ht="13.2">
      <c r="B511" s="37"/>
      <c r="C511" s="37"/>
      <c r="D511" s="37"/>
      <c r="E511" s="37"/>
      <c r="G511" s="37"/>
      <c r="H511" s="37"/>
      <c r="I511" s="37"/>
      <c r="K511" s="37"/>
    </row>
    <row r="512" spans="2:11" ht="13.2">
      <c r="B512" s="37"/>
      <c r="C512" s="37"/>
      <c r="D512" s="37"/>
      <c r="E512" s="37"/>
      <c r="G512" s="37"/>
      <c r="H512" s="37"/>
      <c r="I512" s="37"/>
      <c r="K512" s="37"/>
    </row>
    <row r="513" spans="2:11" ht="13.2">
      <c r="B513" s="37"/>
      <c r="C513" s="37"/>
      <c r="D513" s="37"/>
      <c r="E513" s="37"/>
      <c r="G513" s="37"/>
      <c r="H513" s="37"/>
      <c r="I513" s="37"/>
      <c r="K513" s="37"/>
    </row>
    <row r="514" spans="2:11" ht="13.2">
      <c r="B514" s="37"/>
      <c r="C514" s="37"/>
      <c r="D514" s="37"/>
      <c r="E514" s="37"/>
      <c r="G514" s="37"/>
      <c r="H514" s="37"/>
      <c r="I514" s="37"/>
      <c r="K514" s="37"/>
    </row>
    <row r="515" spans="2:11" ht="13.2">
      <c r="B515" s="37"/>
      <c r="C515" s="37"/>
      <c r="D515" s="37"/>
      <c r="E515" s="37"/>
      <c r="G515" s="37"/>
      <c r="H515" s="37"/>
      <c r="I515" s="37"/>
      <c r="K515" s="37"/>
    </row>
    <row r="516" spans="2:11" ht="13.2">
      <c r="B516" s="37"/>
      <c r="C516" s="37"/>
      <c r="D516" s="37"/>
      <c r="E516" s="37"/>
      <c r="G516" s="37"/>
      <c r="H516" s="37"/>
      <c r="I516" s="37"/>
      <c r="K516" s="37"/>
    </row>
    <row r="517" spans="2:11" ht="13.2">
      <c r="B517" s="37"/>
      <c r="C517" s="37"/>
      <c r="D517" s="37"/>
      <c r="E517" s="37"/>
      <c r="G517" s="37"/>
      <c r="H517" s="37"/>
      <c r="I517" s="37"/>
      <c r="K517" s="37"/>
    </row>
    <row r="518" spans="2:11" ht="13.2">
      <c r="B518" s="37"/>
      <c r="C518" s="37"/>
      <c r="D518" s="37"/>
      <c r="E518" s="37"/>
      <c r="G518" s="37"/>
      <c r="H518" s="37"/>
      <c r="I518" s="37"/>
      <c r="K518" s="37"/>
    </row>
    <row r="519" spans="2:11" ht="13.2">
      <c r="B519" s="37"/>
      <c r="C519" s="37"/>
      <c r="D519" s="37"/>
      <c r="E519" s="37"/>
      <c r="G519" s="37"/>
      <c r="H519" s="37"/>
      <c r="I519" s="37"/>
      <c r="K519" s="37"/>
    </row>
    <row r="520" spans="2:11" ht="13.2">
      <c r="B520" s="37"/>
      <c r="C520" s="37"/>
      <c r="D520" s="37"/>
      <c r="E520" s="37"/>
      <c r="G520" s="37"/>
      <c r="H520" s="37"/>
      <c r="I520" s="37"/>
      <c r="K520" s="37"/>
    </row>
    <row r="521" spans="2:11" ht="13.2">
      <c r="B521" s="37"/>
      <c r="C521" s="37"/>
      <c r="D521" s="37"/>
      <c r="E521" s="37"/>
      <c r="G521" s="37"/>
      <c r="H521" s="37"/>
      <c r="I521" s="37"/>
      <c r="K521" s="37"/>
    </row>
    <row r="522" spans="2:11" ht="13.2">
      <c r="B522" s="37"/>
      <c r="C522" s="37"/>
      <c r="D522" s="37"/>
      <c r="E522" s="37"/>
      <c r="G522" s="37"/>
      <c r="H522" s="37"/>
      <c r="I522" s="37"/>
      <c r="K522" s="37"/>
    </row>
    <row r="523" spans="2:11" ht="13.2">
      <c r="B523" s="37"/>
      <c r="C523" s="37"/>
      <c r="D523" s="37"/>
      <c r="E523" s="37"/>
      <c r="G523" s="37"/>
      <c r="H523" s="37"/>
      <c r="I523" s="37"/>
      <c r="K523" s="37"/>
    </row>
    <row r="524" spans="2:11" ht="13.2">
      <c r="B524" s="37"/>
      <c r="C524" s="37"/>
      <c r="D524" s="37"/>
      <c r="E524" s="37"/>
      <c r="G524" s="37"/>
      <c r="H524" s="37"/>
      <c r="I524" s="37"/>
      <c r="K524" s="37"/>
    </row>
    <row r="525" spans="2:11" ht="13.2">
      <c r="B525" s="37"/>
      <c r="C525" s="37"/>
      <c r="D525" s="37"/>
      <c r="E525" s="37"/>
      <c r="G525" s="37"/>
      <c r="H525" s="37"/>
      <c r="I525" s="37"/>
      <c r="K525" s="37"/>
    </row>
    <row r="526" spans="2:11" ht="13.2">
      <c r="B526" s="37"/>
      <c r="C526" s="37"/>
      <c r="D526" s="37"/>
      <c r="E526" s="37"/>
      <c r="G526" s="37"/>
      <c r="H526" s="37"/>
      <c r="I526" s="37"/>
      <c r="K526" s="37"/>
    </row>
    <row r="527" spans="2:11" ht="13.2">
      <c r="B527" s="37"/>
      <c r="C527" s="37"/>
      <c r="D527" s="37"/>
      <c r="E527" s="37"/>
      <c r="G527" s="37"/>
      <c r="H527" s="37"/>
      <c r="I527" s="37"/>
      <c r="K527" s="37"/>
    </row>
    <row r="528" spans="2:11" ht="13.2">
      <c r="B528" s="37"/>
      <c r="C528" s="37"/>
      <c r="D528" s="37"/>
      <c r="E528" s="37"/>
      <c r="G528" s="37"/>
      <c r="H528" s="37"/>
      <c r="I528" s="37"/>
      <c r="K528" s="37"/>
    </row>
    <row r="529" spans="2:11" ht="13.2">
      <c r="B529" s="37"/>
      <c r="C529" s="37"/>
      <c r="D529" s="37"/>
      <c r="E529" s="37"/>
      <c r="G529" s="37"/>
      <c r="H529" s="37"/>
      <c r="I529" s="37"/>
      <c r="K529" s="37"/>
    </row>
    <row r="530" spans="2:11" ht="13.2">
      <c r="B530" s="37"/>
      <c r="C530" s="37"/>
      <c r="D530" s="37"/>
      <c r="E530" s="37"/>
      <c r="G530" s="37"/>
      <c r="H530" s="37"/>
      <c r="I530" s="37"/>
      <c r="K530" s="37"/>
    </row>
    <row r="531" spans="2:11" ht="13.2">
      <c r="B531" s="37"/>
      <c r="C531" s="37"/>
      <c r="D531" s="37"/>
      <c r="E531" s="37"/>
      <c r="G531" s="37"/>
      <c r="H531" s="37"/>
      <c r="I531" s="37"/>
      <c r="K531" s="37"/>
    </row>
    <row r="532" spans="2:11" ht="13.2">
      <c r="B532" s="37"/>
      <c r="C532" s="37"/>
      <c r="D532" s="37"/>
      <c r="E532" s="37"/>
      <c r="G532" s="37"/>
      <c r="H532" s="37"/>
      <c r="I532" s="37"/>
      <c r="K532" s="37"/>
    </row>
    <row r="533" spans="2:11" ht="13.2">
      <c r="B533" s="37"/>
      <c r="C533" s="37"/>
      <c r="D533" s="37"/>
      <c r="E533" s="37"/>
      <c r="G533" s="37"/>
      <c r="H533" s="37"/>
      <c r="I533" s="37"/>
      <c r="K533" s="37"/>
    </row>
    <row r="534" spans="2:11" ht="13.2">
      <c r="B534" s="37"/>
      <c r="C534" s="37"/>
      <c r="D534" s="37"/>
      <c r="E534" s="37"/>
      <c r="G534" s="37"/>
      <c r="H534" s="37"/>
      <c r="I534" s="37"/>
      <c r="K534" s="37"/>
    </row>
    <row r="535" spans="2:11" ht="13.2">
      <c r="B535" s="37"/>
      <c r="C535" s="37"/>
      <c r="D535" s="37"/>
      <c r="E535" s="37"/>
      <c r="G535" s="37"/>
      <c r="H535" s="37"/>
      <c r="I535" s="37"/>
      <c r="K535" s="37"/>
    </row>
    <row r="536" spans="2:11" ht="13.2">
      <c r="B536" s="37"/>
      <c r="C536" s="37"/>
      <c r="D536" s="37"/>
      <c r="E536" s="37"/>
      <c r="G536" s="37"/>
      <c r="H536" s="37"/>
      <c r="I536" s="37"/>
      <c r="K536" s="37"/>
    </row>
    <row r="537" spans="2:11" ht="13.2">
      <c r="B537" s="37"/>
      <c r="C537" s="37"/>
      <c r="D537" s="37"/>
      <c r="E537" s="37"/>
      <c r="G537" s="37"/>
      <c r="H537" s="37"/>
      <c r="I537" s="37"/>
      <c r="K537" s="37"/>
    </row>
    <row r="538" spans="2:11" ht="13.2">
      <c r="B538" s="37"/>
      <c r="C538" s="37"/>
      <c r="D538" s="37"/>
      <c r="E538" s="37"/>
      <c r="G538" s="37"/>
      <c r="H538" s="37"/>
      <c r="I538" s="37"/>
      <c r="K538" s="37"/>
    </row>
    <row r="539" spans="2:11" ht="13.2">
      <c r="B539" s="37"/>
      <c r="C539" s="37"/>
      <c r="D539" s="37"/>
      <c r="E539" s="37"/>
      <c r="G539" s="37"/>
      <c r="H539" s="37"/>
      <c r="I539" s="37"/>
      <c r="K539" s="37"/>
    </row>
    <row r="540" spans="2:11" ht="13.2">
      <c r="B540" s="37"/>
      <c r="C540" s="37"/>
      <c r="D540" s="37"/>
      <c r="E540" s="37"/>
      <c r="G540" s="37"/>
      <c r="H540" s="37"/>
      <c r="I540" s="37"/>
      <c r="K540" s="37"/>
    </row>
    <row r="541" spans="2:11" ht="13.2">
      <c r="B541" s="37"/>
      <c r="C541" s="37"/>
      <c r="D541" s="37"/>
      <c r="E541" s="37"/>
      <c r="G541" s="37"/>
      <c r="H541" s="37"/>
      <c r="I541" s="37"/>
      <c r="K541" s="37"/>
    </row>
    <row r="542" spans="2:11" ht="13.2">
      <c r="B542" s="37"/>
      <c r="C542" s="37"/>
      <c r="D542" s="37"/>
      <c r="E542" s="37"/>
      <c r="G542" s="37"/>
      <c r="H542" s="37"/>
      <c r="I542" s="37"/>
      <c r="K542" s="37"/>
    </row>
    <row r="543" spans="2:11" ht="13.2">
      <c r="B543" s="37"/>
      <c r="C543" s="37"/>
      <c r="D543" s="37"/>
      <c r="E543" s="37"/>
      <c r="G543" s="37"/>
      <c r="H543" s="37"/>
      <c r="I543" s="37"/>
      <c r="K543" s="37"/>
    </row>
    <row r="544" spans="2:11" ht="13.2">
      <c r="B544" s="37"/>
      <c r="C544" s="37"/>
      <c r="D544" s="37"/>
      <c r="E544" s="37"/>
      <c r="G544" s="37"/>
      <c r="H544" s="37"/>
      <c r="I544" s="37"/>
      <c r="K544" s="37"/>
    </row>
    <row r="545" spans="2:11" ht="13.2">
      <c r="B545" s="37"/>
      <c r="C545" s="37"/>
      <c r="D545" s="37"/>
      <c r="E545" s="37"/>
      <c r="G545" s="37"/>
      <c r="H545" s="37"/>
      <c r="I545" s="37"/>
      <c r="K545" s="37"/>
    </row>
    <row r="546" spans="2:11" ht="13.2">
      <c r="B546" s="37"/>
      <c r="C546" s="37"/>
      <c r="D546" s="37"/>
      <c r="E546" s="37"/>
      <c r="G546" s="37"/>
      <c r="H546" s="37"/>
      <c r="I546" s="37"/>
      <c r="K546" s="37"/>
    </row>
    <row r="547" spans="2:11" ht="13.2">
      <c r="B547" s="37"/>
      <c r="C547" s="37"/>
      <c r="D547" s="37"/>
      <c r="E547" s="37"/>
      <c r="G547" s="37"/>
      <c r="H547" s="37"/>
      <c r="I547" s="37"/>
      <c r="K547" s="37"/>
    </row>
    <row r="548" spans="2:11" ht="13.2">
      <c r="B548" s="37"/>
      <c r="C548" s="37"/>
      <c r="D548" s="37"/>
      <c r="E548" s="37"/>
      <c r="G548" s="37"/>
      <c r="H548" s="37"/>
      <c r="I548" s="37"/>
      <c r="K548" s="37"/>
    </row>
    <row r="549" spans="2:11" ht="13.2">
      <c r="B549" s="37"/>
      <c r="C549" s="37"/>
      <c r="D549" s="37"/>
      <c r="E549" s="37"/>
      <c r="G549" s="37"/>
      <c r="H549" s="37"/>
      <c r="I549" s="37"/>
      <c r="K549" s="37"/>
    </row>
    <row r="550" spans="2:11" ht="13.2">
      <c r="B550" s="37"/>
      <c r="C550" s="37"/>
      <c r="D550" s="37"/>
      <c r="E550" s="37"/>
      <c r="G550" s="37"/>
      <c r="H550" s="37"/>
      <c r="I550" s="37"/>
      <c r="K550" s="37"/>
    </row>
    <row r="551" spans="2:11" ht="13.2">
      <c r="B551" s="37"/>
      <c r="C551" s="37"/>
      <c r="D551" s="37"/>
      <c r="E551" s="37"/>
      <c r="G551" s="37"/>
      <c r="H551" s="37"/>
      <c r="I551" s="37"/>
      <c r="K551" s="37"/>
    </row>
    <row r="552" spans="2:11" ht="13.2">
      <c r="B552" s="37"/>
      <c r="C552" s="37"/>
      <c r="D552" s="37"/>
      <c r="E552" s="37"/>
      <c r="G552" s="37"/>
      <c r="H552" s="37"/>
      <c r="I552" s="37"/>
      <c r="K552" s="37"/>
    </row>
    <row r="553" spans="2:11" ht="13.2">
      <c r="B553" s="37"/>
      <c r="C553" s="37"/>
      <c r="D553" s="37"/>
      <c r="E553" s="37"/>
      <c r="G553" s="37"/>
      <c r="H553" s="37"/>
      <c r="I553" s="37"/>
      <c r="K553" s="37"/>
    </row>
    <row r="554" spans="2:11" ht="13.2">
      <c r="B554" s="37"/>
      <c r="C554" s="37"/>
      <c r="D554" s="37"/>
      <c r="E554" s="37"/>
      <c r="G554" s="37"/>
      <c r="H554" s="37"/>
      <c r="I554" s="37"/>
      <c r="K554" s="37"/>
    </row>
    <row r="555" spans="2:11" ht="13.2">
      <c r="B555" s="37"/>
      <c r="C555" s="37"/>
      <c r="D555" s="37"/>
      <c r="E555" s="37"/>
      <c r="G555" s="37"/>
      <c r="H555" s="37"/>
      <c r="I555" s="37"/>
      <c r="K555" s="37"/>
    </row>
    <row r="556" spans="2:11" ht="13.2">
      <c r="B556" s="37"/>
      <c r="C556" s="37"/>
      <c r="D556" s="37"/>
      <c r="E556" s="37"/>
      <c r="G556" s="37"/>
      <c r="H556" s="37"/>
      <c r="I556" s="37"/>
      <c r="K556" s="37"/>
    </row>
    <row r="557" spans="2:11" ht="13.2">
      <c r="B557" s="37"/>
      <c r="C557" s="37"/>
      <c r="D557" s="37"/>
      <c r="E557" s="37"/>
      <c r="G557" s="37"/>
      <c r="H557" s="37"/>
      <c r="I557" s="37"/>
      <c r="K557" s="37"/>
    </row>
    <row r="558" spans="2:11" ht="13.2">
      <c r="B558" s="37"/>
      <c r="C558" s="37"/>
      <c r="D558" s="37"/>
      <c r="E558" s="37"/>
      <c r="G558" s="37"/>
      <c r="H558" s="37"/>
      <c r="I558" s="37"/>
      <c r="K558" s="37"/>
    </row>
    <row r="559" spans="2:11" ht="13.2">
      <c r="B559" s="37"/>
      <c r="C559" s="37"/>
      <c r="D559" s="37"/>
      <c r="E559" s="37"/>
      <c r="G559" s="37"/>
      <c r="H559" s="37"/>
      <c r="I559" s="37"/>
      <c r="K559" s="37"/>
    </row>
    <row r="560" spans="2:11" ht="13.2">
      <c r="B560" s="37"/>
      <c r="C560" s="37"/>
      <c r="D560" s="37"/>
      <c r="E560" s="37"/>
      <c r="G560" s="37"/>
      <c r="H560" s="37"/>
      <c r="I560" s="37"/>
      <c r="K560" s="37"/>
    </row>
    <row r="561" spans="2:11" ht="13.2">
      <c r="B561" s="37"/>
      <c r="C561" s="37"/>
      <c r="D561" s="37"/>
      <c r="E561" s="37"/>
      <c r="G561" s="37"/>
      <c r="H561" s="37"/>
      <c r="I561" s="37"/>
      <c r="K561" s="37"/>
    </row>
    <row r="562" spans="2:11" ht="13.2">
      <c r="B562" s="37"/>
      <c r="C562" s="37"/>
      <c r="D562" s="37"/>
      <c r="E562" s="37"/>
      <c r="G562" s="37"/>
      <c r="H562" s="37"/>
      <c r="I562" s="37"/>
      <c r="K562" s="37"/>
    </row>
    <row r="563" spans="2:11" ht="13.2">
      <c r="B563" s="37"/>
      <c r="C563" s="37"/>
      <c r="D563" s="37"/>
      <c r="E563" s="37"/>
      <c r="G563" s="37"/>
      <c r="H563" s="37"/>
      <c r="I563" s="37"/>
      <c r="K563" s="37"/>
    </row>
    <row r="564" spans="2:11" ht="13.2">
      <c r="B564" s="37"/>
      <c r="C564" s="37"/>
      <c r="D564" s="37"/>
      <c r="E564" s="37"/>
      <c r="G564" s="37"/>
      <c r="H564" s="37"/>
      <c r="I564" s="37"/>
      <c r="K564" s="37"/>
    </row>
    <row r="565" spans="2:11" ht="13.2">
      <c r="B565" s="37"/>
      <c r="C565" s="37"/>
      <c r="D565" s="37"/>
      <c r="E565" s="37"/>
      <c r="G565" s="37"/>
      <c r="H565" s="37"/>
      <c r="I565" s="37"/>
      <c r="K565" s="37"/>
    </row>
    <row r="566" spans="2:11" ht="13.2">
      <c r="B566" s="37"/>
      <c r="C566" s="37"/>
      <c r="D566" s="37"/>
      <c r="E566" s="37"/>
      <c r="G566" s="37"/>
      <c r="H566" s="37"/>
      <c r="I566" s="37"/>
      <c r="K566" s="37"/>
    </row>
    <row r="567" spans="2:11" ht="13.2">
      <c r="B567" s="37"/>
      <c r="C567" s="37"/>
      <c r="D567" s="37"/>
      <c r="E567" s="37"/>
      <c r="G567" s="37"/>
      <c r="H567" s="37"/>
      <c r="I567" s="37"/>
      <c r="K567" s="37"/>
    </row>
    <row r="568" spans="2:11" ht="13.2">
      <c r="B568" s="37"/>
      <c r="C568" s="37"/>
      <c r="D568" s="37"/>
      <c r="E568" s="37"/>
      <c r="G568" s="37"/>
      <c r="H568" s="37"/>
      <c r="I568" s="37"/>
      <c r="K568" s="37"/>
    </row>
    <row r="569" spans="2:11" ht="13.2">
      <c r="B569" s="37"/>
      <c r="C569" s="37"/>
      <c r="D569" s="37"/>
      <c r="E569" s="37"/>
      <c r="G569" s="37"/>
      <c r="H569" s="37"/>
      <c r="I569" s="37"/>
      <c r="K569" s="37"/>
    </row>
    <row r="570" spans="2:11" ht="13.2">
      <c r="B570" s="37"/>
      <c r="C570" s="37"/>
      <c r="D570" s="37"/>
      <c r="E570" s="37"/>
      <c r="G570" s="37"/>
      <c r="H570" s="37"/>
      <c r="I570" s="37"/>
      <c r="K570" s="37"/>
    </row>
    <row r="571" spans="2:11" ht="13.2">
      <c r="B571" s="37"/>
      <c r="C571" s="37"/>
      <c r="D571" s="37"/>
      <c r="E571" s="37"/>
      <c r="G571" s="37"/>
      <c r="H571" s="37"/>
      <c r="I571" s="37"/>
      <c r="K571" s="37"/>
    </row>
    <row r="572" spans="2:11" ht="13.2">
      <c r="B572" s="37"/>
      <c r="C572" s="37"/>
      <c r="D572" s="37"/>
      <c r="E572" s="37"/>
      <c r="G572" s="37"/>
      <c r="H572" s="37"/>
      <c r="I572" s="37"/>
      <c r="K572" s="37"/>
    </row>
    <row r="573" spans="2:11" ht="13.2">
      <c r="B573" s="37"/>
      <c r="C573" s="37"/>
      <c r="D573" s="37"/>
      <c r="E573" s="37"/>
      <c r="G573" s="37"/>
      <c r="H573" s="37"/>
      <c r="I573" s="37"/>
      <c r="K573" s="37"/>
    </row>
    <row r="574" spans="2:11" ht="13.2">
      <c r="B574" s="37"/>
      <c r="C574" s="37"/>
      <c r="D574" s="37"/>
      <c r="E574" s="37"/>
      <c r="G574" s="37"/>
      <c r="H574" s="37"/>
      <c r="I574" s="37"/>
      <c r="K574" s="37"/>
    </row>
    <row r="575" spans="2:11" ht="13.2">
      <c r="B575" s="37"/>
      <c r="C575" s="37"/>
      <c r="D575" s="37"/>
      <c r="E575" s="37"/>
      <c r="G575" s="37"/>
      <c r="H575" s="37"/>
      <c r="I575" s="37"/>
      <c r="K575" s="37"/>
    </row>
    <row r="576" spans="2:11" ht="13.2">
      <c r="B576" s="37"/>
      <c r="C576" s="37"/>
      <c r="D576" s="37"/>
      <c r="E576" s="37"/>
      <c r="G576" s="37"/>
      <c r="H576" s="37"/>
      <c r="I576" s="37"/>
      <c r="K576" s="37"/>
    </row>
    <row r="577" spans="2:11" ht="13.2">
      <c r="B577" s="37"/>
      <c r="C577" s="37"/>
      <c r="D577" s="37"/>
      <c r="E577" s="37"/>
      <c r="G577" s="37"/>
      <c r="H577" s="37"/>
      <c r="I577" s="37"/>
      <c r="K577" s="37"/>
    </row>
    <row r="578" spans="2:11" ht="13.2">
      <c r="B578" s="37"/>
      <c r="C578" s="37"/>
      <c r="D578" s="37"/>
      <c r="E578" s="37"/>
      <c r="G578" s="37"/>
      <c r="H578" s="37"/>
      <c r="I578" s="37"/>
      <c r="K578" s="37"/>
    </row>
    <row r="579" spans="2:11" ht="13.2">
      <c r="B579" s="37"/>
      <c r="C579" s="37"/>
      <c r="D579" s="37"/>
      <c r="E579" s="37"/>
      <c r="G579" s="37"/>
      <c r="H579" s="37"/>
      <c r="I579" s="37"/>
      <c r="K579" s="37"/>
    </row>
    <row r="580" spans="2:11" ht="13.2">
      <c r="B580" s="37"/>
      <c r="C580" s="37"/>
      <c r="D580" s="37"/>
      <c r="E580" s="37"/>
      <c r="G580" s="37"/>
      <c r="H580" s="37"/>
      <c r="I580" s="37"/>
      <c r="K580" s="37"/>
    </row>
    <row r="581" spans="2:11" ht="13.2">
      <c r="B581" s="37"/>
      <c r="C581" s="37"/>
      <c r="D581" s="37"/>
      <c r="E581" s="37"/>
      <c r="G581" s="37"/>
      <c r="H581" s="37"/>
      <c r="I581" s="37"/>
      <c r="K581" s="37"/>
    </row>
    <row r="582" spans="2:11" ht="13.2">
      <c r="B582" s="37"/>
      <c r="C582" s="37"/>
      <c r="D582" s="37"/>
      <c r="E582" s="37"/>
      <c r="G582" s="37"/>
      <c r="H582" s="37"/>
      <c r="I582" s="37"/>
      <c r="K582" s="37"/>
    </row>
    <row r="583" spans="2:11" ht="13.2">
      <c r="B583" s="37"/>
      <c r="C583" s="37"/>
      <c r="D583" s="37"/>
      <c r="E583" s="37"/>
      <c r="G583" s="37"/>
      <c r="H583" s="37"/>
      <c r="I583" s="37"/>
      <c r="K583" s="37"/>
    </row>
    <row r="584" spans="2:11" ht="13.2">
      <c r="B584" s="37"/>
      <c r="C584" s="37"/>
      <c r="D584" s="37"/>
      <c r="E584" s="37"/>
      <c r="G584" s="37"/>
      <c r="H584" s="37"/>
      <c r="I584" s="37"/>
      <c r="K584" s="37"/>
    </row>
    <row r="585" spans="2:11" ht="13.2">
      <c r="B585" s="37"/>
      <c r="C585" s="37"/>
      <c r="D585" s="37"/>
      <c r="E585" s="37"/>
      <c r="G585" s="37"/>
      <c r="H585" s="37"/>
      <c r="I585" s="37"/>
      <c r="K585" s="37"/>
    </row>
    <row r="586" spans="2:11" ht="13.2">
      <c r="B586" s="37"/>
      <c r="C586" s="37"/>
      <c r="D586" s="37"/>
      <c r="E586" s="37"/>
      <c r="G586" s="37"/>
      <c r="H586" s="37"/>
      <c r="I586" s="37"/>
      <c r="K586" s="37"/>
    </row>
    <row r="587" spans="2:11" ht="13.2">
      <c r="B587" s="37"/>
      <c r="C587" s="37"/>
      <c r="D587" s="37"/>
      <c r="E587" s="37"/>
      <c r="G587" s="37"/>
      <c r="H587" s="37"/>
      <c r="I587" s="37"/>
      <c r="K587" s="37"/>
    </row>
    <row r="588" spans="2:11" ht="13.2">
      <c r="B588" s="37"/>
      <c r="C588" s="37"/>
      <c r="D588" s="37"/>
      <c r="E588" s="37"/>
      <c r="G588" s="37"/>
      <c r="H588" s="37"/>
      <c r="I588" s="37"/>
      <c r="K588" s="37"/>
    </row>
    <row r="589" spans="2:11" ht="13.2">
      <c r="B589" s="37"/>
      <c r="C589" s="37"/>
      <c r="D589" s="37"/>
      <c r="E589" s="37"/>
      <c r="G589" s="37"/>
      <c r="H589" s="37"/>
      <c r="I589" s="37"/>
      <c r="K589" s="37"/>
    </row>
    <row r="590" spans="2:11" ht="13.2">
      <c r="B590" s="37"/>
      <c r="C590" s="37"/>
      <c r="D590" s="37"/>
      <c r="E590" s="37"/>
      <c r="G590" s="37"/>
      <c r="H590" s="37"/>
      <c r="I590" s="37"/>
      <c r="K590" s="37"/>
    </row>
    <row r="591" spans="2:11" ht="13.2">
      <c r="B591" s="37"/>
      <c r="C591" s="37"/>
      <c r="D591" s="37"/>
      <c r="E591" s="37"/>
      <c r="G591" s="37"/>
      <c r="H591" s="37"/>
      <c r="I591" s="37"/>
      <c r="K591" s="37"/>
    </row>
    <row r="592" spans="2:11" ht="13.2">
      <c r="B592" s="37"/>
      <c r="C592" s="37"/>
      <c r="D592" s="37"/>
      <c r="E592" s="37"/>
      <c r="G592" s="37"/>
      <c r="H592" s="37"/>
      <c r="I592" s="37"/>
      <c r="K592" s="37"/>
    </row>
    <row r="593" spans="2:11" ht="13.2">
      <c r="B593" s="37"/>
      <c r="C593" s="37"/>
      <c r="D593" s="37"/>
      <c r="E593" s="37"/>
      <c r="G593" s="37"/>
      <c r="H593" s="37"/>
      <c r="I593" s="37"/>
      <c r="K593" s="37"/>
    </row>
    <row r="594" spans="2:11" ht="13.2">
      <c r="B594" s="37"/>
      <c r="C594" s="37"/>
      <c r="D594" s="37"/>
      <c r="E594" s="37"/>
      <c r="G594" s="37"/>
      <c r="H594" s="37"/>
      <c r="I594" s="37"/>
      <c r="K594" s="37"/>
    </row>
    <row r="595" spans="2:11" ht="13.2">
      <c r="B595" s="37"/>
      <c r="C595" s="37"/>
      <c r="D595" s="37"/>
      <c r="E595" s="37"/>
      <c r="G595" s="37"/>
      <c r="H595" s="37"/>
      <c r="I595" s="37"/>
      <c r="K595" s="37"/>
    </row>
    <row r="596" spans="2:11" ht="13.2">
      <c r="B596" s="37"/>
      <c r="C596" s="37"/>
      <c r="D596" s="37"/>
      <c r="E596" s="37"/>
      <c r="G596" s="37"/>
      <c r="H596" s="37"/>
      <c r="I596" s="37"/>
      <c r="K596" s="37"/>
    </row>
    <row r="597" spans="2:11" ht="13.2">
      <c r="B597" s="37"/>
      <c r="C597" s="37"/>
      <c r="D597" s="37"/>
      <c r="E597" s="37"/>
      <c r="G597" s="37"/>
      <c r="H597" s="37"/>
      <c r="I597" s="37"/>
      <c r="K597" s="37"/>
    </row>
    <row r="598" spans="2:11" ht="13.2">
      <c r="B598" s="37"/>
      <c r="C598" s="37"/>
      <c r="D598" s="37"/>
      <c r="E598" s="37"/>
      <c r="G598" s="37"/>
      <c r="H598" s="37"/>
      <c r="I598" s="37"/>
      <c r="K598" s="37"/>
    </row>
    <row r="599" spans="2:11" ht="13.2">
      <c r="B599" s="37"/>
      <c r="C599" s="37"/>
      <c r="D599" s="37"/>
      <c r="E599" s="37"/>
      <c r="G599" s="37"/>
      <c r="H599" s="37"/>
      <c r="I599" s="37"/>
      <c r="K599" s="37"/>
    </row>
    <row r="600" spans="2:11" ht="13.2">
      <c r="B600" s="37"/>
      <c r="C600" s="37"/>
      <c r="D600" s="37"/>
      <c r="E600" s="37"/>
      <c r="G600" s="37"/>
      <c r="H600" s="37"/>
      <c r="I600" s="37"/>
      <c r="K600" s="37"/>
    </row>
    <row r="601" spans="2:11" ht="13.2">
      <c r="B601" s="37"/>
      <c r="C601" s="37"/>
      <c r="D601" s="37"/>
      <c r="E601" s="37"/>
      <c r="G601" s="37"/>
      <c r="H601" s="37"/>
      <c r="I601" s="37"/>
      <c r="K601" s="37"/>
    </row>
    <row r="602" spans="2:11" ht="13.2">
      <c r="B602" s="37"/>
      <c r="C602" s="37"/>
      <c r="D602" s="37"/>
      <c r="E602" s="37"/>
      <c r="G602" s="37"/>
      <c r="H602" s="37"/>
      <c r="I602" s="37"/>
      <c r="K602" s="37"/>
    </row>
    <row r="603" spans="2:11" ht="13.2">
      <c r="B603" s="37"/>
      <c r="C603" s="37"/>
      <c r="D603" s="37"/>
      <c r="E603" s="37"/>
      <c r="G603" s="37"/>
      <c r="H603" s="37"/>
      <c r="I603" s="37"/>
      <c r="K603" s="37"/>
    </row>
    <row r="604" spans="2:11" ht="13.2">
      <c r="B604" s="37"/>
      <c r="C604" s="37"/>
      <c r="D604" s="37"/>
      <c r="E604" s="37"/>
      <c r="G604" s="37"/>
      <c r="H604" s="37"/>
      <c r="I604" s="37"/>
      <c r="K604" s="37"/>
    </row>
    <row r="605" spans="2:11" ht="13.2">
      <c r="B605" s="37"/>
      <c r="C605" s="37"/>
      <c r="D605" s="37"/>
      <c r="E605" s="37"/>
      <c r="G605" s="37"/>
      <c r="H605" s="37"/>
      <c r="I605" s="37"/>
      <c r="K605" s="37"/>
    </row>
    <row r="606" spans="2:11" ht="13.2">
      <c r="B606" s="37"/>
      <c r="C606" s="37"/>
      <c r="D606" s="37"/>
      <c r="E606" s="37"/>
      <c r="G606" s="37"/>
      <c r="H606" s="37"/>
      <c r="I606" s="37"/>
      <c r="K606" s="37"/>
    </row>
    <row r="607" spans="2:11" ht="13.2">
      <c r="B607" s="37"/>
      <c r="C607" s="37"/>
      <c r="D607" s="37"/>
      <c r="E607" s="37"/>
      <c r="G607" s="37"/>
      <c r="H607" s="37"/>
      <c r="I607" s="37"/>
      <c r="K607" s="37"/>
    </row>
    <row r="608" spans="2:11" ht="13.2">
      <c r="B608" s="37"/>
      <c r="C608" s="37"/>
      <c r="D608" s="37"/>
      <c r="E608" s="37"/>
      <c r="G608" s="37"/>
      <c r="H608" s="37"/>
      <c r="I608" s="37"/>
      <c r="K608" s="37"/>
    </row>
    <row r="609" spans="2:11" ht="13.2">
      <c r="B609" s="37"/>
      <c r="C609" s="37"/>
      <c r="D609" s="37"/>
      <c r="E609" s="37"/>
      <c r="G609" s="37"/>
      <c r="H609" s="37"/>
      <c r="I609" s="37"/>
      <c r="K609" s="37"/>
    </row>
    <row r="610" spans="2:11" ht="13.2">
      <c r="B610" s="37"/>
      <c r="C610" s="37"/>
      <c r="D610" s="37"/>
      <c r="E610" s="37"/>
      <c r="G610" s="37"/>
      <c r="H610" s="37"/>
      <c r="I610" s="37"/>
      <c r="K610" s="37"/>
    </row>
    <row r="611" spans="2:11" ht="13.2">
      <c r="B611" s="37"/>
      <c r="C611" s="37"/>
      <c r="D611" s="37"/>
      <c r="E611" s="37"/>
      <c r="G611" s="37"/>
      <c r="H611" s="37"/>
      <c r="I611" s="37"/>
      <c r="K611" s="37"/>
    </row>
    <row r="612" spans="2:11" ht="13.2">
      <c r="B612" s="37"/>
      <c r="C612" s="37"/>
      <c r="D612" s="37"/>
      <c r="E612" s="37"/>
      <c r="G612" s="37"/>
      <c r="H612" s="37"/>
      <c r="I612" s="37"/>
      <c r="K612" s="37"/>
    </row>
    <row r="613" spans="2:11" ht="13.2">
      <c r="B613" s="37"/>
      <c r="C613" s="37"/>
      <c r="D613" s="37"/>
      <c r="E613" s="37"/>
      <c r="G613" s="37"/>
      <c r="H613" s="37"/>
      <c r="I613" s="37"/>
      <c r="K613" s="37"/>
    </row>
    <row r="614" spans="2:11" ht="13.2">
      <c r="B614" s="37"/>
      <c r="C614" s="37"/>
      <c r="D614" s="37"/>
      <c r="E614" s="37"/>
      <c r="G614" s="37"/>
      <c r="H614" s="37"/>
      <c r="I614" s="37"/>
      <c r="K614" s="37"/>
    </row>
    <row r="615" spans="2:11" ht="13.2">
      <c r="B615" s="37"/>
      <c r="C615" s="37"/>
      <c r="D615" s="37"/>
      <c r="E615" s="37"/>
      <c r="G615" s="37"/>
      <c r="H615" s="37"/>
      <c r="I615" s="37"/>
      <c r="K615" s="37"/>
    </row>
    <row r="616" spans="2:11" ht="13.2">
      <c r="B616" s="37"/>
      <c r="C616" s="37"/>
      <c r="D616" s="37"/>
      <c r="E616" s="37"/>
      <c r="G616" s="37"/>
      <c r="H616" s="37"/>
      <c r="I616" s="37"/>
      <c r="K616" s="37"/>
    </row>
    <row r="617" spans="2:11" ht="13.2">
      <c r="B617" s="37"/>
      <c r="C617" s="37"/>
      <c r="D617" s="37"/>
      <c r="E617" s="37"/>
      <c r="G617" s="37"/>
      <c r="H617" s="37"/>
      <c r="I617" s="37"/>
      <c r="K617" s="37"/>
    </row>
    <row r="618" spans="2:11" ht="13.2">
      <c r="B618" s="37"/>
      <c r="C618" s="37"/>
      <c r="D618" s="37"/>
      <c r="E618" s="37"/>
      <c r="G618" s="37"/>
      <c r="H618" s="37"/>
      <c r="I618" s="37"/>
      <c r="K618" s="37"/>
    </row>
    <row r="619" spans="2:11" ht="13.2">
      <c r="B619" s="37"/>
      <c r="C619" s="37"/>
      <c r="D619" s="37"/>
      <c r="E619" s="37"/>
      <c r="G619" s="37"/>
      <c r="H619" s="37"/>
      <c r="I619" s="37"/>
      <c r="K619" s="37"/>
    </row>
    <row r="620" spans="2:11" ht="13.2">
      <c r="B620" s="37"/>
      <c r="C620" s="37"/>
      <c r="D620" s="37"/>
      <c r="E620" s="37"/>
      <c r="G620" s="37"/>
      <c r="H620" s="37"/>
      <c r="I620" s="37"/>
      <c r="K620" s="37"/>
    </row>
    <row r="621" spans="2:11" ht="13.2">
      <c r="B621" s="37"/>
      <c r="C621" s="37"/>
      <c r="D621" s="37"/>
      <c r="E621" s="37"/>
      <c r="G621" s="37"/>
      <c r="H621" s="37"/>
      <c r="I621" s="37"/>
      <c r="K621" s="37"/>
    </row>
    <row r="622" spans="2:11" ht="13.2">
      <c r="B622" s="37"/>
      <c r="C622" s="37"/>
      <c r="D622" s="37"/>
      <c r="E622" s="37"/>
      <c r="G622" s="37"/>
      <c r="H622" s="37"/>
      <c r="I622" s="37"/>
      <c r="K622" s="37"/>
    </row>
    <row r="623" spans="2:11" ht="13.2">
      <c r="B623" s="37"/>
      <c r="C623" s="37"/>
      <c r="D623" s="37"/>
      <c r="E623" s="37"/>
      <c r="G623" s="37"/>
      <c r="H623" s="37"/>
      <c r="I623" s="37"/>
      <c r="K623" s="37"/>
    </row>
    <row r="624" spans="2:11" ht="13.2">
      <c r="B624" s="37"/>
      <c r="C624" s="37"/>
      <c r="D624" s="37"/>
      <c r="E624" s="37"/>
      <c r="G624" s="37"/>
      <c r="H624" s="37"/>
      <c r="I624" s="37"/>
      <c r="K624" s="37"/>
    </row>
    <row r="625" spans="2:11" ht="13.2">
      <c r="B625" s="37"/>
      <c r="C625" s="37"/>
      <c r="D625" s="37"/>
      <c r="E625" s="37"/>
      <c r="G625" s="37"/>
      <c r="H625" s="37"/>
      <c r="I625" s="37"/>
      <c r="K625" s="37"/>
    </row>
    <row r="626" spans="2:11" ht="13.2">
      <c r="B626" s="37"/>
      <c r="C626" s="37"/>
      <c r="D626" s="37"/>
      <c r="E626" s="37"/>
      <c r="G626" s="37"/>
      <c r="H626" s="37"/>
      <c r="I626" s="37"/>
      <c r="K626" s="37"/>
    </row>
    <row r="627" spans="2:11" ht="13.2">
      <c r="B627" s="37"/>
      <c r="C627" s="37"/>
      <c r="D627" s="37"/>
      <c r="E627" s="37"/>
      <c r="G627" s="37"/>
      <c r="H627" s="37"/>
      <c r="I627" s="37"/>
      <c r="K627" s="37"/>
    </row>
    <row r="628" spans="2:11" ht="13.2">
      <c r="B628" s="37"/>
      <c r="C628" s="37"/>
      <c r="D628" s="37"/>
      <c r="E628" s="37"/>
      <c r="G628" s="37"/>
      <c r="H628" s="37"/>
      <c r="I628" s="37"/>
      <c r="K628" s="37"/>
    </row>
    <row r="629" spans="2:11" ht="13.2">
      <c r="B629" s="37"/>
      <c r="C629" s="37"/>
      <c r="D629" s="37"/>
      <c r="E629" s="37"/>
      <c r="G629" s="37"/>
      <c r="H629" s="37"/>
      <c r="I629" s="37"/>
      <c r="K629" s="37"/>
    </row>
    <row r="630" spans="2:11" ht="13.2">
      <c r="B630" s="37"/>
      <c r="C630" s="37"/>
      <c r="D630" s="37"/>
      <c r="E630" s="37"/>
      <c r="G630" s="37"/>
      <c r="H630" s="37"/>
      <c r="I630" s="37"/>
      <c r="K630" s="37"/>
    </row>
    <row r="631" spans="2:11" ht="13.2">
      <c r="B631" s="37"/>
      <c r="C631" s="37"/>
      <c r="D631" s="37"/>
      <c r="E631" s="37"/>
      <c r="G631" s="37"/>
      <c r="H631" s="37"/>
      <c r="I631" s="37"/>
      <c r="K631" s="37"/>
    </row>
    <row r="632" spans="2:11" ht="13.2">
      <c r="B632" s="37"/>
      <c r="C632" s="37"/>
      <c r="D632" s="37"/>
      <c r="E632" s="37"/>
      <c r="G632" s="37"/>
      <c r="H632" s="37"/>
      <c r="I632" s="37"/>
      <c r="K632" s="37"/>
    </row>
    <row r="633" spans="2:11" ht="13.2">
      <c r="B633" s="37"/>
      <c r="C633" s="37"/>
      <c r="D633" s="37"/>
      <c r="E633" s="37"/>
      <c r="G633" s="37"/>
      <c r="H633" s="37"/>
      <c r="I633" s="37"/>
      <c r="K633" s="37"/>
    </row>
    <row r="634" spans="2:11" ht="13.2">
      <c r="B634" s="37"/>
      <c r="C634" s="37"/>
      <c r="D634" s="37"/>
      <c r="E634" s="37"/>
      <c r="G634" s="37"/>
      <c r="H634" s="37"/>
      <c r="I634" s="37"/>
      <c r="K634" s="37"/>
    </row>
    <row r="635" spans="2:11" ht="13.2">
      <c r="B635" s="37"/>
      <c r="C635" s="37"/>
      <c r="D635" s="37"/>
      <c r="E635" s="37"/>
      <c r="G635" s="37"/>
      <c r="H635" s="37"/>
      <c r="I635" s="37"/>
      <c r="K635" s="37"/>
    </row>
    <row r="636" spans="2:11" ht="13.2">
      <c r="B636" s="37"/>
      <c r="C636" s="37"/>
      <c r="D636" s="37"/>
      <c r="E636" s="37"/>
      <c r="G636" s="37"/>
      <c r="H636" s="37"/>
      <c r="I636" s="37"/>
      <c r="K636" s="37"/>
    </row>
    <row r="637" spans="2:11" ht="13.2">
      <c r="B637" s="37"/>
      <c r="C637" s="37"/>
      <c r="D637" s="37"/>
      <c r="E637" s="37"/>
      <c r="G637" s="37"/>
      <c r="H637" s="37"/>
      <c r="I637" s="37"/>
      <c r="K637" s="37"/>
    </row>
    <row r="638" spans="2:11" ht="13.2">
      <c r="B638" s="37"/>
      <c r="C638" s="37"/>
      <c r="D638" s="37"/>
      <c r="E638" s="37"/>
      <c r="G638" s="37"/>
      <c r="H638" s="37"/>
      <c r="I638" s="37"/>
      <c r="K638" s="37"/>
    </row>
    <row r="639" spans="2:11" ht="13.2">
      <c r="B639" s="37"/>
      <c r="C639" s="37"/>
      <c r="D639" s="37"/>
      <c r="E639" s="37"/>
      <c r="G639" s="37"/>
      <c r="H639" s="37"/>
      <c r="I639" s="37"/>
      <c r="K639" s="37"/>
    </row>
    <row r="640" spans="2:11" ht="13.2">
      <c r="B640" s="37"/>
      <c r="C640" s="37"/>
      <c r="D640" s="37"/>
      <c r="E640" s="37"/>
      <c r="G640" s="37"/>
      <c r="H640" s="37"/>
      <c r="I640" s="37"/>
      <c r="K640" s="37"/>
    </row>
    <row r="641" spans="2:11" ht="13.2">
      <c r="B641" s="37"/>
      <c r="C641" s="37"/>
      <c r="D641" s="37"/>
      <c r="E641" s="37"/>
      <c r="G641" s="37"/>
      <c r="H641" s="37"/>
      <c r="I641" s="37"/>
      <c r="K641" s="37"/>
    </row>
    <row r="642" spans="2:11" ht="13.2">
      <c r="B642" s="37"/>
      <c r="C642" s="37"/>
      <c r="D642" s="37"/>
      <c r="E642" s="37"/>
      <c r="G642" s="37"/>
      <c r="H642" s="37"/>
      <c r="I642" s="37"/>
      <c r="K642" s="37"/>
    </row>
    <row r="643" spans="2:11" ht="13.2">
      <c r="B643" s="37"/>
      <c r="C643" s="37"/>
      <c r="D643" s="37"/>
      <c r="E643" s="37"/>
      <c r="G643" s="37"/>
      <c r="H643" s="37"/>
      <c r="I643" s="37"/>
      <c r="K643" s="37"/>
    </row>
    <row r="644" spans="2:11" ht="13.2">
      <c r="B644" s="37"/>
      <c r="C644" s="37"/>
      <c r="D644" s="37"/>
      <c r="E644" s="37"/>
      <c r="G644" s="37"/>
      <c r="H644" s="37"/>
      <c r="I644" s="37"/>
      <c r="K644" s="37"/>
    </row>
    <row r="645" spans="2:11" ht="13.2">
      <c r="B645" s="37"/>
      <c r="C645" s="37"/>
      <c r="D645" s="37"/>
      <c r="E645" s="37"/>
      <c r="G645" s="37"/>
      <c r="H645" s="37"/>
      <c r="I645" s="37"/>
      <c r="K645" s="37"/>
    </row>
    <row r="646" spans="2:11" ht="13.2">
      <c r="B646" s="37"/>
      <c r="C646" s="37"/>
      <c r="D646" s="37"/>
      <c r="E646" s="37"/>
      <c r="G646" s="37"/>
      <c r="H646" s="37"/>
      <c r="I646" s="37"/>
      <c r="K646" s="37"/>
    </row>
    <row r="647" spans="2:11" ht="13.2">
      <c r="B647" s="37"/>
      <c r="C647" s="37"/>
      <c r="D647" s="37"/>
      <c r="E647" s="37"/>
      <c r="G647" s="37"/>
      <c r="H647" s="37"/>
      <c r="I647" s="37"/>
      <c r="K647" s="37"/>
    </row>
    <row r="648" spans="2:11" ht="13.2">
      <c r="B648" s="37"/>
      <c r="C648" s="37"/>
      <c r="D648" s="37"/>
      <c r="E648" s="37"/>
      <c r="G648" s="37"/>
      <c r="H648" s="37"/>
      <c r="I648" s="37"/>
      <c r="K648" s="37"/>
    </row>
    <row r="649" spans="2:11" ht="13.2">
      <c r="B649" s="37"/>
      <c r="C649" s="37"/>
      <c r="D649" s="37"/>
      <c r="E649" s="37"/>
      <c r="G649" s="37"/>
      <c r="H649" s="37"/>
      <c r="I649" s="37"/>
      <c r="K649" s="37"/>
    </row>
    <row r="650" spans="2:11" ht="13.2">
      <c r="B650" s="37"/>
      <c r="C650" s="37"/>
      <c r="D650" s="37"/>
      <c r="E650" s="37"/>
      <c r="G650" s="37"/>
      <c r="H650" s="37"/>
      <c r="I650" s="37"/>
      <c r="K650" s="37"/>
    </row>
    <row r="651" spans="2:11" ht="13.2">
      <c r="B651" s="37"/>
      <c r="C651" s="37"/>
      <c r="D651" s="37"/>
      <c r="E651" s="37"/>
      <c r="G651" s="37"/>
      <c r="H651" s="37"/>
      <c r="I651" s="37"/>
      <c r="K651" s="37"/>
    </row>
    <row r="652" spans="2:11" ht="13.2">
      <c r="B652" s="37"/>
      <c r="C652" s="37"/>
      <c r="D652" s="37"/>
      <c r="E652" s="37"/>
      <c r="G652" s="37"/>
      <c r="H652" s="37"/>
      <c r="I652" s="37"/>
      <c r="K652" s="37"/>
    </row>
    <row r="653" spans="2:11" ht="13.2">
      <c r="B653" s="37"/>
      <c r="C653" s="37"/>
      <c r="D653" s="37"/>
      <c r="E653" s="37"/>
      <c r="G653" s="37"/>
      <c r="H653" s="37"/>
      <c r="I653" s="37"/>
      <c r="K653" s="37"/>
    </row>
    <row r="654" spans="2:11" ht="13.2">
      <c r="B654" s="37"/>
      <c r="C654" s="37"/>
      <c r="D654" s="37"/>
      <c r="E654" s="37"/>
      <c r="G654" s="37"/>
      <c r="H654" s="37"/>
      <c r="I654" s="37"/>
      <c r="K654" s="37"/>
    </row>
    <row r="655" spans="2:11" ht="13.2">
      <c r="B655" s="37"/>
      <c r="C655" s="37"/>
      <c r="D655" s="37"/>
      <c r="E655" s="37"/>
      <c r="G655" s="37"/>
      <c r="H655" s="37"/>
      <c r="I655" s="37"/>
      <c r="K655" s="37"/>
    </row>
    <row r="656" spans="2:11" ht="13.2">
      <c r="B656" s="37"/>
      <c r="C656" s="37"/>
      <c r="D656" s="37"/>
      <c r="E656" s="37"/>
      <c r="G656" s="37"/>
      <c r="H656" s="37"/>
      <c r="I656" s="37"/>
      <c r="K656" s="37"/>
    </row>
    <row r="657" spans="2:11" ht="13.2">
      <c r="B657" s="37"/>
      <c r="C657" s="37"/>
      <c r="D657" s="37"/>
      <c r="E657" s="37"/>
      <c r="G657" s="37"/>
      <c r="H657" s="37"/>
      <c r="I657" s="37"/>
      <c r="K657" s="37"/>
    </row>
    <row r="658" spans="2:11" ht="13.2">
      <c r="B658" s="37"/>
      <c r="C658" s="37"/>
      <c r="D658" s="37"/>
      <c r="E658" s="37"/>
      <c r="G658" s="37"/>
      <c r="H658" s="37"/>
      <c r="I658" s="37"/>
      <c r="K658" s="37"/>
    </row>
    <row r="659" spans="2:11" ht="13.2">
      <c r="B659" s="37"/>
      <c r="C659" s="37"/>
      <c r="D659" s="37"/>
      <c r="E659" s="37"/>
      <c r="G659" s="37"/>
      <c r="H659" s="37"/>
      <c r="I659" s="37"/>
      <c r="K659" s="37"/>
    </row>
    <row r="660" spans="2:11" ht="13.2">
      <c r="B660" s="37"/>
      <c r="C660" s="37"/>
      <c r="D660" s="37"/>
      <c r="E660" s="37"/>
      <c r="G660" s="37"/>
      <c r="H660" s="37"/>
      <c r="I660" s="37"/>
      <c r="K660" s="37"/>
    </row>
    <row r="661" spans="2:11" ht="13.2">
      <c r="B661" s="37"/>
      <c r="C661" s="37"/>
      <c r="D661" s="37"/>
      <c r="E661" s="37"/>
      <c r="G661" s="37"/>
      <c r="H661" s="37"/>
      <c r="I661" s="37"/>
      <c r="K661" s="37"/>
    </row>
    <row r="662" spans="2:11" ht="13.2">
      <c r="B662" s="37"/>
      <c r="C662" s="37"/>
      <c r="D662" s="37"/>
      <c r="E662" s="37"/>
      <c r="G662" s="37"/>
      <c r="H662" s="37"/>
      <c r="I662" s="37"/>
      <c r="K662" s="37"/>
    </row>
    <row r="663" spans="2:11" ht="13.2">
      <c r="B663" s="37"/>
      <c r="C663" s="37"/>
      <c r="D663" s="37"/>
      <c r="E663" s="37"/>
      <c r="G663" s="37"/>
      <c r="H663" s="37"/>
      <c r="I663" s="37"/>
      <c r="K663" s="37"/>
    </row>
    <row r="664" spans="2:11" ht="13.2">
      <c r="B664" s="37"/>
      <c r="C664" s="37"/>
      <c r="D664" s="37"/>
      <c r="E664" s="37"/>
      <c r="G664" s="37"/>
      <c r="H664" s="37"/>
      <c r="I664" s="37"/>
      <c r="K664" s="37"/>
    </row>
    <row r="665" spans="2:11" ht="13.2">
      <c r="B665" s="37"/>
      <c r="C665" s="37"/>
      <c r="D665" s="37"/>
      <c r="E665" s="37"/>
      <c r="G665" s="37"/>
      <c r="H665" s="37"/>
      <c r="I665" s="37"/>
      <c r="K665" s="37"/>
    </row>
    <row r="666" spans="2:11" ht="13.2">
      <c r="B666" s="37"/>
      <c r="C666" s="37"/>
      <c r="D666" s="37"/>
      <c r="E666" s="37"/>
      <c r="G666" s="37"/>
      <c r="H666" s="37"/>
      <c r="I666" s="37"/>
      <c r="K666" s="37"/>
    </row>
    <row r="667" spans="2:11" ht="13.2">
      <c r="B667" s="37"/>
      <c r="C667" s="37"/>
      <c r="D667" s="37"/>
      <c r="E667" s="37"/>
      <c r="G667" s="37"/>
      <c r="H667" s="37"/>
      <c r="I667" s="37"/>
      <c r="K667" s="37"/>
    </row>
    <row r="668" spans="2:11" ht="13.2">
      <c r="B668" s="37"/>
      <c r="C668" s="37"/>
      <c r="D668" s="37"/>
      <c r="E668" s="37"/>
      <c r="G668" s="37"/>
      <c r="H668" s="37"/>
      <c r="I668" s="37"/>
      <c r="K668" s="37"/>
    </row>
    <row r="669" spans="2:11" ht="13.2">
      <c r="B669" s="37"/>
      <c r="C669" s="37"/>
      <c r="D669" s="37"/>
      <c r="E669" s="37"/>
      <c r="G669" s="37"/>
      <c r="H669" s="37"/>
      <c r="I669" s="37"/>
      <c r="K669" s="37"/>
    </row>
    <row r="670" spans="2:11" ht="13.2">
      <c r="B670" s="37"/>
      <c r="C670" s="37"/>
      <c r="D670" s="37"/>
      <c r="E670" s="37"/>
      <c r="G670" s="37"/>
      <c r="H670" s="37"/>
      <c r="I670" s="37"/>
      <c r="K670" s="37"/>
    </row>
    <row r="671" spans="2:11" ht="13.2">
      <c r="B671" s="37"/>
      <c r="C671" s="37"/>
      <c r="D671" s="37"/>
      <c r="E671" s="37"/>
      <c r="G671" s="37"/>
      <c r="H671" s="37"/>
      <c r="I671" s="37"/>
      <c r="K671" s="37"/>
    </row>
    <row r="672" spans="2:11" ht="13.2">
      <c r="B672" s="37"/>
      <c r="C672" s="37"/>
      <c r="D672" s="37"/>
      <c r="E672" s="37"/>
      <c r="G672" s="37"/>
      <c r="H672" s="37"/>
      <c r="I672" s="37"/>
      <c r="K672" s="37"/>
    </row>
    <row r="673" spans="2:11" ht="13.2">
      <c r="B673" s="37"/>
      <c r="C673" s="37"/>
      <c r="D673" s="37"/>
      <c r="E673" s="37"/>
      <c r="G673" s="37"/>
      <c r="H673" s="37"/>
      <c r="I673" s="37"/>
      <c r="K673" s="37"/>
    </row>
    <row r="674" spans="2:11" ht="13.2">
      <c r="B674" s="37"/>
      <c r="C674" s="37"/>
      <c r="D674" s="37"/>
      <c r="E674" s="37"/>
      <c r="G674" s="37"/>
      <c r="H674" s="37"/>
      <c r="I674" s="37"/>
      <c r="K674" s="37"/>
    </row>
    <row r="675" spans="2:11" ht="13.2">
      <c r="B675" s="37"/>
      <c r="C675" s="37"/>
      <c r="D675" s="37"/>
      <c r="E675" s="37"/>
      <c r="G675" s="37"/>
      <c r="H675" s="37"/>
      <c r="I675" s="37"/>
      <c r="K675" s="37"/>
    </row>
    <row r="676" spans="2:11" ht="13.2">
      <c r="B676" s="37"/>
      <c r="C676" s="37"/>
      <c r="D676" s="37"/>
      <c r="E676" s="37"/>
      <c r="G676" s="37"/>
      <c r="H676" s="37"/>
      <c r="I676" s="37"/>
      <c r="K676" s="37"/>
    </row>
    <row r="677" spans="2:11" ht="13.2">
      <c r="B677" s="37"/>
      <c r="C677" s="37"/>
      <c r="D677" s="37"/>
      <c r="E677" s="37"/>
      <c r="G677" s="37"/>
      <c r="H677" s="37"/>
      <c r="I677" s="37"/>
      <c r="K677" s="37"/>
    </row>
    <row r="678" spans="2:11" ht="13.2">
      <c r="B678" s="37"/>
      <c r="C678" s="37"/>
      <c r="D678" s="37"/>
      <c r="E678" s="37"/>
      <c r="G678" s="37"/>
      <c r="H678" s="37"/>
      <c r="I678" s="37"/>
      <c r="K678" s="37"/>
    </row>
    <row r="679" spans="2:11" ht="13.2">
      <c r="B679" s="37"/>
      <c r="C679" s="37"/>
      <c r="D679" s="37"/>
      <c r="E679" s="37"/>
      <c r="G679" s="37"/>
      <c r="H679" s="37"/>
      <c r="I679" s="37"/>
      <c r="K679" s="37"/>
    </row>
    <row r="680" spans="2:11" ht="13.2">
      <c r="B680" s="37"/>
      <c r="C680" s="37"/>
      <c r="D680" s="37"/>
      <c r="E680" s="37"/>
      <c r="G680" s="37"/>
      <c r="H680" s="37"/>
      <c r="I680" s="37"/>
      <c r="K680" s="37"/>
    </row>
    <row r="681" spans="2:11" ht="13.2">
      <c r="B681" s="37"/>
      <c r="C681" s="37"/>
      <c r="D681" s="37"/>
      <c r="E681" s="37"/>
      <c r="G681" s="37"/>
      <c r="H681" s="37"/>
      <c r="I681" s="37"/>
      <c r="K681" s="37"/>
    </row>
    <row r="682" spans="2:11" ht="13.2">
      <c r="B682" s="37"/>
      <c r="C682" s="37"/>
      <c r="D682" s="37"/>
      <c r="E682" s="37"/>
      <c r="G682" s="37"/>
      <c r="H682" s="37"/>
      <c r="I682" s="37"/>
      <c r="K682" s="37"/>
    </row>
    <row r="683" spans="2:11" ht="13.2">
      <c r="B683" s="37"/>
      <c r="C683" s="37"/>
      <c r="D683" s="37"/>
      <c r="E683" s="37"/>
      <c r="G683" s="37"/>
      <c r="H683" s="37"/>
      <c r="I683" s="37"/>
      <c r="K683" s="37"/>
    </row>
    <row r="684" spans="2:11" ht="13.2">
      <c r="B684" s="37"/>
      <c r="C684" s="37"/>
      <c r="D684" s="37"/>
      <c r="E684" s="37"/>
      <c r="G684" s="37"/>
      <c r="H684" s="37"/>
      <c r="I684" s="37"/>
      <c r="K684" s="37"/>
    </row>
    <row r="685" spans="2:11" ht="13.2">
      <c r="B685" s="37"/>
      <c r="C685" s="37"/>
      <c r="D685" s="37"/>
      <c r="E685" s="37"/>
      <c r="G685" s="37"/>
      <c r="H685" s="37"/>
      <c r="I685" s="37"/>
      <c r="K685" s="37"/>
    </row>
    <row r="686" spans="2:11" ht="13.2">
      <c r="B686" s="37"/>
      <c r="C686" s="37"/>
      <c r="D686" s="37"/>
      <c r="E686" s="37"/>
      <c r="G686" s="37"/>
      <c r="H686" s="37"/>
      <c r="I686" s="37"/>
      <c r="K686" s="37"/>
    </row>
    <row r="687" spans="2:11" ht="13.2">
      <c r="B687" s="37"/>
      <c r="C687" s="37"/>
      <c r="D687" s="37"/>
      <c r="E687" s="37"/>
      <c r="G687" s="37"/>
      <c r="H687" s="37"/>
      <c r="I687" s="37"/>
      <c r="K687" s="37"/>
    </row>
    <row r="688" spans="2:11" ht="13.2">
      <c r="B688" s="37"/>
      <c r="C688" s="37"/>
      <c r="D688" s="37"/>
      <c r="E688" s="37"/>
      <c r="G688" s="37"/>
      <c r="H688" s="37"/>
      <c r="I688" s="37"/>
      <c r="K688" s="37"/>
    </row>
    <row r="689" spans="2:11" ht="13.2">
      <c r="B689" s="37"/>
      <c r="C689" s="37"/>
      <c r="D689" s="37"/>
      <c r="E689" s="37"/>
      <c r="G689" s="37"/>
      <c r="H689" s="37"/>
      <c r="I689" s="37"/>
      <c r="K689" s="37"/>
    </row>
    <row r="690" spans="2:11" ht="13.2">
      <c r="B690" s="37"/>
      <c r="C690" s="37"/>
      <c r="D690" s="37"/>
      <c r="E690" s="37"/>
      <c r="G690" s="37"/>
      <c r="H690" s="37"/>
      <c r="I690" s="37"/>
      <c r="K690" s="37"/>
    </row>
    <row r="691" spans="2:11" ht="13.2">
      <c r="B691" s="37"/>
      <c r="C691" s="37"/>
      <c r="D691" s="37"/>
      <c r="E691" s="37"/>
      <c r="G691" s="37"/>
      <c r="H691" s="37"/>
      <c r="I691" s="37"/>
      <c r="K691" s="37"/>
    </row>
    <row r="692" spans="2:11" ht="13.2">
      <c r="B692" s="37"/>
      <c r="C692" s="37"/>
      <c r="D692" s="37"/>
      <c r="E692" s="37"/>
      <c r="G692" s="37"/>
      <c r="H692" s="37"/>
      <c r="I692" s="37"/>
      <c r="K692" s="37"/>
    </row>
    <row r="693" spans="2:11" ht="13.2">
      <c r="B693" s="37"/>
      <c r="C693" s="37"/>
      <c r="D693" s="37"/>
      <c r="E693" s="37"/>
      <c r="G693" s="37"/>
      <c r="H693" s="37"/>
      <c r="I693" s="37"/>
      <c r="K693" s="37"/>
    </row>
    <row r="694" spans="2:11" ht="13.2">
      <c r="B694" s="37"/>
      <c r="C694" s="37"/>
      <c r="D694" s="37"/>
      <c r="E694" s="37"/>
      <c r="G694" s="37"/>
      <c r="H694" s="37"/>
      <c r="I694" s="37"/>
      <c r="K694" s="37"/>
    </row>
    <row r="695" spans="2:11" ht="13.2">
      <c r="B695" s="37"/>
      <c r="C695" s="37"/>
      <c r="D695" s="37"/>
      <c r="E695" s="37"/>
      <c r="G695" s="37"/>
      <c r="H695" s="37"/>
      <c r="I695" s="37"/>
      <c r="K695" s="37"/>
    </row>
    <row r="696" spans="2:11" ht="13.2">
      <c r="B696" s="37"/>
      <c r="C696" s="37"/>
      <c r="D696" s="37"/>
      <c r="E696" s="37"/>
      <c r="G696" s="37"/>
      <c r="H696" s="37"/>
      <c r="I696" s="37"/>
      <c r="K696" s="37"/>
    </row>
    <row r="697" spans="2:11" ht="13.2">
      <c r="B697" s="37"/>
      <c r="C697" s="37"/>
      <c r="D697" s="37"/>
      <c r="E697" s="37"/>
      <c r="G697" s="37"/>
      <c r="H697" s="37"/>
      <c r="I697" s="37"/>
      <c r="K697" s="37"/>
    </row>
    <row r="698" spans="2:11" ht="13.2">
      <c r="B698" s="37"/>
      <c r="C698" s="37"/>
      <c r="D698" s="37"/>
      <c r="E698" s="37"/>
      <c r="G698" s="37"/>
      <c r="H698" s="37"/>
      <c r="I698" s="37"/>
      <c r="K698" s="37"/>
    </row>
    <row r="699" spans="2:11" ht="13.2">
      <c r="B699" s="37"/>
      <c r="C699" s="37"/>
      <c r="D699" s="37"/>
      <c r="E699" s="37"/>
      <c r="G699" s="37"/>
      <c r="H699" s="37"/>
      <c r="I699" s="37"/>
      <c r="K699" s="37"/>
    </row>
    <row r="700" spans="2:11" ht="13.2">
      <c r="B700" s="37"/>
      <c r="C700" s="37"/>
      <c r="D700" s="37"/>
      <c r="E700" s="37"/>
      <c r="G700" s="37"/>
      <c r="H700" s="37"/>
      <c r="I700" s="37"/>
      <c r="K700" s="37"/>
    </row>
    <row r="701" spans="2:11" ht="13.2">
      <c r="B701" s="37"/>
      <c r="C701" s="37"/>
      <c r="D701" s="37"/>
      <c r="E701" s="37"/>
      <c r="G701" s="37"/>
      <c r="H701" s="37"/>
      <c r="I701" s="37"/>
      <c r="K701" s="37"/>
    </row>
    <row r="702" spans="2:11" ht="13.2">
      <c r="B702" s="37"/>
      <c r="C702" s="37"/>
      <c r="D702" s="37"/>
      <c r="E702" s="37"/>
      <c r="G702" s="37"/>
      <c r="H702" s="37"/>
      <c r="I702" s="37"/>
      <c r="K702" s="37"/>
    </row>
    <row r="703" spans="2:11" ht="13.2">
      <c r="B703" s="37"/>
      <c r="C703" s="37"/>
      <c r="D703" s="37"/>
      <c r="E703" s="37"/>
      <c r="G703" s="37"/>
      <c r="H703" s="37"/>
      <c r="I703" s="37"/>
      <c r="K703" s="37"/>
    </row>
    <row r="704" spans="2:11" ht="13.2">
      <c r="B704" s="37"/>
      <c r="C704" s="37"/>
      <c r="D704" s="37"/>
      <c r="E704" s="37"/>
      <c r="G704" s="37"/>
      <c r="H704" s="37"/>
      <c r="I704" s="37"/>
      <c r="K704" s="37"/>
    </row>
    <row r="705" spans="2:11" ht="13.2">
      <c r="B705" s="37"/>
      <c r="C705" s="37"/>
      <c r="D705" s="37"/>
      <c r="E705" s="37"/>
      <c r="G705" s="37"/>
      <c r="H705" s="37"/>
      <c r="I705" s="37"/>
      <c r="K705" s="37"/>
    </row>
    <row r="706" spans="2:11" ht="13.2">
      <c r="B706" s="37"/>
      <c r="C706" s="37"/>
      <c r="D706" s="37"/>
      <c r="E706" s="37"/>
      <c r="G706" s="37"/>
      <c r="H706" s="37"/>
      <c r="I706" s="37"/>
      <c r="K706" s="37"/>
    </row>
    <row r="707" spans="2:11" ht="13.2">
      <c r="B707" s="37"/>
      <c r="C707" s="37"/>
      <c r="D707" s="37"/>
      <c r="E707" s="37"/>
      <c r="G707" s="37"/>
      <c r="H707" s="37"/>
      <c r="I707" s="37"/>
      <c r="K707" s="37"/>
    </row>
    <row r="708" spans="2:11" ht="13.2">
      <c r="B708" s="37"/>
      <c r="C708" s="37"/>
      <c r="D708" s="37"/>
      <c r="E708" s="37"/>
      <c r="G708" s="37"/>
      <c r="H708" s="37"/>
      <c r="I708" s="37"/>
      <c r="K708" s="37"/>
    </row>
    <row r="709" spans="2:11" ht="13.2">
      <c r="B709" s="37"/>
      <c r="C709" s="37"/>
      <c r="D709" s="37"/>
      <c r="E709" s="37"/>
      <c r="G709" s="37"/>
      <c r="H709" s="37"/>
      <c r="I709" s="37"/>
      <c r="K709" s="37"/>
    </row>
    <row r="710" spans="2:11" ht="13.2">
      <c r="B710" s="37"/>
      <c r="C710" s="37"/>
      <c r="D710" s="37"/>
      <c r="E710" s="37"/>
      <c r="G710" s="37"/>
      <c r="H710" s="37"/>
      <c r="I710" s="37"/>
      <c r="K710" s="37"/>
    </row>
    <row r="711" spans="2:11" ht="13.2">
      <c r="B711" s="37"/>
      <c r="C711" s="37"/>
      <c r="D711" s="37"/>
      <c r="E711" s="37"/>
      <c r="G711" s="37"/>
      <c r="H711" s="37"/>
      <c r="I711" s="37"/>
      <c r="K711" s="37"/>
    </row>
    <row r="712" spans="2:11" ht="13.2">
      <c r="B712" s="37"/>
      <c r="C712" s="37"/>
      <c r="D712" s="37"/>
      <c r="E712" s="37"/>
      <c r="G712" s="37"/>
      <c r="H712" s="37"/>
      <c r="I712" s="37"/>
      <c r="K712" s="37"/>
    </row>
    <row r="713" spans="2:11" ht="13.2">
      <c r="B713" s="37"/>
      <c r="C713" s="37"/>
      <c r="D713" s="37"/>
      <c r="E713" s="37"/>
      <c r="G713" s="37"/>
      <c r="H713" s="37"/>
      <c r="I713" s="37"/>
      <c r="K713" s="37"/>
    </row>
    <row r="714" spans="2:11" ht="13.2">
      <c r="B714" s="37"/>
      <c r="C714" s="37"/>
      <c r="D714" s="37"/>
      <c r="E714" s="37"/>
      <c r="G714" s="37"/>
      <c r="H714" s="37"/>
      <c r="I714" s="37"/>
      <c r="K714" s="37"/>
    </row>
    <row r="715" spans="2:11" ht="13.2">
      <c r="B715" s="37"/>
      <c r="C715" s="37"/>
      <c r="D715" s="37"/>
      <c r="E715" s="37"/>
      <c r="G715" s="37"/>
      <c r="H715" s="37"/>
      <c r="I715" s="37"/>
      <c r="K715" s="37"/>
    </row>
    <row r="716" spans="2:11" ht="13.2">
      <c r="B716" s="37"/>
      <c r="C716" s="37"/>
      <c r="D716" s="37"/>
      <c r="E716" s="37"/>
      <c r="G716" s="37"/>
      <c r="H716" s="37"/>
      <c r="I716" s="37"/>
      <c r="K716" s="37"/>
    </row>
    <row r="717" spans="2:11" ht="13.2">
      <c r="B717" s="37"/>
      <c r="C717" s="37"/>
      <c r="D717" s="37"/>
      <c r="E717" s="37"/>
      <c r="G717" s="37"/>
      <c r="H717" s="37"/>
      <c r="I717" s="37"/>
      <c r="K717" s="37"/>
    </row>
    <row r="718" spans="2:11" ht="13.2">
      <c r="B718" s="37"/>
      <c r="C718" s="37"/>
      <c r="D718" s="37"/>
      <c r="E718" s="37"/>
      <c r="G718" s="37"/>
      <c r="H718" s="37"/>
      <c r="I718" s="37"/>
      <c r="K718" s="37"/>
    </row>
    <row r="719" spans="2:11" ht="13.2">
      <c r="B719" s="37"/>
      <c r="C719" s="37"/>
      <c r="D719" s="37"/>
      <c r="E719" s="37"/>
      <c r="G719" s="37"/>
      <c r="H719" s="37"/>
      <c r="I719" s="37"/>
      <c r="K719" s="37"/>
    </row>
    <row r="720" spans="2:11" ht="13.2">
      <c r="B720" s="37"/>
      <c r="C720" s="37"/>
      <c r="D720" s="37"/>
      <c r="E720" s="37"/>
      <c r="G720" s="37"/>
      <c r="H720" s="37"/>
      <c r="I720" s="37"/>
      <c r="K720" s="37"/>
    </row>
    <row r="721" spans="2:11" ht="13.2">
      <c r="B721" s="37"/>
      <c r="C721" s="37"/>
      <c r="D721" s="37"/>
      <c r="E721" s="37"/>
      <c r="G721" s="37"/>
      <c r="H721" s="37"/>
      <c r="I721" s="37"/>
      <c r="K721" s="37"/>
    </row>
    <row r="722" spans="2:11" ht="13.2">
      <c r="B722" s="37"/>
      <c r="C722" s="37"/>
      <c r="D722" s="37"/>
      <c r="E722" s="37"/>
      <c r="G722" s="37"/>
      <c r="H722" s="37"/>
      <c r="I722" s="37"/>
      <c r="K722" s="37"/>
    </row>
    <row r="723" spans="2:11" ht="13.2">
      <c r="B723" s="37"/>
      <c r="C723" s="37"/>
      <c r="D723" s="37"/>
      <c r="E723" s="37"/>
      <c r="G723" s="37"/>
      <c r="H723" s="37"/>
      <c r="I723" s="37"/>
      <c r="K723" s="37"/>
    </row>
    <row r="724" spans="2:11" ht="13.2">
      <c r="B724" s="37"/>
      <c r="C724" s="37"/>
      <c r="D724" s="37"/>
      <c r="E724" s="37"/>
      <c r="G724" s="37"/>
      <c r="H724" s="37"/>
      <c r="I724" s="37"/>
      <c r="K724" s="37"/>
    </row>
    <row r="725" spans="2:11" ht="13.2">
      <c r="B725" s="37"/>
      <c r="C725" s="37"/>
      <c r="D725" s="37"/>
      <c r="E725" s="37"/>
      <c r="G725" s="37"/>
      <c r="H725" s="37"/>
      <c r="I725" s="37"/>
      <c r="K725" s="37"/>
    </row>
    <row r="726" spans="2:11" ht="13.2">
      <c r="B726" s="37"/>
      <c r="C726" s="37"/>
      <c r="D726" s="37"/>
      <c r="E726" s="37"/>
      <c r="G726" s="37"/>
      <c r="H726" s="37"/>
      <c r="I726" s="37"/>
      <c r="K726" s="37"/>
    </row>
    <row r="727" spans="2:11" ht="13.2">
      <c r="B727" s="37"/>
      <c r="C727" s="37"/>
      <c r="D727" s="37"/>
      <c r="E727" s="37"/>
      <c r="G727" s="37"/>
      <c r="H727" s="37"/>
      <c r="I727" s="37"/>
      <c r="K727" s="37"/>
    </row>
    <row r="728" spans="2:11" ht="13.2">
      <c r="B728" s="37"/>
      <c r="C728" s="37"/>
      <c r="D728" s="37"/>
      <c r="E728" s="37"/>
      <c r="G728" s="37"/>
      <c r="H728" s="37"/>
      <c r="I728" s="37"/>
      <c r="K728" s="37"/>
    </row>
    <row r="729" spans="2:11" ht="13.2">
      <c r="B729" s="37"/>
      <c r="C729" s="37"/>
      <c r="D729" s="37"/>
      <c r="E729" s="37"/>
      <c r="G729" s="37"/>
      <c r="H729" s="37"/>
      <c r="I729" s="37"/>
      <c r="K729" s="37"/>
    </row>
    <row r="730" spans="2:11" ht="13.2">
      <c r="B730" s="37"/>
      <c r="C730" s="37"/>
      <c r="D730" s="37"/>
      <c r="E730" s="37"/>
      <c r="G730" s="37"/>
      <c r="H730" s="37"/>
      <c r="I730" s="37"/>
      <c r="K730" s="37"/>
    </row>
    <row r="731" spans="2:11" ht="13.2">
      <c r="B731" s="37"/>
      <c r="C731" s="37"/>
      <c r="D731" s="37"/>
      <c r="E731" s="37"/>
      <c r="G731" s="37"/>
      <c r="H731" s="37"/>
      <c r="I731" s="37"/>
      <c r="K731" s="37"/>
    </row>
    <row r="732" spans="2:11" ht="13.2">
      <c r="B732" s="37"/>
      <c r="C732" s="37"/>
      <c r="D732" s="37"/>
      <c r="E732" s="37"/>
      <c r="G732" s="37"/>
      <c r="H732" s="37"/>
      <c r="I732" s="37"/>
      <c r="K732" s="37"/>
    </row>
    <row r="733" spans="2:11" ht="13.2">
      <c r="B733" s="37"/>
      <c r="C733" s="37"/>
      <c r="D733" s="37"/>
      <c r="E733" s="37"/>
      <c r="G733" s="37"/>
      <c r="H733" s="37"/>
      <c r="I733" s="37"/>
      <c r="K733" s="37"/>
    </row>
    <row r="734" spans="2:11" ht="13.2">
      <c r="B734" s="37"/>
      <c r="C734" s="37"/>
      <c r="D734" s="37"/>
      <c r="E734" s="37"/>
      <c r="G734" s="37"/>
      <c r="H734" s="37"/>
      <c r="I734" s="37"/>
      <c r="K734" s="37"/>
    </row>
    <row r="735" spans="2:11" ht="13.2">
      <c r="B735" s="37"/>
      <c r="C735" s="37"/>
      <c r="D735" s="37"/>
      <c r="E735" s="37"/>
      <c r="G735" s="37"/>
      <c r="H735" s="37"/>
      <c r="I735" s="37"/>
      <c r="K735" s="37"/>
    </row>
    <row r="736" spans="2:11" ht="13.2">
      <c r="B736" s="37"/>
      <c r="C736" s="37"/>
      <c r="D736" s="37"/>
      <c r="E736" s="37"/>
      <c r="G736" s="37"/>
      <c r="H736" s="37"/>
      <c r="I736" s="37"/>
      <c r="K736" s="37"/>
    </row>
    <row r="737" spans="2:11" ht="13.2">
      <c r="B737" s="37"/>
      <c r="C737" s="37"/>
      <c r="D737" s="37"/>
      <c r="E737" s="37"/>
      <c r="G737" s="37"/>
      <c r="H737" s="37"/>
      <c r="I737" s="37"/>
      <c r="K737" s="37"/>
    </row>
    <row r="738" spans="2:11" ht="13.2">
      <c r="B738" s="37"/>
      <c r="C738" s="37"/>
      <c r="D738" s="37"/>
      <c r="E738" s="37"/>
      <c r="G738" s="37"/>
      <c r="H738" s="37"/>
      <c r="I738" s="37"/>
      <c r="K738" s="37"/>
    </row>
    <row r="739" spans="2:11" ht="13.2">
      <c r="B739" s="37"/>
      <c r="C739" s="37"/>
      <c r="D739" s="37"/>
      <c r="E739" s="37"/>
      <c r="G739" s="37"/>
      <c r="H739" s="37"/>
      <c r="I739" s="37"/>
      <c r="K739" s="37"/>
    </row>
    <row r="740" spans="2:11" ht="13.2">
      <c r="B740" s="37"/>
      <c r="C740" s="37"/>
      <c r="D740" s="37"/>
      <c r="E740" s="37"/>
      <c r="G740" s="37"/>
      <c r="H740" s="37"/>
      <c r="I740" s="37"/>
      <c r="K740" s="37"/>
    </row>
    <row r="741" spans="2:11" ht="13.2">
      <c r="B741" s="37"/>
      <c r="C741" s="37"/>
      <c r="D741" s="37"/>
      <c r="E741" s="37"/>
      <c r="G741" s="37"/>
      <c r="H741" s="37"/>
      <c r="I741" s="37"/>
      <c r="K741" s="37"/>
    </row>
    <row r="742" spans="2:11" ht="13.2">
      <c r="B742" s="37"/>
      <c r="C742" s="37"/>
      <c r="D742" s="37"/>
      <c r="E742" s="37"/>
      <c r="G742" s="37"/>
      <c r="H742" s="37"/>
      <c r="I742" s="37"/>
      <c r="K742" s="37"/>
    </row>
    <row r="743" spans="2:11" ht="13.2">
      <c r="B743" s="37"/>
      <c r="C743" s="37"/>
      <c r="D743" s="37"/>
      <c r="E743" s="37"/>
      <c r="G743" s="37"/>
      <c r="H743" s="37"/>
      <c r="I743" s="37"/>
      <c r="K743" s="37"/>
    </row>
    <row r="744" spans="2:11" ht="13.2">
      <c r="B744" s="37"/>
      <c r="C744" s="37"/>
      <c r="D744" s="37"/>
      <c r="E744" s="37"/>
      <c r="G744" s="37"/>
      <c r="H744" s="37"/>
      <c r="I744" s="37"/>
      <c r="K744" s="37"/>
    </row>
    <row r="745" spans="2:11" ht="13.2">
      <c r="B745" s="37"/>
      <c r="C745" s="37"/>
      <c r="D745" s="37"/>
      <c r="E745" s="37"/>
      <c r="G745" s="37"/>
      <c r="H745" s="37"/>
      <c r="I745" s="37"/>
      <c r="K745" s="37"/>
    </row>
    <row r="746" spans="2:11" ht="13.2">
      <c r="B746" s="37"/>
      <c r="C746" s="37"/>
      <c r="D746" s="37"/>
      <c r="E746" s="37"/>
      <c r="G746" s="37"/>
      <c r="H746" s="37"/>
      <c r="I746" s="37"/>
      <c r="K746" s="37"/>
    </row>
    <row r="747" spans="2:11" ht="13.2">
      <c r="B747" s="37"/>
      <c r="C747" s="37"/>
      <c r="D747" s="37"/>
      <c r="E747" s="37"/>
      <c r="G747" s="37"/>
      <c r="H747" s="37"/>
      <c r="I747" s="37"/>
      <c r="K747" s="37"/>
    </row>
    <row r="748" spans="2:11" ht="13.2">
      <c r="B748" s="37"/>
      <c r="C748" s="37"/>
      <c r="D748" s="37"/>
      <c r="E748" s="37"/>
      <c r="G748" s="37"/>
      <c r="H748" s="37"/>
      <c r="I748" s="37"/>
      <c r="K748" s="37"/>
    </row>
    <row r="749" spans="2:11" ht="13.2">
      <c r="B749" s="37"/>
      <c r="C749" s="37"/>
      <c r="D749" s="37"/>
      <c r="E749" s="37"/>
      <c r="G749" s="37"/>
      <c r="H749" s="37"/>
      <c r="I749" s="37"/>
      <c r="K749" s="37"/>
    </row>
    <row r="750" spans="2:11" ht="13.2">
      <c r="B750" s="37"/>
      <c r="C750" s="37"/>
      <c r="D750" s="37"/>
      <c r="E750" s="37"/>
      <c r="G750" s="37"/>
      <c r="H750" s="37"/>
      <c r="I750" s="37"/>
      <c r="K750" s="37"/>
    </row>
    <row r="751" spans="2:11" ht="13.2">
      <c r="B751" s="37"/>
      <c r="C751" s="37"/>
      <c r="D751" s="37"/>
      <c r="E751" s="37"/>
      <c r="G751" s="37"/>
      <c r="H751" s="37"/>
      <c r="I751" s="37"/>
      <c r="K751" s="37"/>
    </row>
    <row r="752" spans="2:11" ht="13.2">
      <c r="B752" s="37"/>
      <c r="C752" s="37"/>
      <c r="D752" s="37"/>
      <c r="E752" s="37"/>
      <c r="G752" s="37"/>
      <c r="H752" s="37"/>
      <c r="I752" s="37"/>
      <c r="K752" s="37"/>
    </row>
    <row r="753" spans="2:11" ht="13.2">
      <c r="B753" s="37"/>
      <c r="C753" s="37"/>
      <c r="D753" s="37"/>
      <c r="E753" s="37"/>
      <c r="G753" s="37"/>
      <c r="H753" s="37"/>
      <c r="I753" s="37"/>
      <c r="K753" s="37"/>
    </row>
    <row r="754" spans="2:11" ht="13.2">
      <c r="B754" s="37"/>
      <c r="C754" s="37"/>
      <c r="D754" s="37"/>
      <c r="E754" s="37"/>
      <c r="G754" s="37"/>
      <c r="H754" s="37"/>
      <c r="I754" s="37"/>
      <c r="K754" s="37"/>
    </row>
    <row r="755" spans="2:11" ht="13.2">
      <c r="B755" s="37"/>
      <c r="C755" s="37"/>
      <c r="D755" s="37"/>
      <c r="E755" s="37"/>
      <c r="G755" s="37"/>
      <c r="H755" s="37"/>
      <c r="I755" s="37"/>
      <c r="K755" s="37"/>
    </row>
    <row r="756" spans="2:11" ht="13.2">
      <c r="B756" s="37"/>
      <c r="C756" s="37"/>
      <c r="D756" s="37"/>
      <c r="E756" s="37"/>
      <c r="G756" s="37"/>
      <c r="H756" s="37"/>
      <c r="I756" s="37"/>
      <c r="K756" s="37"/>
    </row>
    <row r="757" spans="2:11" ht="13.2">
      <c r="B757" s="37"/>
      <c r="C757" s="37"/>
      <c r="D757" s="37"/>
      <c r="E757" s="37"/>
      <c r="G757" s="37"/>
      <c r="H757" s="37"/>
      <c r="I757" s="37"/>
      <c r="K757" s="37"/>
    </row>
    <row r="758" spans="2:11" ht="13.2">
      <c r="B758" s="37"/>
      <c r="C758" s="37"/>
      <c r="D758" s="37"/>
      <c r="E758" s="37"/>
      <c r="G758" s="37"/>
      <c r="H758" s="37"/>
      <c r="I758" s="37"/>
      <c r="K758" s="37"/>
    </row>
    <row r="759" spans="2:11" ht="13.2">
      <c r="B759" s="37"/>
      <c r="C759" s="37"/>
      <c r="D759" s="37"/>
      <c r="E759" s="37"/>
      <c r="G759" s="37"/>
      <c r="H759" s="37"/>
      <c r="I759" s="37"/>
      <c r="K759" s="37"/>
    </row>
    <row r="760" spans="2:11" ht="13.2">
      <c r="B760" s="37"/>
      <c r="C760" s="37"/>
      <c r="D760" s="37"/>
      <c r="E760" s="37"/>
      <c r="G760" s="37"/>
      <c r="H760" s="37"/>
      <c r="I760" s="37"/>
      <c r="K760" s="37"/>
    </row>
    <row r="761" spans="2:11" ht="13.2">
      <c r="B761" s="37"/>
      <c r="C761" s="37"/>
      <c r="D761" s="37"/>
      <c r="E761" s="37"/>
      <c r="G761" s="37"/>
      <c r="H761" s="37"/>
      <c r="I761" s="37"/>
      <c r="K761" s="37"/>
    </row>
    <row r="762" spans="2:11" ht="13.2">
      <c r="B762" s="37"/>
      <c r="C762" s="37"/>
      <c r="D762" s="37"/>
      <c r="E762" s="37"/>
      <c r="G762" s="37"/>
      <c r="H762" s="37"/>
      <c r="I762" s="37"/>
      <c r="K762" s="37"/>
    </row>
    <row r="763" spans="2:11" ht="13.2">
      <c r="B763" s="37"/>
      <c r="C763" s="37"/>
      <c r="D763" s="37"/>
      <c r="E763" s="37"/>
      <c r="G763" s="37"/>
      <c r="H763" s="37"/>
      <c r="I763" s="37"/>
      <c r="K763" s="37"/>
    </row>
    <row r="764" spans="2:11" ht="13.2">
      <c r="B764" s="37"/>
      <c r="C764" s="37"/>
      <c r="D764" s="37"/>
      <c r="E764" s="37"/>
      <c r="G764" s="37"/>
      <c r="H764" s="37"/>
      <c r="I764" s="37"/>
      <c r="K764" s="37"/>
    </row>
    <row r="765" spans="2:11" ht="13.2">
      <c r="B765" s="37"/>
      <c r="C765" s="37"/>
      <c r="D765" s="37"/>
      <c r="E765" s="37"/>
      <c r="G765" s="37"/>
      <c r="H765" s="37"/>
      <c r="I765" s="37"/>
      <c r="K765" s="37"/>
    </row>
    <row r="766" spans="2:11" ht="13.2">
      <c r="B766" s="37"/>
      <c r="C766" s="37"/>
      <c r="D766" s="37"/>
      <c r="E766" s="37"/>
      <c r="G766" s="37"/>
      <c r="H766" s="37"/>
      <c r="I766" s="37"/>
      <c r="K766" s="37"/>
    </row>
    <row r="767" spans="2:11" ht="13.2">
      <c r="B767" s="37"/>
      <c r="C767" s="37"/>
      <c r="D767" s="37"/>
      <c r="E767" s="37"/>
      <c r="G767" s="37"/>
      <c r="H767" s="37"/>
      <c r="I767" s="37"/>
      <c r="K767" s="37"/>
    </row>
    <row r="768" spans="2:11" ht="13.2">
      <c r="B768" s="37"/>
      <c r="C768" s="37"/>
      <c r="D768" s="37"/>
      <c r="E768" s="37"/>
      <c r="G768" s="37"/>
      <c r="H768" s="37"/>
      <c r="I768" s="37"/>
      <c r="K768" s="37"/>
    </row>
    <row r="769" spans="2:11" ht="13.2">
      <c r="B769" s="37"/>
      <c r="C769" s="37"/>
      <c r="D769" s="37"/>
      <c r="E769" s="37"/>
      <c r="G769" s="37"/>
      <c r="H769" s="37"/>
      <c r="I769" s="37"/>
      <c r="K769" s="37"/>
    </row>
    <row r="770" spans="2:11" ht="13.2">
      <c r="B770" s="37"/>
      <c r="C770" s="37"/>
      <c r="D770" s="37"/>
      <c r="E770" s="37"/>
      <c r="G770" s="37"/>
      <c r="H770" s="37"/>
      <c r="I770" s="37"/>
      <c r="K770" s="37"/>
    </row>
    <row r="771" spans="2:11" ht="13.2">
      <c r="B771" s="37"/>
      <c r="C771" s="37"/>
      <c r="D771" s="37"/>
      <c r="E771" s="37"/>
      <c r="G771" s="37"/>
      <c r="H771" s="37"/>
      <c r="I771" s="37"/>
      <c r="K771" s="37"/>
    </row>
    <row r="772" spans="2:11" ht="13.2">
      <c r="B772" s="37"/>
      <c r="C772" s="37"/>
      <c r="D772" s="37"/>
      <c r="E772" s="37"/>
      <c r="G772" s="37"/>
      <c r="H772" s="37"/>
      <c r="I772" s="37"/>
      <c r="K772" s="37"/>
    </row>
    <row r="773" spans="2:11" ht="13.2">
      <c r="B773" s="37"/>
      <c r="C773" s="37"/>
      <c r="D773" s="37"/>
      <c r="E773" s="37"/>
      <c r="G773" s="37"/>
      <c r="H773" s="37"/>
      <c r="I773" s="37"/>
      <c r="K773" s="37"/>
    </row>
    <row r="774" spans="2:11" ht="13.2">
      <c r="B774" s="37"/>
      <c r="C774" s="37"/>
      <c r="D774" s="37"/>
      <c r="E774" s="37"/>
      <c r="G774" s="37"/>
      <c r="H774" s="37"/>
      <c r="I774" s="37"/>
      <c r="K774" s="37"/>
    </row>
    <row r="775" spans="2:11" ht="13.2">
      <c r="B775" s="37"/>
      <c r="C775" s="37"/>
      <c r="D775" s="37"/>
      <c r="E775" s="37"/>
      <c r="G775" s="37"/>
      <c r="H775" s="37"/>
      <c r="I775" s="37"/>
      <c r="K775" s="37"/>
    </row>
    <row r="776" spans="2:11" ht="13.2">
      <c r="B776" s="37"/>
      <c r="C776" s="37"/>
      <c r="D776" s="37"/>
      <c r="E776" s="37"/>
      <c r="G776" s="37"/>
      <c r="H776" s="37"/>
      <c r="I776" s="37"/>
      <c r="K776" s="37"/>
    </row>
    <row r="777" spans="2:11" ht="13.2">
      <c r="B777" s="37"/>
      <c r="C777" s="37"/>
      <c r="D777" s="37"/>
      <c r="E777" s="37"/>
      <c r="G777" s="37"/>
      <c r="H777" s="37"/>
      <c r="I777" s="37"/>
      <c r="K777" s="37"/>
    </row>
    <row r="778" spans="2:11" ht="13.2">
      <c r="B778" s="37"/>
      <c r="C778" s="37"/>
      <c r="D778" s="37"/>
      <c r="E778" s="37"/>
      <c r="G778" s="37"/>
      <c r="H778" s="37"/>
      <c r="I778" s="37"/>
      <c r="K778" s="37"/>
    </row>
    <row r="779" spans="2:11" ht="13.2">
      <c r="B779" s="37"/>
      <c r="C779" s="37"/>
      <c r="D779" s="37"/>
      <c r="E779" s="37"/>
      <c r="G779" s="37"/>
      <c r="H779" s="37"/>
      <c r="I779" s="37"/>
      <c r="K779" s="37"/>
    </row>
    <row r="780" spans="2:11" ht="13.2">
      <c r="B780" s="37"/>
      <c r="C780" s="37"/>
      <c r="D780" s="37"/>
      <c r="E780" s="37"/>
      <c r="G780" s="37"/>
      <c r="H780" s="37"/>
      <c r="I780" s="37"/>
      <c r="K780" s="37"/>
    </row>
    <row r="781" spans="2:11" ht="13.2">
      <c r="B781" s="37"/>
      <c r="C781" s="37"/>
      <c r="D781" s="37"/>
      <c r="E781" s="37"/>
      <c r="G781" s="37"/>
      <c r="H781" s="37"/>
      <c r="I781" s="37"/>
      <c r="K781" s="37"/>
    </row>
    <row r="782" spans="2:11" ht="13.2">
      <c r="B782" s="37"/>
      <c r="C782" s="37"/>
      <c r="D782" s="37"/>
      <c r="E782" s="37"/>
      <c r="G782" s="37"/>
      <c r="H782" s="37"/>
      <c r="I782" s="37"/>
      <c r="K782" s="37"/>
    </row>
    <row r="783" spans="2:11" ht="13.2">
      <c r="B783" s="37"/>
      <c r="C783" s="37"/>
      <c r="D783" s="37"/>
      <c r="E783" s="37"/>
      <c r="G783" s="37"/>
      <c r="H783" s="37"/>
      <c r="I783" s="37"/>
      <c r="K783" s="37"/>
    </row>
    <row r="784" spans="2:11" ht="13.2">
      <c r="B784" s="37"/>
      <c r="C784" s="37"/>
      <c r="D784" s="37"/>
      <c r="E784" s="37"/>
      <c r="G784" s="37"/>
      <c r="H784" s="37"/>
      <c r="I784" s="37"/>
      <c r="K784" s="37"/>
    </row>
    <row r="785" spans="2:11" ht="13.2">
      <c r="B785" s="37"/>
      <c r="C785" s="37"/>
      <c r="D785" s="37"/>
      <c r="E785" s="37"/>
      <c r="G785" s="37"/>
      <c r="H785" s="37"/>
      <c r="I785" s="37"/>
      <c r="K785" s="37"/>
    </row>
    <row r="786" spans="2:11" ht="13.2">
      <c r="B786" s="37"/>
      <c r="C786" s="37"/>
      <c r="D786" s="37"/>
      <c r="E786" s="37"/>
      <c r="G786" s="37"/>
      <c r="H786" s="37"/>
      <c r="I786" s="37"/>
      <c r="K786" s="37"/>
    </row>
    <row r="787" spans="2:11" ht="13.2">
      <c r="B787" s="37"/>
      <c r="C787" s="37"/>
      <c r="D787" s="37"/>
      <c r="E787" s="37"/>
      <c r="G787" s="37"/>
      <c r="H787" s="37"/>
      <c r="I787" s="37"/>
      <c r="K787" s="37"/>
    </row>
    <row r="788" spans="2:11" ht="13.2">
      <c r="B788" s="37"/>
      <c r="C788" s="37"/>
      <c r="D788" s="37"/>
      <c r="E788" s="37"/>
      <c r="G788" s="37"/>
      <c r="H788" s="37"/>
      <c r="I788" s="37"/>
      <c r="K788" s="37"/>
    </row>
    <row r="789" spans="2:11" ht="13.2">
      <c r="B789" s="37"/>
      <c r="C789" s="37"/>
      <c r="D789" s="37"/>
      <c r="E789" s="37"/>
      <c r="G789" s="37"/>
      <c r="H789" s="37"/>
      <c r="I789" s="37"/>
      <c r="K789" s="37"/>
    </row>
    <row r="790" spans="2:11" ht="13.2">
      <c r="B790" s="37"/>
      <c r="C790" s="37"/>
      <c r="D790" s="37"/>
      <c r="E790" s="37"/>
      <c r="G790" s="37"/>
      <c r="H790" s="37"/>
      <c r="I790" s="37"/>
      <c r="K790" s="37"/>
    </row>
    <row r="791" spans="2:11" ht="13.2">
      <c r="B791" s="37"/>
      <c r="C791" s="37"/>
      <c r="D791" s="37"/>
      <c r="E791" s="37"/>
      <c r="G791" s="37"/>
      <c r="H791" s="37"/>
      <c r="I791" s="37"/>
      <c r="K791" s="37"/>
    </row>
    <row r="792" spans="2:11" ht="13.2">
      <c r="B792" s="37"/>
      <c r="C792" s="37"/>
      <c r="D792" s="37"/>
      <c r="E792" s="37"/>
      <c r="G792" s="37"/>
      <c r="H792" s="37"/>
      <c r="I792" s="37"/>
      <c r="K792" s="37"/>
    </row>
    <row r="793" spans="2:11" ht="13.2">
      <c r="B793" s="37"/>
      <c r="C793" s="37"/>
      <c r="D793" s="37"/>
      <c r="E793" s="37"/>
      <c r="G793" s="37"/>
      <c r="H793" s="37"/>
      <c r="I793" s="37"/>
      <c r="K793" s="37"/>
    </row>
    <row r="794" spans="2:11" ht="13.2">
      <c r="B794" s="37"/>
      <c r="C794" s="37"/>
      <c r="D794" s="37"/>
      <c r="E794" s="37"/>
      <c r="G794" s="37"/>
      <c r="H794" s="37"/>
      <c r="I794" s="37"/>
      <c r="K794" s="37"/>
    </row>
    <row r="795" spans="2:11" ht="13.2">
      <c r="B795" s="37"/>
      <c r="C795" s="37"/>
      <c r="D795" s="37"/>
      <c r="E795" s="37"/>
      <c r="G795" s="37"/>
      <c r="H795" s="37"/>
      <c r="I795" s="37"/>
      <c r="K795" s="37"/>
    </row>
    <row r="796" spans="2:11" ht="13.2">
      <c r="B796" s="37"/>
      <c r="C796" s="37"/>
      <c r="D796" s="37"/>
      <c r="E796" s="37"/>
      <c r="G796" s="37"/>
      <c r="H796" s="37"/>
      <c r="I796" s="37"/>
      <c r="K796" s="37"/>
    </row>
    <row r="797" spans="2:11" ht="13.2">
      <c r="B797" s="37"/>
      <c r="C797" s="37"/>
      <c r="D797" s="37"/>
      <c r="E797" s="37"/>
      <c r="G797" s="37"/>
      <c r="H797" s="37"/>
      <c r="I797" s="37"/>
      <c r="K797" s="37"/>
    </row>
    <row r="798" spans="2:11" ht="13.2">
      <c r="B798" s="37"/>
      <c r="C798" s="37"/>
      <c r="D798" s="37"/>
      <c r="E798" s="37"/>
      <c r="G798" s="37"/>
      <c r="H798" s="37"/>
      <c r="I798" s="37"/>
      <c r="K798" s="37"/>
    </row>
    <row r="799" spans="2:11" ht="13.2">
      <c r="B799" s="37"/>
      <c r="C799" s="37"/>
      <c r="D799" s="37"/>
      <c r="E799" s="37"/>
      <c r="G799" s="37"/>
      <c r="H799" s="37"/>
      <c r="I799" s="37"/>
      <c r="K799" s="37"/>
    </row>
    <row r="800" spans="2:11" ht="13.2">
      <c r="B800" s="37"/>
      <c r="C800" s="37"/>
      <c r="D800" s="37"/>
      <c r="E800" s="37"/>
      <c r="G800" s="37"/>
      <c r="H800" s="37"/>
      <c r="I800" s="37"/>
      <c r="K800" s="37"/>
    </row>
    <row r="801" spans="2:11" ht="13.2">
      <c r="B801" s="37"/>
      <c r="C801" s="37"/>
      <c r="D801" s="37"/>
      <c r="E801" s="37"/>
      <c r="G801" s="37"/>
      <c r="H801" s="37"/>
      <c r="I801" s="37"/>
      <c r="K801" s="37"/>
    </row>
    <row r="802" spans="2:11" ht="13.2">
      <c r="B802" s="37"/>
      <c r="C802" s="37"/>
      <c r="D802" s="37"/>
      <c r="E802" s="37"/>
      <c r="G802" s="37"/>
      <c r="H802" s="37"/>
      <c r="I802" s="37"/>
      <c r="K802" s="37"/>
    </row>
    <row r="803" spans="2:11" ht="13.2">
      <c r="B803" s="37"/>
      <c r="C803" s="37"/>
      <c r="D803" s="37"/>
      <c r="E803" s="37"/>
      <c r="G803" s="37"/>
      <c r="H803" s="37"/>
      <c r="I803" s="37"/>
      <c r="K803" s="37"/>
    </row>
    <row r="804" spans="2:11" ht="13.2">
      <c r="B804" s="37"/>
      <c r="C804" s="37"/>
      <c r="D804" s="37"/>
      <c r="E804" s="37"/>
      <c r="G804" s="37"/>
      <c r="H804" s="37"/>
      <c r="I804" s="37"/>
      <c r="K804" s="37"/>
    </row>
    <row r="805" spans="2:11" ht="13.2">
      <c r="B805" s="37"/>
      <c r="C805" s="37"/>
      <c r="D805" s="37"/>
      <c r="E805" s="37"/>
      <c r="G805" s="37"/>
      <c r="H805" s="37"/>
      <c r="I805" s="37"/>
      <c r="K805" s="37"/>
    </row>
    <row r="806" spans="2:11" ht="13.2">
      <c r="B806" s="37"/>
      <c r="C806" s="37"/>
      <c r="D806" s="37"/>
      <c r="E806" s="37"/>
      <c r="G806" s="37"/>
      <c r="H806" s="37"/>
      <c r="I806" s="37"/>
      <c r="K806" s="37"/>
    </row>
    <row r="807" spans="2:11" ht="13.2">
      <c r="B807" s="37"/>
      <c r="C807" s="37"/>
      <c r="D807" s="37"/>
      <c r="E807" s="37"/>
      <c r="G807" s="37"/>
      <c r="H807" s="37"/>
      <c r="I807" s="37"/>
      <c r="K807" s="37"/>
    </row>
    <row r="808" spans="2:11" ht="13.2">
      <c r="B808" s="37"/>
      <c r="C808" s="37"/>
      <c r="D808" s="37"/>
      <c r="E808" s="37"/>
      <c r="G808" s="37"/>
      <c r="H808" s="37"/>
      <c r="I808" s="37"/>
      <c r="K808" s="37"/>
    </row>
    <row r="809" spans="2:11" ht="13.2">
      <c r="B809" s="37"/>
      <c r="C809" s="37"/>
      <c r="D809" s="37"/>
      <c r="E809" s="37"/>
      <c r="G809" s="37"/>
      <c r="H809" s="37"/>
      <c r="I809" s="37"/>
      <c r="K809" s="37"/>
    </row>
    <row r="810" spans="2:11" ht="13.2">
      <c r="B810" s="37"/>
      <c r="C810" s="37"/>
      <c r="D810" s="37"/>
      <c r="E810" s="37"/>
      <c r="G810" s="37"/>
      <c r="H810" s="37"/>
      <c r="I810" s="37"/>
      <c r="K810" s="37"/>
    </row>
    <row r="811" spans="2:11" ht="13.2">
      <c r="B811" s="37"/>
      <c r="C811" s="37"/>
      <c r="D811" s="37"/>
      <c r="E811" s="37"/>
      <c r="G811" s="37"/>
      <c r="H811" s="37"/>
      <c r="I811" s="37"/>
      <c r="K811" s="37"/>
    </row>
    <row r="812" spans="2:11" ht="13.2">
      <c r="B812" s="37"/>
      <c r="C812" s="37"/>
      <c r="D812" s="37"/>
      <c r="E812" s="37"/>
      <c r="G812" s="37"/>
      <c r="H812" s="37"/>
      <c r="I812" s="37"/>
      <c r="K812" s="37"/>
    </row>
    <row r="813" spans="2:11" ht="13.2">
      <c r="B813" s="37"/>
      <c r="C813" s="37"/>
      <c r="D813" s="37"/>
      <c r="E813" s="37"/>
      <c r="G813" s="37"/>
      <c r="H813" s="37"/>
      <c r="I813" s="37"/>
      <c r="K813" s="37"/>
    </row>
    <row r="814" spans="2:11" ht="13.2">
      <c r="B814" s="37"/>
      <c r="C814" s="37"/>
      <c r="D814" s="37"/>
      <c r="E814" s="37"/>
      <c r="G814" s="37"/>
      <c r="H814" s="37"/>
      <c r="I814" s="37"/>
      <c r="K814" s="37"/>
    </row>
    <row r="815" spans="2:11" ht="13.2">
      <c r="B815" s="37"/>
      <c r="C815" s="37"/>
      <c r="D815" s="37"/>
      <c r="E815" s="37"/>
      <c r="G815" s="37"/>
      <c r="H815" s="37"/>
      <c r="I815" s="37"/>
      <c r="K815" s="37"/>
    </row>
    <row r="816" spans="2:11" ht="13.2">
      <c r="B816" s="37"/>
      <c r="C816" s="37"/>
      <c r="D816" s="37"/>
      <c r="E816" s="37"/>
      <c r="G816" s="37"/>
      <c r="H816" s="37"/>
      <c r="I816" s="37"/>
      <c r="K816" s="37"/>
    </row>
    <row r="817" spans="2:11" ht="13.2">
      <c r="B817" s="37"/>
      <c r="C817" s="37"/>
      <c r="D817" s="37"/>
      <c r="E817" s="37"/>
      <c r="G817" s="37"/>
      <c r="H817" s="37"/>
      <c r="I817" s="37"/>
      <c r="K817" s="37"/>
    </row>
    <row r="818" spans="2:11" ht="13.2">
      <c r="B818" s="37"/>
      <c r="C818" s="37"/>
      <c r="D818" s="37"/>
      <c r="E818" s="37"/>
      <c r="G818" s="37"/>
      <c r="H818" s="37"/>
      <c r="I818" s="37"/>
      <c r="K818" s="37"/>
    </row>
    <row r="819" spans="2:11" ht="13.2">
      <c r="B819" s="37"/>
      <c r="C819" s="37"/>
      <c r="D819" s="37"/>
      <c r="E819" s="37"/>
      <c r="G819" s="37"/>
      <c r="H819" s="37"/>
      <c r="I819" s="37"/>
      <c r="K819" s="37"/>
    </row>
    <row r="820" spans="2:11" ht="13.2">
      <c r="B820" s="37"/>
      <c r="C820" s="37"/>
      <c r="D820" s="37"/>
      <c r="E820" s="37"/>
      <c r="G820" s="37"/>
      <c r="H820" s="37"/>
      <c r="I820" s="37"/>
      <c r="K820" s="37"/>
    </row>
    <row r="821" spans="2:11" ht="13.2">
      <c r="B821" s="37"/>
      <c r="C821" s="37"/>
      <c r="D821" s="37"/>
      <c r="E821" s="37"/>
      <c r="G821" s="37"/>
      <c r="H821" s="37"/>
      <c r="I821" s="37"/>
      <c r="K821" s="37"/>
    </row>
    <row r="822" spans="2:11" ht="13.2">
      <c r="B822" s="37"/>
      <c r="C822" s="37"/>
      <c r="D822" s="37"/>
      <c r="E822" s="37"/>
      <c r="G822" s="37"/>
      <c r="H822" s="37"/>
      <c r="I822" s="37"/>
      <c r="K822" s="37"/>
    </row>
    <row r="823" spans="2:11" ht="13.2">
      <c r="B823" s="37"/>
      <c r="C823" s="37"/>
      <c r="D823" s="37"/>
      <c r="E823" s="37"/>
      <c r="G823" s="37"/>
      <c r="H823" s="37"/>
      <c r="I823" s="37"/>
      <c r="K823" s="37"/>
    </row>
    <row r="824" spans="2:11" ht="13.2">
      <c r="B824" s="37"/>
      <c r="C824" s="37"/>
      <c r="D824" s="37"/>
      <c r="E824" s="37"/>
      <c r="G824" s="37"/>
      <c r="H824" s="37"/>
      <c r="I824" s="37"/>
      <c r="K824" s="37"/>
    </row>
    <row r="825" spans="2:11" ht="13.2">
      <c r="B825" s="37"/>
      <c r="C825" s="37"/>
      <c r="D825" s="37"/>
      <c r="E825" s="37"/>
      <c r="G825" s="37"/>
      <c r="H825" s="37"/>
      <c r="I825" s="37"/>
      <c r="K825" s="37"/>
    </row>
    <row r="826" spans="2:11" ht="13.2">
      <c r="B826" s="37"/>
      <c r="C826" s="37"/>
      <c r="D826" s="37"/>
      <c r="E826" s="37"/>
      <c r="G826" s="37"/>
      <c r="H826" s="37"/>
      <c r="I826" s="37"/>
      <c r="K826" s="37"/>
    </row>
    <row r="827" spans="2:11" ht="13.2">
      <c r="B827" s="37"/>
      <c r="C827" s="37"/>
      <c r="D827" s="37"/>
      <c r="E827" s="37"/>
      <c r="G827" s="37"/>
      <c r="H827" s="37"/>
      <c r="I827" s="37"/>
      <c r="K827" s="37"/>
    </row>
    <row r="828" spans="2:11" ht="13.2">
      <c r="B828" s="37"/>
      <c r="C828" s="37"/>
      <c r="D828" s="37"/>
      <c r="E828" s="37"/>
      <c r="G828" s="37"/>
      <c r="H828" s="37"/>
      <c r="I828" s="37"/>
      <c r="K828" s="37"/>
    </row>
    <row r="829" spans="2:11" ht="13.2">
      <c r="B829" s="37"/>
      <c r="C829" s="37"/>
      <c r="D829" s="37"/>
      <c r="E829" s="37"/>
      <c r="G829" s="37"/>
      <c r="H829" s="37"/>
      <c r="I829" s="37"/>
      <c r="K829" s="37"/>
    </row>
    <row r="830" spans="2:11" ht="13.2">
      <c r="B830" s="37"/>
      <c r="C830" s="37"/>
      <c r="D830" s="37"/>
      <c r="E830" s="37"/>
      <c r="G830" s="37"/>
      <c r="H830" s="37"/>
      <c r="I830" s="37"/>
      <c r="K830" s="37"/>
    </row>
    <row r="831" spans="2:11" ht="13.2">
      <c r="B831" s="37"/>
      <c r="C831" s="37"/>
      <c r="D831" s="37"/>
      <c r="E831" s="37"/>
      <c r="G831" s="37"/>
      <c r="H831" s="37"/>
      <c r="I831" s="37"/>
      <c r="K831" s="37"/>
    </row>
    <row r="832" spans="2:11" ht="13.2">
      <c r="B832" s="37"/>
      <c r="C832" s="37"/>
      <c r="D832" s="37"/>
      <c r="E832" s="37"/>
      <c r="G832" s="37"/>
      <c r="H832" s="37"/>
      <c r="I832" s="37"/>
      <c r="K832" s="37"/>
    </row>
    <row r="833" spans="2:11" ht="13.2">
      <c r="B833" s="37"/>
      <c r="C833" s="37"/>
      <c r="D833" s="37"/>
      <c r="E833" s="37"/>
      <c r="G833" s="37"/>
      <c r="H833" s="37"/>
      <c r="I833" s="37"/>
      <c r="K833" s="37"/>
    </row>
    <row r="834" spans="2:11" ht="13.2">
      <c r="B834" s="37"/>
      <c r="C834" s="37"/>
      <c r="D834" s="37"/>
      <c r="E834" s="37"/>
      <c r="G834" s="37"/>
      <c r="H834" s="37"/>
      <c r="I834" s="37"/>
      <c r="K834" s="37"/>
    </row>
    <row r="835" spans="2:11" ht="13.2">
      <c r="B835" s="37"/>
      <c r="C835" s="37"/>
      <c r="D835" s="37"/>
      <c r="E835" s="37"/>
      <c r="G835" s="37"/>
      <c r="H835" s="37"/>
      <c r="I835" s="37"/>
      <c r="K835" s="37"/>
    </row>
    <row r="836" spans="2:11" ht="13.2">
      <c r="B836" s="37"/>
      <c r="C836" s="37"/>
      <c r="D836" s="37"/>
      <c r="E836" s="37"/>
      <c r="G836" s="37"/>
      <c r="H836" s="37"/>
      <c r="I836" s="37"/>
      <c r="K836" s="37"/>
    </row>
    <row r="837" spans="2:11" ht="13.2">
      <c r="B837" s="37"/>
      <c r="C837" s="37"/>
      <c r="D837" s="37"/>
      <c r="E837" s="37"/>
      <c r="G837" s="37"/>
      <c r="H837" s="37"/>
      <c r="I837" s="37"/>
      <c r="K837" s="37"/>
    </row>
    <row r="838" spans="2:11" ht="13.2">
      <c r="B838" s="37"/>
      <c r="C838" s="37"/>
      <c r="D838" s="37"/>
      <c r="E838" s="37"/>
      <c r="G838" s="37"/>
      <c r="H838" s="37"/>
      <c r="I838" s="37"/>
      <c r="K838" s="37"/>
    </row>
    <row r="839" spans="2:11" ht="13.2">
      <c r="B839" s="37"/>
      <c r="C839" s="37"/>
      <c r="D839" s="37"/>
      <c r="E839" s="37"/>
      <c r="G839" s="37"/>
      <c r="H839" s="37"/>
      <c r="I839" s="37"/>
      <c r="K839" s="37"/>
    </row>
    <row r="840" spans="2:11" ht="13.2">
      <c r="B840" s="37"/>
      <c r="C840" s="37"/>
      <c r="D840" s="37"/>
      <c r="E840" s="37"/>
      <c r="G840" s="37"/>
      <c r="H840" s="37"/>
      <c r="I840" s="37"/>
      <c r="K840" s="37"/>
    </row>
    <row r="841" spans="2:11" ht="13.2">
      <c r="B841" s="37"/>
      <c r="C841" s="37"/>
      <c r="D841" s="37"/>
      <c r="E841" s="37"/>
      <c r="G841" s="37"/>
      <c r="H841" s="37"/>
      <c r="I841" s="37"/>
      <c r="K841" s="37"/>
    </row>
    <row r="842" spans="2:11" ht="13.2">
      <c r="B842" s="37"/>
      <c r="C842" s="37"/>
      <c r="D842" s="37"/>
      <c r="E842" s="37"/>
      <c r="G842" s="37"/>
      <c r="H842" s="37"/>
      <c r="I842" s="37"/>
      <c r="K842" s="37"/>
    </row>
    <row r="843" spans="2:11" ht="13.2">
      <c r="B843" s="37"/>
      <c r="C843" s="37"/>
      <c r="D843" s="37"/>
      <c r="E843" s="37"/>
      <c r="G843" s="37"/>
      <c r="H843" s="37"/>
      <c r="I843" s="37"/>
      <c r="K843" s="37"/>
    </row>
    <row r="844" spans="2:11" ht="13.2">
      <c r="B844" s="37"/>
      <c r="C844" s="37"/>
      <c r="D844" s="37"/>
      <c r="E844" s="37"/>
      <c r="G844" s="37"/>
      <c r="H844" s="37"/>
      <c r="I844" s="37"/>
      <c r="K844" s="37"/>
    </row>
    <row r="845" spans="2:11" ht="13.2">
      <c r="B845" s="37"/>
      <c r="C845" s="37"/>
      <c r="D845" s="37"/>
      <c r="E845" s="37"/>
      <c r="G845" s="37"/>
      <c r="H845" s="37"/>
      <c r="I845" s="37"/>
      <c r="K845" s="37"/>
    </row>
    <row r="846" spans="2:11" ht="13.2">
      <c r="B846" s="37"/>
      <c r="C846" s="37"/>
      <c r="D846" s="37"/>
      <c r="E846" s="37"/>
      <c r="G846" s="37"/>
      <c r="H846" s="37"/>
      <c r="I846" s="37"/>
      <c r="K846" s="37"/>
    </row>
    <row r="847" spans="2:11" ht="13.2">
      <c r="B847" s="37"/>
      <c r="C847" s="37"/>
      <c r="D847" s="37"/>
      <c r="E847" s="37"/>
      <c r="G847" s="37"/>
      <c r="H847" s="37"/>
      <c r="I847" s="37"/>
      <c r="K847" s="37"/>
    </row>
    <row r="848" spans="2:11" ht="13.2">
      <c r="B848" s="37"/>
      <c r="C848" s="37"/>
      <c r="D848" s="37"/>
      <c r="E848" s="37"/>
      <c r="G848" s="37"/>
      <c r="H848" s="37"/>
      <c r="I848" s="37"/>
      <c r="K848" s="37"/>
    </row>
    <row r="849" spans="2:11" ht="13.2">
      <c r="B849" s="37"/>
      <c r="C849" s="37"/>
      <c r="D849" s="37"/>
      <c r="E849" s="37"/>
      <c r="G849" s="37"/>
      <c r="H849" s="37"/>
      <c r="I849" s="37"/>
      <c r="K849" s="37"/>
    </row>
    <row r="850" spans="2:11" ht="13.2">
      <c r="B850" s="37"/>
      <c r="C850" s="37"/>
      <c r="D850" s="37"/>
      <c r="E850" s="37"/>
      <c r="G850" s="37"/>
      <c r="H850" s="37"/>
      <c r="I850" s="37"/>
      <c r="K850" s="37"/>
    </row>
    <row r="851" spans="2:11" ht="13.2">
      <c r="B851" s="37"/>
      <c r="C851" s="37"/>
      <c r="D851" s="37"/>
      <c r="E851" s="37"/>
      <c r="G851" s="37"/>
      <c r="H851" s="37"/>
      <c r="I851" s="37"/>
      <c r="K851" s="37"/>
    </row>
    <row r="852" spans="2:11" ht="13.2">
      <c r="B852" s="37"/>
      <c r="C852" s="37"/>
      <c r="D852" s="37"/>
      <c r="E852" s="37"/>
      <c r="G852" s="37"/>
      <c r="H852" s="37"/>
      <c r="I852" s="37"/>
      <c r="K852" s="37"/>
    </row>
    <row r="853" spans="2:11" ht="13.2">
      <c r="B853" s="37"/>
      <c r="C853" s="37"/>
      <c r="D853" s="37"/>
      <c r="E853" s="37"/>
      <c r="G853" s="37"/>
      <c r="H853" s="37"/>
      <c r="I853" s="37"/>
      <c r="K853" s="37"/>
    </row>
    <row r="854" spans="2:11" ht="13.2">
      <c r="B854" s="37"/>
      <c r="C854" s="37"/>
      <c r="D854" s="37"/>
      <c r="E854" s="37"/>
      <c r="G854" s="37"/>
      <c r="H854" s="37"/>
      <c r="I854" s="37"/>
      <c r="K854" s="37"/>
    </row>
    <row r="855" spans="2:11" ht="13.2">
      <c r="B855" s="37"/>
      <c r="C855" s="37"/>
      <c r="D855" s="37"/>
      <c r="E855" s="37"/>
      <c r="G855" s="37"/>
      <c r="H855" s="37"/>
      <c r="I855" s="37"/>
      <c r="K855" s="37"/>
    </row>
    <row r="856" spans="2:11" ht="13.2">
      <c r="B856" s="37"/>
      <c r="C856" s="37"/>
      <c r="D856" s="37"/>
      <c r="E856" s="37"/>
      <c r="G856" s="37"/>
      <c r="H856" s="37"/>
      <c r="I856" s="37"/>
      <c r="K856" s="37"/>
    </row>
    <row r="857" spans="2:11" ht="13.2">
      <c r="B857" s="37"/>
      <c r="C857" s="37"/>
      <c r="D857" s="37"/>
      <c r="E857" s="37"/>
      <c r="G857" s="37"/>
      <c r="H857" s="37"/>
      <c r="I857" s="37"/>
      <c r="K857" s="37"/>
    </row>
    <row r="858" spans="2:11" ht="13.2">
      <c r="B858" s="37"/>
      <c r="C858" s="37"/>
      <c r="D858" s="37"/>
      <c r="E858" s="37"/>
      <c r="G858" s="37"/>
      <c r="H858" s="37"/>
      <c r="I858" s="37"/>
      <c r="K858" s="37"/>
    </row>
    <row r="859" spans="2:11" ht="13.2">
      <c r="B859" s="37"/>
      <c r="C859" s="37"/>
      <c r="D859" s="37"/>
      <c r="E859" s="37"/>
      <c r="G859" s="37"/>
      <c r="H859" s="37"/>
      <c r="I859" s="37"/>
      <c r="K859" s="37"/>
    </row>
    <row r="860" spans="2:11" ht="13.2">
      <c r="B860" s="37"/>
      <c r="C860" s="37"/>
      <c r="D860" s="37"/>
      <c r="E860" s="37"/>
      <c r="G860" s="37"/>
      <c r="H860" s="37"/>
      <c r="I860" s="37"/>
      <c r="K860" s="37"/>
    </row>
    <row r="861" spans="2:11" ht="13.2">
      <c r="B861" s="37"/>
      <c r="C861" s="37"/>
      <c r="D861" s="37"/>
      <c r="E861" s="37"/>
      <c r="G861" s="37"/>
      <c r="H861" s="37"/>
      <c r="I861" s="37"/>
      <c r="K861" s="37"/>
    </row>
    <row r="862" spans="2:11" ht="13.2">
      <c r="B862" s="37"/>
      <c r="C862" s="37"/>
      <c r="D862" s="37"/>
      <c r="E862" s="37"/>
      <c r="G862" s="37"/>
      <c r="H862" s="37"/>
      <c r="I862" s="37"/>
      <c r="K862" s="37"/>
    </row>
    <row r="863" spans="2:11" ht="13.2">
      <c r="B863" s="37"/>
      <c r="C863" s="37"/>
      <c r="D863" s="37"/>
      <c r="E863" s="37"/>
      <c r="G863" s="37"/>
      <c r="H863" s="37"/>
      <c r="I863" s="37"/>
      <c r="K863" s="37"/>
    </row>
    <row r="864" spans="2:11" ht="13.2">
      <c r="B864" s="37"/>
      <c r="C864" s="37"/>
      <c r="D864" s="37"/>
      <c r="E864" s="37"/>
      <c r="G864" s="37"/>
      <c r="H864" s="37"/>
      <c r="I864" s="37"/>
      <c r="K864" s="37"/>
    </row>
    <row r="865" spans="2:11" ht="13.2">
      <c r="B865" s="37"/>
      <c r="C865" s="37"/>
      <c r="D865" s="37"/>
      <c r="E865" s="37"/>
      <c r="G865" s="37"/>
      <c r="H865" s="37"/>
      <c r="I865" s="37"/>
      <c r="K865" s="37"/>
    </row>
    <row r="866" spans="2:11" ht="13.2">
      <c r="B866" s="37"/>
      <c r="C866" s="37"/>
      <c r="D866" s="37"/>
      <c r="E866" s="37"/>
      <c r="G866" s="37"/>
      <c r="H866" s="37"/>
      <c r="I866" s="37"/>
      <c r="K866" s="37"/>
    </row>
    <row r="867" spans="2:11" ht="13.2">
      <c r="B867" s="37"/>
      <c r="C867" s="37"/>
      <c r="D867" s="37"/>
      <c r="E867" s="37"/>
      <c r="G867" s="37"/>
      <c r="H867" s="37"/>
      <c r="I867" s="37"/>
      <c r="K867" s="37"/>
    </row>
    <row r="868" spans="2:11" ht="13.2">
      <c r="B868" s="37"/>
      <c r="C868" s="37"/>
      <c r="D868" s="37"/>
      <c r="E868" s="37"/>
      <c r="G868" s="37"/>
      <c r="H868" s="37"/>
      <c r="I868" s="37"/>
      <c r="K868" s="37"/>
    </row>
    <row r="869" spans="2:11" ht="13.2">
      <c r="B869" s="37"/>
      <c r="C869" s="37"/>
      <c r="D869" s="37"/>
      <c r="E869" s="37"/>
      <c r="G869" s="37"/>
      <c r="H869" s="37"/>
      <c r="I869" s="37"/>
      <c r="K869" s="37"/>
    </row>
    <row r="870" spans="2:11" ht="13.2">
      <c r="B870" s="37"/>
      <c r="C870" s="37"/>
      <c r="D870" s="37"/>
      <c r="E870" s="37"/>
      <c r="G870" s="37"/>
      <c r="H870" s="37"/>
      <c r="I870" s="37"/>
      <c r="K870" s="37"/>
    </row>
    <row r="871" spans="2:11" ht="13.2">
      <c r="B871" s="37"/>
      <c r="C871" s="37"/>
      <c r="D871" s="37"/>
      <c r="E871" s="37"/>
      <c r="G871" s="37"/>
      <c r="H871" s="37"/>
      <c r="I871" s="37"/>
      <c r="K871" s="37"/>
    </row>
    <row r="872" spans="2:11" ht="13.2">
      <c r="B872" s="37"/>
      <c r="C872" s="37"/>
      <c r="D872" s="37"/>
      <c r="E872" s="37"/>
      <c r="G872" s="37"/>
      <c r="H872" s="37"/>
      <c r="I872" s="37"/>
      <c r="K872" s="37"/>
    </row>
    <row r="873" spans="2:11" ht="13.2">
      <c r="B873" s="37"/>
      <c r="C873" s="37"/>
      <c r="D873" s="37"/>
      <c r="E873" s="37"/>
      <c r="G873" s="37"/>
      <c r="H873" s="37"/>
      <c r="I873" s="37"/>
      <c r="K873" s="37"/>
    </row>
    <row r="874" spans="2:11" ht="13.2">
      <c r="B874" s="37"/>
      <c r="C874" s="37"/>
      <c r="D874" s="37"/>
      <c r="E874" s="37"/>
      <c r="G874" s="37"/>
      <c r="H874" s="37"/>
      <c r="I874" s="37"/>
      <c r="K874" s="37"/>
    </row>
    <row r="875" spans="2:11" ht="13.2">
      <c r="B875" s="37"/>
      <c r="C875" s="37"/>
      <c r="D875" s="37"/>
      <c r="E875" s="37"/>
      <c r="G875" s="37"/>
      <c r="H875" s="37"/>
      <c r="I875" s="37"/>
      <c r="K875" s="37"/>
    </row>
    <row r="876" spans="2:11" ht="13.2">
      <c r="B876" s="37"/>
      <c r="C876" s="37"/>
      <c r="D876" s="37"/>
      <c r="E876" s="37"/>
      <c r="G876" s="37"/>
      <c r="H876" s="37"/>
      <c r="I876" s="37"/>
      <c r="K876" s="37"/>
    </row>
    <row r="877" spans="2:11" ht="13.2">
      <c r="B877" s="37"/>
      <c r="C877" s="37"/>
      <c r="D877" s="37"/>
      <c r="E877" s="37"/>
      <c r="G877" s="37"/>
      <c r="H877" s="37"/>
      <c r="I877" s="37"/>
      <c r="K877" s="37"/>
    </row>
    <row r="878" spans="2:11" ht="13.2">
      <c r="B878" s="37"/>
      <c r="C878" s="37"/>
      <c r="D878" s="37"/>
      <c r="E878" s="37"/>
      <c r="G878" s="37"/>
      <c r="H878" s="37"/>
      <c r="I878" s="37"/>
      <c r="K878" s="37"/>
    </row>
    <row r="879" spans="2:11" ht="13.2">
      <c r="B879" s="37"/>
      <c r="C879" s="37"/>
      <c r="D879" s="37"/>
      <c r="E879" s="37"/>
      <c r="G879" s="37"/>
      <c r="H879" s="37"/>
      <c r="I879" s="37"/>
      <c r="K879" s="37"/>
    </row>
    <row r="880" spans="2:11" ht="13.2">
      <c r="B880" s="37"/>
      <c r="C880" s="37"/>
      <c r="D880" s="37"/>
      <c r="E880" s="37"/>
      <c r="G880" s="37"/>
      <c r="H880" s="37"/>
      <c r="I880" s="37"/>
      <c r="K880" s="37"/>
    </row>
    <row r="881" spans="2:11" ht="13.2">
      <c r="B881" s="37"/>
      <c r="C881" s="37"/>
      <c r="D881" s="37"/>
      <c r="E881" s="37"/>
      <c r="G881" s="37"/>
      <c r="H881" s="37"/>
      <c r="I881" s="37"/>
      <c r="K881" s="37"/>
    </row>
    <row r="882" spans="2:11" ht="13.2">
      <c r="B882" s="37"/>
      <c r="C882" s="37"/>
      <c r="D882" s="37"/>
      <c r="E882" s="37"/>
      <c r="G882" s="37"/>
      <c r="H882" s="37"/>
      <c r="I882" s="37"/>
      <c r="K882" s="37"/>
    </row>
    <row r="883" spans="2:11" ht="13.2">
      <c r="B883" s="37"/>
      <c r="C883" s="37"/>
      <c r="D883" s="37"/>
      <c r="E883" s="37"/>
      <c r="G883" s="37"/>
      <c r="H883" s="37"/>
      <c r="I883" s="37"/>
      <c r="K883" s="37"/>
    </row>
    <row r="884" spans="2:11" ht="13.2">
      <c r="B884" s="37"/>
      <c r="C884" s="37"/>
      <c r="D884" s="37"/>
      <c r="E884" s="37"/>
      <c r="G884" s="37"/>
      <c r="H884" s="37"/>
      <c r="I884" s="37"/>
      <c r="K884" s="37"/>
    </row>
    <row r="885" spans="2:11" ht="13.2">
      <c r="B885" s="37"/>
      <c r="C885" s="37"/>
      <c r="D885" s="37"/>
      <c r="E885" s="37"/>
      <c r="G885" s="37"/>
      <c r="H885" s="37"/>
      <c r="I885" s="37"/>
      <c r="K885" s="37"/>
    </row>
    <row r="886" spans="2:11" ht="13.2">
      <c r="B886" s="37"/>
      <c r="C886" s="37"/>
      <c r="D886" s="37"/>
      <c r="E886" s="37"/>
      <c r="G886" s="37"/>
      <c r="H886" s="37"/>
      <c r="I886" s="37"/>
      <c r="K886" s="37"/>
    </row>
    <row r="887" spans="2:11" ht="13.2">
      <c r="B887" s="37"/>
      <c r="C887" s="37"/>
      <c r="D887" s="37"/>
      <c r="E887" s="37"/>
      <c r="G887" s="37"/>
      <c r="H887" s="37"/>
      <c r="I887" s="37"/>
      <c r="K887" s="37"/>
    </row>
    <row r="888" spans="2:11" ht="13.2">
      <c r="B888" s="37"/>
      <c r="C888" s="37"/>
      <c r="D888" s="37"/>
      <c r="E888" s="37"/>
      <c r="G888" s="37"/>
      <c r="H888" s="37"/>
      <c r="I888" s="37"/>
      <c r="K888" s="37"/>
    </row>
    <row r="889" spans="2:11" ht="13.2">
      <c r="B889" s="37"/>
      <c r="C889" s="37"/>
      <c r="D889" s="37"/>
      <c r="E889" s="37"/>
      <c r="G889" s="37"/>
      <c r="H889" s="37"/>
      <c r="I889" s="37"/>
      <c r="K889" s="37"/>
    </row>
    <row r="890" spans="2:11" ht="13.2">
      <c r="B890" s="37"/>
      <c r="C890" s="37"/>
      <c r="D890" s="37"/>
      <c r="E890" s="37"/>
      <c r="G890" s="37"/>
      <c r="H890" s="37"/>
      <c r="I890" s="37"/>
      <c r="K890" s="37"/>
    </row>
    <row r="891" spans="2:11" ht="13.2">
      <c r="B891" s="37"/>
      <c r="C891" s="37"/>
      <c r="D891" s="37"/>
      <c r="E891" s="37"/>
      <c r="G891" s="37"/>
      <c r="H891" s="37"/>
      <c r="I891" s="37"/>
      <c r="K891" s="37"/>
    </row>
    <row r="892" spans="2:11" ht="13.2">
      <c r="B892" s="37"/>
      <c r="C892" s="37"/>
      <c r="D892" s="37"/>
      <c r="E892" s="37"/>
      <c r="G892" s="37"/>
      <c r="H892" s="37"/>
      <c r="I892" s="37"/>
      <c r="K892" s="37"/>
    </row>
    <row r="893" spans="2:11" ht="13.2">
      <c r="B893" s="37"/>
      <c r="C893" s="37"/>
      <c r="D893" s="37"/>
      <c r="E893" s="37"/>
      <c r="G893" s="37"/>
      <c r="H893" s="37"/>
      <c r="I893" s="37"/>
      <c r="K893" s="37"/>
    </row>
    <row r="894" spans="2:11" ht="13.2">
      <c r="B894" s="37"/>
      <c r="C894" s="37"/>
      <c r="D894" s="37"/>
      <c r="E894" s="37"/>
      <c r="G894" s="37"/>
      <c r="H894" s="37"/>
      <c r="I894" s="37"/>
      <c r="K894" s="37"/>
    </row>
    <row r="895" spans="2:11" ht="13.2">
      <c r="B895" s="37"/>
      <c r="C895" s="37"/>
      <c r="D895" s="37"/>
      <c r="E895" s="37"/>
      <c r="G895" s="37"/>
      <c r="H895" s="37"/>
      <c r="I895" s="37"/>
      <c r="K895" s="37"/>
    </row>
    <row r="896" spans="2:11" ht="13.2">
      <c r="B896" s="37"/>
      <c r="C896" s="37"/>
      <c r="D896" s="37"/>
      <c r="E896" s="37"/>
      <c r="G896" s="37"/>
      <c r="H896" s="37"/>
      <c r="I896" s="37"/>
      <c r="K896" s="37"/>
    </row>
    <row r="897" spans="2:11" ht="13.2">
      <c r="B897" s="37"/>
      <c r="C897" s="37"/>
      <c r="D897" s="37"/>
      <c r="E897" s="37"/>
      <c r="G897" s="37"/>
      <c r="H897" s="37"/>
      <c r="I897" s="37"/>
      <c r="K897" s="37"/>
    </row>
    <row r="898" spans="2:11" ht="13.2">
      <c r="B898" s="37"/>
      <c r="C898" s="37"/>
      <c r="D898" s="37"/>
      <c r="E898" s="37"/>
      <c r="G898" s="37"/>
      <c r="H898" s="37"/>
      <c r="I898" s="37"/>
      <c r="K898" s="37"/>
    </row>
    <row r="899" spans="2:11" ht="13.2">
      <c r="B899" s="37"/>
      <c r="C899" s="37"/>
      <c r="D899" s="37"/>
      <c r="E899" s="37"/>
      <c r="G899" s="37"/>
      <c r="H899" s="37"/>
      <c r="I899" s="37"/>
      <c r="K899" s="37"/>
    </row>
    <row r="900" spans="2:11" ht="13.2">
      <c r="B900" s="37"/>
      <c r="C900" s="37"/>
      <c r="D900" s="37"/>
      <c r="E900" s="37"/>
      <c r="G900" s="37"/>
      <c r="H900" s="37"/>
      <c r="I900" s="37"/>
      <c r="K900" s="37"/>
    </row>
    <row r="901" spans="2:11" ht="13.2">
      <c r="B901" s="37"/>
      <c r="C901" s="37"/>
      <c r="D901" s="37"/>
      <c r="E901" s="37"/>
      <c r="G901" s="37"/>
      <c r="H901" s="37"/>
      <c r="I901" s="37"/>
      <c r="K901" s="37"/>
    </row>
    <row r="902" spans="2:11" ht="13.2">
      <c r="B902" s="37"/>
      <c r="C902" s="37"/>
      <c r="D902" s="37"/>
      <c r="E902" s="37"/>
      <c r="G902" s="37"/>
      <c r="H902" s="37"/>
      <c r="I902" s="37"/>
      <c r="K902" s="37"/>
    </row>
    <row r="903" spans="2:11" ht="13.2">
      <c r="B903" s="37"/>
      <c r="C903" s="37"/>
      <c r="D903" s="37"/>
      <c r="E903" s="37"/>
      <c r="G903" s="37"/>
      <c r="H903" s="37"/>
      <c r="I903" s="37"/>
      <c r="K903" s="37"/>
    </row>
    <row r="904" spans="2:11" ht="13.2">
      <c r="B904" s="37"/>
      <c r="C904" s="37"/>
      <c r="D904" s="37"/>
      <c r="E904" s="37"/>
      <c r="G904" s="37"/>
      <c r="H904" s="37"/>
      <c r="I904" s="37"/>
      <c r="K904" s="37"/>
    </row>
    <row r="905" spans="2:11" ht="13.2">
      <c r="B905" s="37"/>
      <c r="C905" s="37"/>
      <c r="D905" s="37"/>
      <c r="E905" s="37"/>
      <c r="G905" s="37"/>
      <c r="H905" s="37"/>
      <c r="I905" s="37"/>
      <c r="K905" s="37"/>
    </row>
    <row r="906" spans="2:11" ht="13.2">
      <c r="B906" s="37"/>
      <c r="C906" s="37"/>
      <c r="D906" s="37"/>
      <c r="E906" s="37"/>
      <c r="G906" s="37"/>
      <c r="H906" s="37"/>
      <c r="I906" s="37"/>
      <c r="K906" s="37"/>
    </row>
    <row r="907" spans="2:11" ht="13.2">
      <c r="B907" s="37"/>
      <c r="C907" s="37"/>
      <c r="D907" s="37"/>
      <c r="E907" s="37"/>
      <c r="G907" s="37"/>
      <c r="H907" s="37"/>
      <c r="I907" s="37"/>
      <c r="K907" s="37"/>
    </row>
    <row r="908" spans="2:11" ht="13.2">
      <c r="B908" s="37"/>
      <c r="C908" s="37"/>
      <c r="D908" s="37"/>
      <c r="E908" s="37"/>
      <c r="G908" s="37"/>
      <c r="H908" s="37"/>
      <c r="I908" s="37"/>
      <c r="K908" s="37"/>
    </row>
    <row r="909" spans="2:11" ht="13.2">
      <c r="B909" s="37"/>
      <c r="C909" s="37"/>
      <c r="D909" s="37"/>
      <c r="E909" s="37"/>
      <c r="G909" s="37"/>
      <c r="H909" s="37"/>
      <c r="I909" s="37"/>
      <c r="K909" s="37"/>
    </row>
    <row r="910" spans="2:11" ht="13.2">
      <c r="B910" s="37"/>
      <c r="C910" s="37"/>
      <c r="D910" s="37"/>
      <c r="E910" s="37"/>
      <c r="G910" s="37"/>
      <c r="H910" s="37"/>
      <c r="I910" s="37"/>
      <c r="K910" s="37"/>
    </row>
    <row r="911" spans="2:11" ht="13.2">
      <c r="B911" s="37"/>
      <c r="C911" s="37"/>
      <c r="D911" s="37"/>
      <c r="E911" s="37"/>
      <c r="G911" s="37"/>
      <c r="H911" s="37"/>
      <c r="I911" s="37"/>
      <c r="K911" s="37"/>
    </row>
    <row r="912" spans="2:11" ht="13.2">
      <c r="B912" s="37"/>
      <c r="C912" s="37"/>
      <c r="D912" s="37"/>
      <c r="E912" s="37"/>
      <c r="G912" s="37"/>
      <c r="H912" s="37"/>
      <c r="I912" s="37"/>
      <c r="K912" s="37"/>
    </row>
    <row r="913" spans="2:11" ht="13.2">
      <c r="B913" s="37"/>
      <c r="C913" s="37"/>
      <c r="D913" s="37"/>
      <c r="E913" s="37"/>
      <c r="G913" s="37"/>
      <c r="H913" s="37"/>
      <c r="I913" s="37"/>
      <c r="K913" s="37"/>
    </row>
    <row r="914" spans="2:11" ht="13.2">
      <c r="B914" s="37"/>
      <c r="C914" s="37"/>
      <c r="D914" s="37"/>
      <c r="E914" s="37"/>
      <c r="G914" s="37"/>
      <c r="H914" s="37"/>
      <c r="I914" s="37"/>
      <c r="K914" s="37"/>
    </row>
    <row r="915" spans="2:11" ht="13.2">
      <c r="B915" s="37"/>
      <c r="C915" s="37"/>
      <c r="D915" s="37"/>
      <c r="E915" s="37"/>
      <c r="G915" s="37"/>
      <c r="H915" s="37"/>
      <c r="I915" s="37"/>
      <c r="K915" s="37"/>
    </row>
    <row r="916" spans="2:11" ht="13.2">
      <c r="B916" s="37"/>
      <c r="C916" s="37"/>
      <c r="D916" s="37"/>
      <c r="E916" s="37"/>
      <c r="G916" s="37"/>
      <c r="H916" s="37"/>
      <c r="I916" s="37"/>
      <c r="K916" s="37"/>
    </row>
    <row r="917" spans="2:11" ht="13.2">
      <c r="B917" s="37"/>
      <c r="C917" s="37"/>
      <c r="D917" s="37"/>
      <c r="E917" s="37"/>
      <c r="G917" s="37"/>
      <c r="H917" s="37"/>
      <c r="I917" s="37"/>
      <c r="K917" s="37"/>
    </row>
    <row r="918" spans="2:11" ht="13.2">
      <c r="B918" s="37"/>
      <c r="C918" s="37"/>
      <c r="D918" s="37"/>
      <c r="E918" s="37"/>
      <c r="G918" s="37"/>
      <c r="H918" s="37"/>
      <c r="I918" s="37"/>
      <c r="K918" s="37"/>
    </row>
    <row r="919" spans="2:11" ht="13.2">
      <c r="B919" s="37"/>
      <c r="C919" s="37"/>
      <c r="D919" s="37"/>
      <c r="E919" s="37"/>
      <c r="G919" s="37"/>
      <c r="H919" s="37"/>
      <c r="I919" s="37"/>
      <c r="K919" s="37"/>
    </row>
    <row r="920" spans="2:11" ht="13.2">
      <c r="B920" s="37"/>
      <c r="C920" s="37"/>
      <c r="D920" s="37"/>
      <c r="E920" s="37"/>
      <c r="G920" s="37"/>
      <c r="H920" s="37"/>
      <c r="I920" s="37"/>
      <c r="K920" s="37"/>
    </row>
    <row r="921" spans="2:11" ht="13.2">
      <c r="B921" s="37"/>
      <c r="C921" s="37"/>
      <c r="D921" s="37"/>
      <c r="E921" s="37"/>
      <c r="G921" s="37"/>
      <c r="H921" s="37"/>
      <c r="I921" s="37"/>
      <c r="K921" s="37"/>
    </row>
    <row r="922" spans="2:11" ht="13.2">
      <c r="B922" s="37"/>
      <c r="C922" s="37"/>
      <c r="D922" s="37"/>
      <c r="E922" s="37"/>
      <c r="G922" s="37"/>
      <c r="H922" s="37"/>
      <c r="I922" s="37"/>
      <c r="K922" s="37"/>
    </row>
    <row r="923" spans="2:11" ht="13.2">
      <c r="B923" s="37"/>
      <c r="C923" s="37"/>
      <c r="D923" s="37"/>
      <c r="E923" s="37"/>
      <c r="G923" s="37"/>
      <c r="H923" s="37"/>
      <c r="I923" s="37"/>
      <c r="K923" s="37"/>
    </row>
    <row r="924" spans="2:11" ht="13.2">
      <c r="B924" s="37"/>
      <c r="C924" s="37"/>
      <c r="D924" s="37"/>
      <c r="E924" s="37"/>
      <c r="G924" s="37"/>
      <c r="H924" s="37"/>
      <c r="I924" s="37"/>
      <c r="K924" s="37"/>
    </row>
    <row r="925" spans="2:11" ht="13.2">
      <c r="B925" s="37"/>
      <c r="C925" s="37"/>
      <c r="D925" s="37"/>
      <c r="E925" s="37"/>
      <c r="G925" s="37"/>
      <c r="H925" s="37"/>
      <c r="I925" s="37"/>
      <c r="K925" s="37"/>
    </row>
    <row r="926" spans="2:11" ht="13.2">
      <c r="B926" s="37"/>
      <c r="C926" s="37"/>
      <c r="D926" s="37"/>
      <c r="E926" s="37"/>
      <c r="G926" s="37"/>
      <c r="H926" s="37"/>
      <c r="I926" s="37"/>
      <c r="K926" s="37"/>
    </row>
    <row r="927" spans="2:11" ht="13.2">
      <c r="B927" s="37"/>
      <c r="C927" s="37"/>
      <c r="D927" s="37"/>
      <c r="E927" s="37"/>
      <c r="G927" s="37"/>
      <c r="H927" s="37"/>
      <c r="I927" s="37"/>
      <c r="K927" s="37"/>
    </row>
    <row r="928" spans="2:11" ht="13.2">
      <c r="B928" s="37"/>
      <c r="C928" s="37"/>
      <c r="D928" s="37"/>
      <c r="E928" s="37"/>
      <c r="G928" s="37"/>
      <c r="H928" s="37"/>
      <c r="I928" s="37"/>
      <c r="K928" s="37"/>
    </row>
    <row r="929" spans="2:11" ht="13.2">
      <c r="B929" s="37"/>
      <c r="C929" s="37"/>
      <c r="D929" s="37"/>
      <c r="E929" s="37"/>
      <c r="G929" s="37"/>
      <c r="H929" s="37"/>
      <c r="I929" s="37"/>
      <c r="K929" s="37"/>
    </row>
    <row r="930" spans="2:11" ht="13.2">
      <c r="B930" s="37"/>
      <c r="C930" s="37"/>
      <c r="D930" s="37"/>
      <c r="E930" s="37"/>
      <c r="G930" s="37"/>
      <c r="H930" s="37"/>
      <c r="I930" s="37"/>
      <c r="K930" s="37"/>
    </row>
    <row r="931" spans="2:11" ht="13.2">
      <c r="B931" s="37"/>
      <c r="C931" s="37"/>
      <c r="D931" s="37"/>
      <c r="E931" s="37"/>
      <c r="G931" s="37"/>
      <c r="H931" s="37"/>
      <c r="I931" s="37"/>
      <c r="K931" s="37"/>
    </row>
    <row r="932" spans="2:11" ht="13.2">
      <c r="B932" s="37"/>
      <c r="C932" s="37"/>
      <c r="D932" s="37"/>
      <c r="E932" s="37"/>
      <c r="G932" s="37"/>
      <c r="H932" s="37"/>
      <c r="I932" s="37"/>
      <c r="K932" s="37"/>
    </row>
    <row r="933" spans="2:11" ht="13.2">
      <c r="B933" s="37"/>
      <c r="C933" s="37"/>
      <c r="D933" s="37"/>
      <c r="E933" s="37"/>
      <c r="G933" s="37"/>
      <c r="H933" s="37"/>
      <c r="I933" s="37"/>
      <c r="K933" s="37"/>
    </row>
    <row r="934" spans="2:11" ht="13.2">
      <c r="B934" s="37"/>
      <c r="C934" s="37"/>
      <c r="D934" s="37"/>
      <c r="E934" s="37"/>
      <c r="G934" s="37"/>
      <c r="H934" s="37"/>
      <c r="I934" s="37"/>
      <c r="K934" s="37"/>
    </row>
    <row r="935" spans="2:11" ht="13.2">
      <c r="B935" s="37"/>
      <c r="C935" s="37"/>
      <c r="D935" s="37"/>
      <c r="E935" s="37"/>
      <c r="G935" s="37"/>
      <c r="H935" s="37"/>
      <c r="I935" s="37"/>
      <c r="K935" s="37"/>
    </row>
    <row r="936" spans="2:11" ht="13.2">
      <c r="B936" s="37"/>
      <c r="C936" s="37"/>
      <c r="D936" s="37"/>
      <c r="E936" s="37"/>
      <c r="G936" s="37"/>
      <c r="H936" s="37"/>
      <c r="I936" s="37"/>
      <c r="K936" s="37"/>
    </row>
    <row r="937" spans="2:11" ht="13.2">
      <c r="B937" s="37"/>
      <c r="C937" s="37"/>
      <c r="D937" s="37"/>
      <c r="E937" s="37"/>
      <c r="G937" s="37"/>
      <c r="H937" s="37"/>
      <c r="I937" s="37"/>
      <c r="K937" s="37"/>
    </row>
    <row r="938" spans="2:11" ht="13.2">
      <c r="B938" s="37"/>
      <c r="C938" s="37"/>
      <c r="D938" s="37"/>
      <c r="E938" s="37"/>
      <c r="G938" s="37"/>
      <c r="H938" s="37"/>
      <c r="I938" s="37"/>
      <c r="K938" s="37"/>
    </row>
    <row r="939" spans="2:11" ht="13.2">
      <c r="B939" s="37"/>
      <c r="C939" s="37"/>
      <c r="D939" s="37"/>
      <c r="E939" s="37"/>
      <c r="G939" s="37"/>
      <c r="H939" s="37"/>
      <c r="I939" s="37"/>
      <c r="K939" s="37"/>
    </row>
    <row r="940" spans="2:11" ht="13.2">
      <c r="B940" s="37"/>
      <c r="C940" s="37"/>
      <c r="D940" s="37"/>
      <c r="E940" s="37"/>
      <c r="G940" s="37"/>
      <c r="H940" s="37"/>
      <c r="I940" s="37"/>
      <c r="K940" s="37"/>
    </row>
    <row r="941" spans="2:11" ht="13.2">
      <c r="B941" s="37"/>
      <c r="C941" s="37"/>
      <c r="D941" s="37"/>
      <c r="E941" s="37"/>
      <c r="G941" s="37"/>
      <c r="H941" s="37"/>
      <c r="I941" s="37"/>
      <c r="K941" s="37"/>
    </row>
    <row r="942" spans="2:11" ht="13.2">
      <c r="B942" s="37"/>
      <c r="C942" s="37"/>
      <c r="D942" s="37"/>
      <c r="E942" s="37"/>
      <c r="G942" s="37"/>
      <c r="H942" s="37"/>
      <c r="I942" s="37"/>
      <c r="K942" s="37"/>
    </row>
    <row r="943" spans="2:11" ht="13.2">
      <c r="B943" s="37"/>
      <c r="C943" s="37"/>
      <c r="D943" s="37"/>
      <c r="E943" s="37"/>
      <c r="G943" s="37"/>
      <c r="H943" s="37"/>
      <c r="I943" s="37"/>
      <c r="K943" s="37"/>
    </row>
    <row r="944" spans="2:11" ht="13.2">
      <c r="B944" s="37"/>
      <c r="C944" s="37"/>
      <c r="D944" s="37"/>
      <c r="E944" s="37"/>
      <c r="G944" s="37"/>
      <c r="H944" s="37"/>
      <c r="I944" s="37"/>
      <c r="K944" s="37"/>
    </row>
    <row r="945" spans="2:11" ht="13.2">
      <c r="B945" s="37"/>
      <c r="C945" s="37"/>
      <c r="D945" s="37"/>
      <c r="E945" s="37"/>
      <c r="G945" s="37"/>
      <c r="H945" s="37"/>
      <c r="I945" s="37"/>
      <c r="K945" s="37"/>
    </row>
    <row r="946" spans="2:11" ht="13.2">
      <c r="B946" s="37"/>
      <c r="C946" s="37"/>
      <c r="D946" s="37"/>
      <c r="E946" s="37"/>
      <c r="G946" s="37"/>
      <c r="H946" s="37"/>
      <c r="I946" s="37"/>
      <c r="K946" s="37"/>
    </row>
    <row r="947" spans="2:11" ht="13.2">
      <c r="B947" s="37"/>
      <c r="C947" s="37"/>
      <c r="D947" s="37"/>
      <c r="E947" s="37"/>
      <c r="G947" s="37"/>
      <c r="H947" s="37"/>
      <c r="I947" s="37"/>
      <c r="K947" s="37"/>
    </row>
    <row r="948" spans="2:11" ht="13.2">
      <c r="B948" s="37"/>
      <c r="C948" s="37"/>
      <c r="D948" s="37"/>
      <c r="E948" s="37"/>
      <c r="G948" s="37"/>
      <c r="H948" s="37"/>
      <c r="I948" s="37"/>
      <c r="K948" s="37"/>
    </row>
    <row r="949" spans="2:11" ht="13.2">
      <c r="B949" s="37"/>
      <c r="C949" s="37"/>
      <c r="D949" s="37"/>
      <c r="E949" s="37"/>
      <c r="G949" s="37"/>
      <c r="H949" s="37"/>
      <c r="I949" s="37"/>
      <c r="K949" s="37"/>
    </row>
    <row r="950" spans="2:11" ht="13.2">
      <c r="B950" s="37"/>
      <c r="C950" s="37"/>
      <c r="D950" s="37"/>
      <c r="E950" s="37"/>
      <c r="G950" s="37"/>
      <c r="H950" s="37"/>
      <c r="I950" s="37"/>
      <c r="K950" s="37"/>
    </row>
    <row r="951" spans="2:11" ht="13.2">
      <c r="B951" s="37"/>
      <c r="C951" s="37"/>
      <c r="D951" s="37"/>
      <c r="E951" s="37"/>
      <c r="G951" s="37"/>
      <c r="H951" s="37"/>
      <c r="I951" s="37"/>
      <c r="K951" s="37"/>
    </row>
    <row r="952" spans="2:11" ht="13.2">
      <c r="B952" s="37"/>
      <c r="C952" s="37"/>
      <c r="D952" s="37"/>
      <c r="E952" s="37"/>
      <c r="G952" s="37"/>
      <c r="H952" s="37"/>
      <c r="I952" s="37"/>
      <c r="K952" s="37"/>
    </row>
    <row r="953" spans="2:11" ht="13.2">
      <c r="B953" s="37"/>
      <c r="C953" s="37"/>
      <c r="D953" s="37"/>
      <c r="E953" s="37"/>
      <c r="G953" s="37"/>
      <c r="H953" s="37"/>
      <c r="I953" s="37"/>
      <c r="K953" s="37"/>
    </row>
    <row r="954" spans="2:11" ht="13.2">
      <c r="B954" s="37"/>
      <c r="C954" s="37"/>
      <c r="D954" s="37"/>
      <c r="E954" s="37"/>
      <c r="G954" s="37"/>
      <c r="H954" s="37"/>
      <c r="I954" s="37"/>
      <c r="K954" s="37"/>
    </row>
    <row r="955" spans="2:11" ht="13.2">
      <c r="B955" s="37"/>
      <c r="C955" s="37"/>
      <c r="D955" s="37"/>
      <c r="E955" s="37"/>
      <c r="G955" s="37"/>
      <c r="H955" s="37"/>
      <c r="I955" s="37"/>
      <c r="K955" s="37"/>
    </row>
    <row r="956" spans="2:11" ht="13.2">
      <c r="B956" s="37"/>
      <c r="C956" s="37"/>
      <c r="D956" s="37"/>
      <c r="E956" s="37"/>
      <c r="G956" s="37"/>
      <c r="H956" s="37"/>
      <c r="I956" s="37"/>
      <c r="K956" s="37"/>
    </row>
    <row r="957" spans="2:11" ht="13.2">
      <c r="B957" s="37"/>
      <c r="C957" s="37"/>
      <c r="D957" s="37"/>
      <c r="E957" s="37"/>
      <c r="G957" s="37"/>
      <c r="H957" s="37"/>
      <c r="I957" s="37"/>
      <c r="K957" s="37"/>
    </row>
    <row r="958" spans="2:11" ht="13.2">
      <c r="B958" s="37"/>
      <c r="C958" s="37"/>
      <c r="D958" s="37"/>
      <c r="E958" s="37"/>
      <c r="G958" s="37"/>
      <c r="H958" s="37"/>
      <c r="I958" s="37"/>
      <c r="K958" s="37"/>
    </row>
    <row r="959" spans="2:11" ht="13.2">
      <c r="B959" s="37"/>
      <c r="C959" s="37"/>
      <c r="D959" s="37"/>
      <c r="E959" s="37"/>
      <c r="G959" s="37"/>
      <c r="H959" s="37"/>
      <c r="I959" s="37"/>
      <c r="K959" s="37"/>
    </row>
    <row r="960" spans="2:11" ht="13.2">
      <c r="B960" s="37"/>
      <c r="C960" s="37"/>
      <c r="D960" s="37"/>
      <c r="E960" s="37"/>
      <c r="G960" s="37"/>
      <c r="H960" s="37"/>
      <c r="I960" s="37"/>
      <c r="K960" s="37"/>
    </row>
    <row r="961" spans="2:11" ht="13.2">
      <c r="B961" s="37"/>
      <c r="C961" s="37"/>
      <c r="D961" s="37"/>
      <c r="E961" s="37"/>
      <c r="G961" s="37"/>
      <c r="H961" s="37"/>
      <c r="I961" s="37"/>
      <c r="K961" s="37"/>
    </row>
    <row r="962" spans="2:11" ht="13.2">
      <c r="B962" s="37"/>
      <c r="C962" s="37"/>
      <c r="D962" s="37"/>
      <c r="E962" s="37"/>
      <c r="G962" s="37"/>
      <c r="H962" s="37"/>
      <c r="I962" s="37"/>
      <c r="K962" s="37"/>
    </row>
    <row r="963" spans="2:11" ht="13.2">
      <c r="B963" s="37"/>
      <c r="C963" s="37"/>
      <c r="D963" s="37"/>
      <c r="E963" s="37"/>
      <c r="G963" s="37"/>
      <c r="H963" s="37"/>
      <c r="I963" s="37"/>
      <c r="K963" s="37"/>
    </row>
    <row r="964" spans="2:11" ht="13.2">
      <c r="B964" s="37"/>
      <c r="C964" s="37"/>
      <c r="D964" s="37"/>
      <c r="E964" s="37"/>
      <c r="G964" s="37"/>
      <c r="H964" s="37"/>
      <c r="I964" s="37"/>
      <c r="K964" s="37"/>
    </row>
    <row r="965" spans="2:11" ht="13.2">
      <c r="B965" s="37"/>
      <c r="C965" s="37"/>
      <c r="D965" s="37"/>
      <c r="E965" s="37"/>
      <c r="G965" s="37"/>
      <c r="H965" s="37"/>
      <c r="I965" s="37"/>
      <c r="K965" s="37"/>
    </row>
    <row r="966" spans="2:11" ht="13.2">
      <c r="B966" s="37"/>
      <c r="C966" s="37"/>
      <c r="D966" s="37"/>
      <c r="E966" s="37"/>
      <c r="G966" s="37"/>
      <c r="H966" s="37"/>
      <c r="I966" s="37"/>
      <c r="K966" s="37"/>
    </row>
    <row r="967" spans="2:11" ht="13.2">
      <c r="B967" s="37"/>
      <c r="C967" s="37"/>
      <c r="D967" s="37"/>
      <c r="E967" s="37"/>
      <c r="G967" s="37"/>
      <c r="H967" s="37"/>
      <c r="I967" s="37"/>
      <c r="K967" s="37"/>
    </row>
    <row r="968" spans="2:11" ht="13.2">
      <c r="B968" s="37"/>
      <c r="C968" s="37"/>
      <c r="D968" s="37"/>
      <c r="E968" s="37"/>
      <c r="G968" s="37"/>
      <c r="H968" s="37"/>
      <c r="I968" s="37"/>
      <c r="K968" s="37"/>
    </row>
    <row r="969" spans="2:11" ht="13.2">
      <c r="B969" s="37"/>
      <c r="C969" s="37"/>
      <c r="D969" s="37"/>
      <c r="E969" s="37"/>
      <c r="G969" s="37"/>
      <c r="H969" s="37"/>
      <c r="I969" s="37"/>
      <c r="K969" s="37"/>
    </row>
    <row r="970" spans="2:11" ht="13.2">
      <c r="B970" s="37"/>
      <c r="C970" s="37"/>
      <c r="D970" s="37"/>
      <c r="E970" s="37"/>
      <c r="G970" s="37"/>
      <c r="H970" s="37"/>
      <c r="I970" s="37"/>
      <c r="K970" s="37"/>
    </row>
    <row r="971" spans="2:11" ht="13.2">
      <c r="B971" s="37"/>
      <c r="C971" s="37"/>
      <c r="D971" s="37"/>
      <c r="E971" s="37"/>
      <c r="G971" s="37"/>
      <c r="H971" s="37"/>
      <c r="I971" s="37"/>
      <c r="K971" s="37"/>
    </row>
    <row r="972" spans="2:11" ht="13.2">
      <c r="B972" s="37"/>
      <c r="C972" s="37"/>
      <c r="D972" s="37"/>
      <c r="E972" s="37"/>
      <c r="G972" s="37"/>
      <c r="H972" s="37"/>
      <c r="I972" s="37"/>
      <c r="K972" s="37"/>
    </row>
    <row r="973" spans="2:11" ht="13.2">
      <c r="B973" s="37"/>
      <c r="C973" s="37"/>
      <c r="D973" s="37"/>
      <c r="E973" s="37"/>
      <c r="G973" s="37"/>
      <c r="H973" s="37"/>
      <c r="I973" s="37"/>
      <c r="K973" s="37"/>
    </row>
    <row r="974" spans="2:11" ht="13.2">
      <c r="B974" s="37"/>
      <c r="C974" s="37"/>
      <c r="D974" s="37"/>
      <c r="E974" s="37"/>
      <c r="G974" s="37"/>
      <c r="H974" s="37"/>
      <c r="I974" s="37"/>
      <c r="K974" s="37"/>
    </row>
    <row r="975" spans="2:11" ht="13.2">
      <c r="B975" s="37"/>
      <c r="C975" s="37"/>
      <c r="D975" s="37"/>
      <c r="E975" s="37"/>
      <c r="G975" s="37"/>
      <c r="H975" s="37"/>
      <c r="I975" s="37"/>
      <c r="K975" s="37"/>
    </row>
    <row r="976" spans="2:11" ht="13.2">
      <c r="B976" s="37"/>
      <c r="C976" s="37"/>
      <c r="D976" s="37"/>
      <c r="E976" s="37"/>
      <c r="G976" s="37"/>
      <c r="H976" s="37"/>
      <c r="I976" s="37"/>
      <c r="K976" s="37"/>
    </row>
    <row r="977" spans="2:11" ht="13.2">
      <c r="B977" s="37"/>
      <c r="C977" s="37"/>
      <c r="D977" s="37"/>
      <c r="E977" s="37"/>
      <c r="G977" s="37"/>
      <c r="H977" s="37"/>
      <c r="I977" s="37"/>
      <c r="K977" s="37"/>
    </row>
    <row r="978" spans="2:11" ht="13.2">
      <c r="B978" s="37"/>
      <c r="C978" s="37"/>
      <c r="D978" s="37"/>
      <c r="E978" s="37"/>
      <c r="G978" s="37"/>
      <c r="H978" s="37"/>
      <c r="I978" s="37"/>
      <c r="K978" s="37"/>
    </row>
    <row r="979" spans="2:11" ht="13.2">
      <c r="B979" s="37"/>
      <c r="C979" s="37"/>
      <c r="D979" s="37"/>
      <c r="E979" s="37"/>
      <c r="G979" s="37"/>
      <c r="H979" s="37"/>
      <c r="I979" s="37"/>
      <c r="K979" s="37"/>
    </row>
    <row r="980" spans="2:11" ht="13.2">
      <c r="B980" s="37"/>
      <c r="C980" s="37"/>
      <c r="D980" s="37"/>
      <c r="E980" s="37"/>
      <c r="G980" s="37"/>
      <c r="H980" s="37"/>
      <c r="I980" s="37"/>
      <c r="K980" s="37"/>
    </row>
    <row r="981" spans="2:11" ht="13.2">
      <c r="B981" s="37"/>
      <c r="C981" s="37"/>
      <c r="D981" s="37"/>
      <c r="E981" s="37"/>
      <c r="G981" s="37"/>
      <c r="H981" s="37"/>
      <c r="I981" s="37"/>
      <c r="K981" s="37"/>
    </row>
    <row r="982" spans="2:11" ht="13.2">
      <c r="B982" s="37"/>
      <c r="C982" s="37"/>
      <c r="D982" s="37"/>
      <c r="E982" s="37"/>
      <c r="G982" s="37"/>
      <c r="H982" s="37"/>
      <c r="I982" s="37"/>
      <c r="K982" s="37"/>
    </row>
    <row r="983" spans="2:11" ht="13.2">
      <c r="B983" s="37"/>
      <c r="C983" s="37"/>
      <c r="D983" s="37"/>
      <c r="E983" s="37"/>
      <c r="G983" s="37"/>
      <c r="H983" s="37"/>
      <c r="I983" s="37"/>
      <c r="K983" s="37"/>
    </row>
    <row r="984" spans="2:11" ht="13.2">
      <c r="B984" s="37"/>
      <c r="C984" s="37"/>
      <c r="D984" s="37"/>
      <c r="E984" s="37"/>
      <c r="G984" s="37"/>
      <c r="H984" s="37"/>
      <c r="I984" s="37"/>
      <c r="K984" s="37"/>
    </row>
    <row r="985" spans="2:11" ht="13.2">
      <c r="B985" s="37"/>
      <c r="C985" s="37"/>
      <c r="D985" s="37"/>
      <c r="E985" s="37"/>
      <c r="G985" s="37"/>
      <c r="H985" s="37"/>
      <c r="I985" s="37"/>
      <c r="K985" s="37"/>
    </row>
    <row r="986" spans="2:11" ht="13.2">
      <c r="B986" s="37"/>
      <c r="C986" s="37"/>
      <c r="D986" s="37"/>
      <c r="E986" s="37"/>
      <c r="G986" s="37"/>
      <c r="H986" s="37"/>
      <c r="I986" s="37"/>
      <c r="K986" s="37"/>
    </row>
    <row r="987" spans="2:11" ht="13.2">
      <c r="B987" s="37"/>
      <c r="C987" s="37"/>
      <c r="D987" s="37"/>
      <c r="E987" s="37"/>
      <c r="G987" s="37"/>
      <c r="H987" s="37"/>
      <c r="I987" s="37"/>
      <c r="K987" s="37"/>
    </row>
    <row r="988" spans="2:11" ht="13.2">
      <c r="B988" s="37"/>
      <c r="C988" s="37"/>
      <c r="D988" s="37"/>
      <c r="E988" s="37"/>
      <c r="G988" s="37"/>
      <c r="H988" s="37"/>
      <c r="I988" s="37"/>
      <c r="K988" s="37"/>
    </row>
    <row r="989" spans="2:11" ht="13.2">
      <c r="B989" s="37"/>
      <c r="C989" s="37"/>
      <c r="D989" s="37"/>
      <c r="E989" s="37"/>
      <c r="G989" s="37"/>
      <c r="H989" s="37"/>
      <c r="I989" s="37"/>
      <c r="K989" s="37"/>
    </row>
    <row r="990" spans="2:11" ht="13.2">
      <c r="B990" s="37"/>
      <c r="C990" s="37"/>
      <c r="D990" s="37"/>
      <c r="E990" s="37"/>
      <c r="G990" s="37"/>
      <c r="H990" s="37"/>
      <c r="I990" s="37"/>
      <c r="K990" s="37"/>
    </row>
    <row r="991" spans="2:11" ht="13.2">
      <c r="B991" s="37"/>
      <c r="C991" s="37"/>
      <c r="D991" s="37"/>
      <c r="E991" s="37"/>
      <c r="G991" s="37"/>
      <c r="H991" s="37"/>
      <c r="I991" s="37"/>
      <c r="K991" s="37"/>
    </row>
    <row r="992" spans="2:11" ht="13.2">
      <c r="B992" s="37"/>
      <c r="C992" s="37"/>
      <c r="D992" s="37"/>
      <c r="E992" s="37"/>
      <c r="G992" s="37"/>
      <c r="H992" s="37"/>
      <c r="I992" s="37"/>
      <c r="K992" s="37"/>
    </row>
    <row r="993" spans="2:11" ht="13.2">
      <c r="B993" s="37"/>
      <c r="C993" s="37"/>
      <c r="D993" s="37"/>
      <c r="E993" s="37"/>
      <c r="G993" s="37"/>
      <c r="H993" s="37"/>
      <c r="I993" s="37"/>
      <c r="K993" s="37"/>
    </row>
    <row r="994" spans="2:11" ht="13.2">
      <c r="B994" s="37"/>
      <c r="C994" s="37"/>
      <c r="D994" s="37"/>
      <c r="E994" s="37"/>
      <c r="G994" s="37"/>
      <c r="H994" s="37"/>
      <c r="I994" s="37"/>
      <c r="K994" s="37"/>
    </row>
    <row r="995" spans="2:11" ht="13.2">
      <c r="B995" s="37"/>
      <c r="C995" s="37"/>
      <c r="D995" s="37"/>
      <c r="E995" s="37"/>
      <c r="G995" s="37"/>
      <c r="H995" s="37"/>
      <c r="I995" s="37"/>
      <c r="K995" s="37"/>
    </row>
    <row r="996" spans="2:11" ht="13.2">
      <c r="B996" s="37"/>
      <c r="C996" s="37"/>
      <c r="D996" s="37"/>
      <c r="E996" s="37"/>
      <c r="G996" s="37"/>
      <c r="H996" s="37"/>
      <c r="I996" s="37"/>
      <c r="K996" s="37"/>
    </row>
    <row r="997" spans="2:11" ht="13.2">
      <c r="B997" s="37"/>
      <c r="C997" s="37"/>
      <c r="D997" s="37"/>
      <c r="E997" s="37"/>
      <c r="G997" s="37"/>
      <c r="H997" s="37"/>
      <c r="I997" s="37"/>
      <c r="K997" s="37"/>
    </row>
    <row r="998" spans="2:11" ht="13.2">
      <c r="B998" s="37"/>
      <c r="C998" s="37"/>
      <c r="D998" s="37"/>
      <c r="E998" s="37"/>
      <c r="G998" s="37"/>
      <c r="H998" s="37"/>
      <c r="I998" s="37"/>
      <c r="K998" s="37"/>
    </row>
    <row r="999" spans="2:11" ht="13.2">
      <c r="B999" s="37"/>
      <c r="C999" s="37"/>
      <c r="D999" s="37"/>
      <c r="E999" s="37"/>
      <c r="G999" s="37"/>
      <c r="H999" s="37"/>
      <c r="I999" s="37"/>
      <c r="K999" s="37"/>
    </row>
    <row r="1000" spans="2:11" ht="13.2">
      <c r="B1000" s="37"/>
      <c r="C1000" s="37"/>
      <c r="D1000" s="37"/>
      <c r="E1000" s="37"/>
      <c r="G1000" s="37"/>
      <c r="H1000" s="37"/>
      <c r="I1000" s="37"/>
      <c r="K1000" s="37"/>
    </row>
    <row r="1001" spans="2:11" ht="13.2">
      <c r="B1001" s="37"/>
      <c r="C1001" s="37"/>
      <c r="D1001" s="37"/>
      <c r="E1001" s="37"/>
      <c r="G1001" s="37"/>
      <c r="H1001" s="37"/>
      <c r="I1001" s="37"/>
      <c r="K1001" s="37"/>
    </row>
    <row r="1002" spans="2:11" ht="13.2">
      <c r="B1002" s="37"/>
      <c r="C1002" s="37"/>
      <c r="D1002" s="37"/>
      <c r="E1002" s="37"/>
      <c r="G1002" s="37"/>
      <c r="H1002" s="37"/>
      <c r="I1002" s="37"/>
      <c r="K1002" s="37"/>
    </row>
  </sheetData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I32"/>
    </sheetView>
  </sheetViews>
  <sheetFormatPr defaultRowHeight="13.2"/>
  <sheetData>
    <row r="1" spans="1:9">
      <c r="A1" t="s">
        <v>187</v>
      </c>
    </row>
    <row r="2" spans="1:9" ht="13.8" thickBot="1"/>
    <row r="3" spans="1:9">
      <c r="A3" s="59" t="s">
        <v>188</v>
      </c>
      <c r="B3" s="59"/>
    </row>
    <row r="4" spans="1:9">
      <c r="A4" s="54" t="s">
        <v>209</v>
      </c>
      <c r="B4" s="54">
        <v>0.9879322044666754</v>
      </c>
    </row>
    <row r="5" spans="1:9">
      <c r="A5" s="54" t="s">
        <v>210</v>
      </c>
      <c r="B5" s="54">
        <v>0.97601004062238483</v>
      </c>
    </row>
    <row r="6" spans="1:9">
      <c r="A6" s="55" t="s">
        <v>189</v>
      </c>
      <c r="B6" s="54">
        <v>0.94002510155596219</v>
      </c>
    </row>
    <row r="7" spans="1:9">
      <c r="A7" s="55" t="s">
        <v>190</v>
      </c>
      <c r="B7" s="54">
        <v>4.6201725257734624E-2</v>
      </c>
    </row>
    <row r="8" spans="1:9" ht="13.8" thickBot="1">
      <c r="A8" s="56" t="s">
        <v>191</v>
      </c>
      <c r="B8" s="57">
        <v>6</v>
      </c>
    </row>
    <row r="10" spans="1:9" ht="13.8" thickBot="1">
      <c r="A10" t="s">
        <v>192</v>
      </c>
    </row>
    <row r="11" spans="1:9">
      <c r="A11" s="58"/>
      <c r="B11" s="58" t="s">
        <v>197</v>
      </c>
      <c r="C11" s="58" t="s">
        <v>198</v>
      </c>
      <c r="D11" s="58" t="s">
        <v>199</v>
      </c>
      <c r="E11" s="58" t="s">
        <v>200</v>
      </c>
      <c r="F11" s="58" t="s">
        <v>201</v>
      </c>
    </row>
    <row r="12" spans="1:9">
      <c r="A12" s="55" t="s">
        <v>193</v>
      </c>
      <c r="B12" s="54">
        <v>3</v>
      </c>
      <c r="C12" s="54">
        <v>0.1736885361664175</v>
      </c>
      <c r="D12" s="54">
        <v>5.7896178722139167E-2</v>
      </c>
      <c r="E12" s="54">
        <v>27.122737065660207</v>
      </c>
      <c r="F12" s="54">
        <v>3.5768248986317863E-2</v>
      </c>
    </row>
    <row r="13" spans="1:9">
      <c r="A13" s="55" t="s">
        <v>194</v>
      </c>
      <c r="B13" s="54">
        <v>2</v>
      </c>
      <c r="C13" s="54">
        <v>4.2691988335823872E-3</v>
      </c>
      <c r="D13" s="54">
        <v>2.1345994167911936E-3</v>
      </c>
      <c r="E13" s="54"/>
      <c r="F13" s="54"/>
    </row>
    <row r="14" spans="1:9" ht="13.8" thickBot="1">
      <c r="A14" s="56" t="s">
        <v>195</v>
      </c>
      <c r="B14" s="57">
        <v>5</v>
      </c>
      <c r="C14" s="57">
        <v>0.17795773499999989</v>
      </c>
      <c r="D14" s="57"/>
      <c r="E14" s="57"/>
      <c r="F14" s="57"/>
    </row>
    <row r="15" spans="1:9" ht="13.8" thickBot="1"/>
    <row r="16" spans="1:9">
      <c r="A16" s="58"/>
      <c r="B16" s="58" t="s">
        <v>202</v>
      </c>
      <c r="C16" s="58" t="s">
        <v>190</v>
      </c>
      <c r="D16" s="58" t="s">
        <v>203</v>
      </c>
      <c r="E16" s="58" t="s">
        <v>204</v>
      </c>
      <c r="F16" s="58" t="s">
        <v>205</v>
      </c>
      <c r="G16" s="58" t="s">
        <v>206</v>
      </c>
      <c r="H16" s="58" t="s">
        <v>207</v>
      </c>
      <c r="I16" s="58" t="s">
        <v>208</v>
      </c>
    </row>
    <row r="17" spans="1:9">
      <c r="A17" s="55" t="s">
        <v>196</v>
      </c>
      <c r="B17" s="54">
        <v>5.8338113458657173</v>
      </c>
      <c r="C17" s="54">
        <v>0.35032051046961687</v>
      </c>
      <c r="D17" s="54">
        <v>16.652782727580778</v>
      </c>
      <c r="E17" s="54">
        <v>3.5866169423565057E-3</v>
      </c>
      <c r="F17" s="54">
        <v>4.3265038452063944</v>
      </c>
      <c r="G17" s="54">
        <v>7.3411188465250401</v>
      </c>
      <c r="H17" s="54">
        <v>4.3265038452063944</v>
      </c>
      <c r="I17" s="54">
        <v>7.3411188465250401</v>
      </c>
    </row>
    <row r="18" spans="1:9">
      <c r="A18" s="54" t="s">
        <v>107</v>
      </c>
      <c r="B18" s="54">
        <v>7.9823234254378984E-4</v>
      </c>
      <c r="C18" s="54">
        <v>3.7578914847960065E-4</v>
      </c>
      <c r="D18" s="54">
        <v>2.1241495284612273</v>
      </c>
      <c r="E18" s="54">
        <v>0.16760873262174292</v>
      </c>
      <c r="F18" s="54">
        <v>-8.1865786297219043E-4</v>
      </c>
      <c r="G18" s="54">
        <v>2.4151225480597699E-3</v>
      </c>
      <c r="H18" s="54">
        <v>-8.1865786297219043E-4</v>
      </c>
      <c r="I18" s="54">
        <v>2.4151225480597699E-3</v>
      </c>
    </row>
    <row r="19" spans="1:9">
      <c r="A19" s="54" t="s">
        <v>106</v>
      </c>
      <c r="B19" s="54">
        <v>-8.1404517685722357</v>
      </c>
      <c r="C19" s="54">
        <v>1.0730638156337264</v>
      </c>
      <c r="D19" s="54">
        <v>-7.5861767492035641</v>
      </c>
      <c r="E19" s="54">
        <v>1.6936003455249479E-2</v>
      </c>
      <c r="F19" s="54">
        <v>-12.757472724104064</v>
      </c>
      <c r="G19" s="54">
        <v>-3.5234308130404077</v>
      </c>
      <c r="H19" s="54">
        <v>-12.757472724104064</v>
      </c>
      <c r="I19" s="54">
        <v>-3.5234308130404077</v>
      </c>
    </row>
    <row r="20" spans="1:9" ht="13.8" thickBot="1">
      <c r="A20" s="57" t="s">
        <v>109</v>
      </c>
      <c r="B20" s="57">
        <v>-9.6485542039305999E-5</v>
      </c>
      <c r="C20" s="57">
        <v>6.4392604600712732E-5</v>
      </c>
      <c r="D20" s="57">
        <v>-1.4983947712256083</v>
      </c>
      <c r="E20" s="57">
        <v>0.27275986015463327</v>
      </c>
      <c r="F20" s="57">
        <v>-3.7354455800024054E-4</v>
      </c>
      <c r="G20" s="57">
        <v>1.8057347392162851E-4</v>
      </c>
      <c r="H20" s="57">
        <v>-3.7354455800024054E-4</v>
      </c>
      <c r="I20" s="57">
        <v>1.8057347392162851E-4</v>
      </c>
    </row>
    <row r="24" spans="1:9">
      <c r="A24" t="s">
        <v>211</v>
      </c>
    </row>
    <row r="25" spans="1:9" ht="13.8" thickBot="1"/>
    <row r="26" spans="1:9">
      <c r="A26" s="58" t="s">
        <v>212</v>
      </c>
      <c r="B26" s="58" t="s">
        <v>214</v>
      </c>
      <c r="C26" s="58" t="s">
        <v>194</v>
      </c>
    </row>
    <row r="27" spans="1:9">
      <c r="A27" s="54">
        <v>1</v>
      </c>
      <c r="B27" s="54">
        <v>3.2486473335068271</v>
      </c>
      <c r="C27" s="54">
        <v>3.7052666493172737E-2</v>
      </c>
    </row>
    <row r="28" spans="1:9">
      <c r="A28" s="54">
        <v>2</v>
      </c>
      <c r="B28" s="54">
        <v>3.2279353658503114</v>
      </c>
      <c r="C28" s="54">
        <v>-1.3635365850311221E-2</v>
      </c>
    </row>
    <row r="29" spans="1:9">
      <c r="A29" s="54">
        <v>3</v>
      </c>
      <c r="B29" s="54">
        <v>3.1389580937094053</v>
      </c>
      <c r="C29" s="54">
        <v>3.8419062905945545E-3</v>
      </c>
    </row>
    <row r="30" spans="1:9">
      <c r="A30" s="54">
        <v>4</v>
      </c>
      <c r="B30" s="54">
        <v>3.0214000390683875</v>
      </c>
      <c r="C30" s="54">
        <v>-2.14000390683875E-2</v>
      </c>
    </row>
    <row r="31" spans="1:9">
      <c r="A31" s="54">
        <v>5</v>
      </c>
      <c r="B31" s="54">
        <v>2.964949913292751</v>
      </c>
      <c r="C31" s="54">
        <v>-3.6249913292750957E-2</v>
      </c>
    </row>
    <row r="32" spans="1:9" ht="13.8" thickBot="1">
      <c r="A32" s="57">
        <v>6</v>
      </c>
      <c r="B32" s="57">
        <v>2.75480925457232</v>
      </c>
      <c r="C32" s="57">
        <v>3.0390745427680166E-2</v>
      </c>
    </row>
  </sheetData>
  <phoneticPr fontId="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3" sqref="A3:I30"/>
    </sheetView>
  </sheetViews>
  <sheetFormatPr defaultRowHeight="13.2"/>
  <cols>
    <col min="1" max="1" width="13.77734375" customWidth="1"/>
    <col min="2" max="9" width="10.77734375" customWidth="1"/>
  </cols>
  <sheetData>
    <row r="1" spans="1:9">
      <c r="A1" t="s">
        <v>187</v>
      </c>
    </row>
    <row r="2" spans="1:9" ht="13.8" thickBot="1"/>
    <row r="3" spans="1:9">
      <c r="A3" s="60" t="s">
        <v>188</v>
      </c>
      <c r="B3" s="60"/>
      <c r="C3" s="61"/>
      <c r="D3" s="61"/>
      <c r="E3" s="61"/>
      <c r="F3" s="61"/>
      <c r="G3" s="61"/>
      <c r="H3" s="61"/>
      <c r="I3" s="61"/>
    </row>
    <row r="4" spans="1:9">
      <c r="A4" s="62" t="s">
        <v>209</v>
      </c>
      <c r="B4" s="62">
        <v>0.92718042832168523</v>
      </c>
      <c r="C4" s="61"/>
      <c r="D4" s="61"/>
      <c r="E4" s="61"/>
      <c r="F4" s="61"/>
      <c r="G4" s="61"/>
      <c r="H4" s="61"/>
      <c r="I4" s="61"/>
    </row>
    <row r="5" spans="1:9">
      <c r="A5" s="62" t="s">
        <v>210</v>
      </c>
      <c r="B5" s="62">
        <v>0.85966354666278377</v>
      </c>
      <c r="C5" s="61"/>
      <c r="D5" s="61"/>
      <c r="E5" s="61"/>
      <c r="F5" s="61"/>
      <c r="G5" s="61"/>
      <c r="H5" s="61"/>
      <c r="I5" s="61"/>
    </row>
    <row r="6" spans="1:9">
      <c r="A6" s="63" t="s">
        <v>189</v>
      </c>
      <c r="B6" s="62">
        <v>0.82457943332847972</v>
      </c>
      <c r="C6" s="61"/>
      <c r="D6" s="61"/>
      <c r="E6" s="61"/>
      <c r="F6" s="61"/>
      <c r="G6" s="61"/>
      <c r="H6" s="61"/>
      <c r="I6" s="61"/>
    </row>
    <row r="7" spans="1:9">
      <c r="A7" s="63" t="s">
        <v>190</v>
      </c>
      <c r="B7" s="62">
        <v>7.9015753767562369E-2</v>
      </c>
      <c r="C7" s="61"/>
      <c r="D7" s="61"/>
      <c r="E7" s="61"/>
      <c r="F7" s="61"/>
      <c r="G7" s="61"/>
      <c r="H7" s="61"/>
      <c r="I7" s="61"/>
    </row>
    <row r="8" spans="1:9" ht="13.8" thickBot="1">
      <c r="A8" s="64" t="s">
        <v>191</v>
      </c>
      <c r="B8" s="65">
        <v>6</v>
      </c>
      <c r="C8" s="61"/>
      <c r="D8" s="61"/>
      <c r="E8" s="61"/>
      <c r="F8" s="61"/>
      <c r="G8" s="61"/>
      <c r="H8" s="61"/>
      <c r="I8" s="61"/>
    </row>
    <row r="9" spans="1:9">
      <c r="A9" s="61"/>
      <c r="B9" s="61"/>
      <c r="C9" s="61"/>
      <c r="D9" s="61"/>
      <c r="E9" s="61"/>
      <c r="F9" s="61"/>
      <c r="G9" s="61"/>
      <c r="H9" s="61"/>
      <c r="I9" s="61"/>
    </row>
    <row r="10" spans="1:9" ht="13.8" thickBot="1">
      <c r="A10" s="61" t="s">
        <v>192</v>
      </c>
      <c r="B10" s="61"/>
      <c r="C10" s="61"/>
      <c r="D10" s="61"/>
      <c r="E10" s="61"/>
      <c r="F10" s="61"/>
      <c r="G10" s="61"/>
      <c r="H10" s="61"/>
      <c r="I10" s="61"/>
    </row>
    <row r="11" spans="1:9">
      <c r="A11" s="66"/>
      <c r="B11" s="66" t="s">
        <v>197</v>
      </c>
      <c r="C11" s="66" t="s">
        <v>198</v>
      </c>
      <c r="D11" s="66" t="s">
        <v>199</v>
      </c>
      <c r="E11" s="66" t="s">
        <v>200</v>
      </c>
      <c r="F11" s="66" t="s">
        <v>201</v>
      </c>
      <c r="G11" s="61"/>
      <c r="H11" s="61"/>
      <c r="I11" s="61"/>
    </row>
    <row r="12" spans="1:9">
      <c r="A12" s="63" t="s">
        <v>193</v>
      </c>
      <c r="B12" s="62">
        <v>1</v>
      </c>
      <c r="C12" s="62">
        <v>0.15298377762617571</v>
      </c>
      <c r="D12" s="62">
        <v>0.15298377762617571</v>
      </c>
      <c r="E12" s="62">
        <v>24.502929245249973</v>
      </c>
      <c r="F12" s="67">
        <v>7.7609652211415572E-3</v>
      </c>
      <c r="G12" s="61"/>
      <c r="H12" s="61"/>
      <c r="I12" s="61"/>
    </row>
    <row r="13" spans="1:9">
      <c r="A13" s="63" t="s">
        <v>194</v>
      </c>
      <c r="B13" s="62">
        <v>4</v>
      </c>
      <c r="C13" s="62">
        <v>2.4973957373824185E-2</v>
      </c>
      <c r="D13" s="62">
        <v>6.2434893434560462E-3</v>
      </c>
      <c r="E13" s="62"/>
      <c r="F13" s="62"/>
      <c r="G13" s="61"/>
      <c r="H13" s="61"/>
      <c r="I13" s="61"/>
    </row>
    <row r="14" spans="1:9" ht="13.8" thickBot="1">
      <c r="A14" s="64" t="s">
        <v>195</v>
      </c>
      <c r="B14" s="65">
        <v>5</v>
      </c>
      <c r="C14" s="65">
        <v>0.17795773499999989</v>
      </c>
      <c r="D14" s="65"/>
      <c r="E14" s="65"/>
      <c r="F14" s="65"/>
      <c r="G14" s="61"/>
      <c r="H14" s="61"/>
      <c r="I14" s="61"/>
    </row>
    <row r="15" spans="1:9" ht="13.8" thickBot="1">
      <c r="A15" s="61"/>
      <c r="B15" s="61"/>
      <c r="C15" s="61"/>
      <c r="D15" s="61"/>
      <c r="E15" s="61"/>
      <c r="F15" s="61"/>
      <c r="G15" s="61"/>
      <c r="H15" s="61"/>
      <c r="I15" s="61"/>
    </row>
    <row r="16" spans="1:9">
      <c r="A16" s="66"/>
      <c r="B16" s="66" t="s">
        <v>202</v>
      </c>
      <c r="C16" s="66" t="s">
        <v>190</v>
      </c>
      <c r="D16" s="66" t="s">
        <v>203</v>
      </c>
      <c r="E16" s="66" t="s">
        <v>204</v>
      </c>
      <c r="F16" s="66" t="s">
        <v>205</v>
      </c>
      <c r="G16" s="66" t="s">
        <v>206</v>
      </c>
      <c r="H16" s="66" t="s">
        <v>207</v>
      </c>
      <c r="I16" s="66" t="s">
        <v>208</v>
      </c>
    </row>
    <row r="17" spans="1:9">
      <c r="A17" s="63" t="s">
        <v>196</v>
      </c>
      <c r="B17" s="62">
        <v>5.9754850216898685</v>
      </c>
      <c r="C17" s="62">
        <v>0.5899753699062954</v>
      </c>
      <c r="D17" s="62">
        <v>10.128363532597882</v>
      </c>
      <c r="E17" s="62">
        <v>5.3491484344139935E-4</v>
      </c>
      <c r="F17" s="62">
        <v>4.3374507937262772</v>
      </c>
      <c r="G17" s="62">
        <v>7.6135192496534598</v>
      </c>
      <c r="H17" s="62">
        <v>4.3374507937262772</v>
      </c>
      <c r="I17" s="62">
        <v>7.6135192496534598</v>
      </c>
    </row>
    <row r="18" spans="1:9" ht="13.8" thickBot="1">
      <c r="A18" s="64" t="s">
        <v>215</v>
      </c>
      <c r="B18" s="65">
        <v>-8.5209466743477797</v>
      </c>
      <c r="C18" s="65">
        <v>1.7213882906138553</v>
      </c>
      <c r="D18" s="65">
        <v>-4.9500433579161669</v>
      </c>
      <c r="E18" s="68">
        <v>7.760965221141565E-3</v>
      </c>
      <c r="F18" s="65">
        <v>-13.300286767967414</v>
      </c>
      <c r="G18" s="65">
        <v>-3.7416065807281447</v>
      </c>
      <c r="H18" s="65">
        <v>-13.300286767967414</v>
      </c>
      <c r="I18" s="65">
        <v>-3.7416065807281447</v>
      </c>
    </row>
    <row r="19" spans="1:9">
      <c r="A19" s="61"/>
      <c r="B19" s="61"/>
      <c r="C19" s="61"/>
      <c r="D19" s="61"/>
      <c r="E19" s="61"/>
      <c r="F19" s="61"/>
      <c r="G19" s="61"/>
      <c r="H19" s="61"/>
      <c r="I19" s="61"/>
    </row>
    <row r="20" spans="1:9">
      <c r="A20" s="61"/>
      <c r="B20" s="61"/>
      <c r="C20" s="61"/>
      <c r="D20" s="61"/>
      <c r="E20" s="61"/>
      <c r="F20" s="61"/>
      <c r="G20" s="61"/>
      <c r="H20" s="61"/>
      <c r="I20" s="61"/>
    </row>
    <row r="21" spans="1:9">
      <c r="A21" s="61"/>
      <c r="B21" s="61"/>
      <c r="C21" s="61"/>
      <c r="D21" s="61"/>
      <c r="E21" s="61"/>
      <c r="F21" s="61"/>
      <c r="G21" s="61"/>
      <c r="H21" s="61"/>
      <c r="I21" s="61"/>
    </row>
    <row r="22" spans="1:9">
      <c r="A22" s="61" t="s">
        <v>211</v>
      </c>
      <c r="B22" s="61"/>
      <c r="C22" s="61"/>
      <c r="D22" s="61"/>
      <c r="E22" s="61"/>
      <c r="F22" s="61"/>
      <c r="G22" s="61"/>
      <c r="H22" s="61"/>
      <c r="I22" s="61"/>
    </row>
    <row r="23" spans="1:9" ht="13.8" thickBot="1">
      <c r="A23" s="61"/>
      <c r="B23" s="61"/>
      <c r="C23" s="61"/>
      <c r="D23" s="61"/>
      <c r="E23" s="61"/>
      <c r="F23" s="61"/>
      <c r="G23" s="61"/>
      <c r="H23" s="61"/>
      <c r="I23" s="61"/>
    </row>
    <row r="24" spans="1:9">
      <c r="A24" s="66" t="s">
        <v>212</v>
      </c>
      <c r="B24" s="66" t="s">
        <v>214</v>
      </c>
      <c r="C24" s="66" t="s">
        <v>194</v>
      </c>
      <c r="D24" s="61"/>
      <c r="E24" s="61"/>
      <c r="F24" s="61"/>
      <c r="G24" s="61"/>
      <c r="H24" s="61"/>
      <c r="I24" s="61"/>
    </row>
    <row r="25" spans="1:9">
      <c r="A25" s="62">
        <v>1</v>
      </c>
      <c r="B25" s="62">
        <v>3.2614818468378051</v>
      </c>
      <c r="C25" s="62">
        <v>2.4218153162194778E-2</v>
      </c>
      <c r="D25" s="61"/>
      <c r="E25" s="61"/>
      <c r="F25" s="61"/>
      <c r="G25" s="61"/>
      <c r="H25" s="61"/>
      <c r="I25" s="61"/>
    </row>
    <row r="26" spans="1:9">
      <c r="A26" s="62">
        <v>2</v>
      </c>
      <c r="B26" s="62">
        <v>3.1159481960975048</v>
      </c>
      <c r="C26" s="62">
        <v>9.8351803902495316E-2</v>
      </c>
      <c r="D26" s="61"/>
      <c r="E26" s="61"/>
      <c r="F26" s="61"/>
      <c r="G26" s="61"/>
      <c r="H26" s="61"/>
      <c r="I26" s="61"/>
    </row>
    <row r="27" spans="1:9">
      <c r="A27" s="62">
        <v>3</v>
      </c>
      <c r="B27" s="62">
        <v>3.141982244471639</v>
      </c>
      <c r="C27" s="62">
        <v>8.1775552836083065E-4</v>
      </c>
      <c r="D27" s="61"/>
      <c r="E27" s="61"/>
      <c r="F27" s="61"/>
      <c r="G27" s="61"/>
      <c r="H27" s="61"/>
      <c r="I27" s="61"/>
    </row>
    <row r="28" spans="1:9">
      <c r="A28" s="62">
        <v>4</v>
      </c>
      <c r="B28" s="62">
        <v>3.1106345337513805</v>
      </c>
      <c r="C28" s="62">
        <v>-0.11063453375138055</v>
      </c>
      <c r="D28" s="61"/>
      <c r="E28" s="61"/>
      <c r="F28" s="61"/>
      <c r="G28" s="61"/>
      <c r="H28" s="61"/>
      <c r="I28" s="61"/>
    </row>
    <row r="29" spans="1:9">
      <c r="A29" s="62">
        <v>5</v>
      </c>
      <c r="B29" s="62">
        <v>2.9696625008053035</v>
      </c>
      <c r="C29" s="62">
        <v>-4.0962500805303392E-2</v>
      </c>
      <c r="D29" s="61"/>
      <c r="E29" s="61"/>
      <c r="F29" s="61"/>
      <c r="G29" s="61"/>
      <c r="H29" s="61"/>
      <c r="I29" s="61"/>
    </row>
    <row r="30" spans="1:9" ht="13.8" thickBot="1">
      <c r="A30" s="65">
        <v>6</v>
      </c>
      <c r="B30" s="65">
        <v>2.7569906780363698</v>
      </c>
      <c r="C30" s="65">
        <v>2.8209321963630352E-2</v>
      </c>
      <c r="D30" s="61"/>
      <c r="E30" s="61"/>
      <c r="F30" s="61"/>
      <c r="G30" s="61"/>
      <c r="H30" s="61"/>
      <c r="I30" s="61"/>
    </row>
  </sheetData>
  <phoneticPr fontId="8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7"/>
  <sheetViews>
    <sheetView topLeftCell="F1" workbookViewId="0">
      <selection activeCell="H2" sqref="H2:H7"/>
    </sheetView>
  </sheetViews>
  <sheetFormatPr defaultColWidth="14.44140625" defaultRowHeight="15.75" customHeight="1"/>
  <cols>
    <col min="9" max="9" width="14.44140625" style="7"/>
  </cols>
  <sheetData>
    <row r="1" spans="1:18" ht="15.75" customHeight="1">
      <c r="A1" s="47" t="s">
        <v>104</v>
      </c>
      <c r="B1" s="47" t="s">
        <v>77</v>
      </c>
      <c r="C1" s="47" t="s">
        <v>105</v>
      </c>
      <c r="D1" s="47" t="s">
        <v>108</v>
      </c>
      <c r="E1" s="47" t="s">
        <v>107</v>
      </c>
      <c r="F1" s="47" t="s">
        <v>106</v>
      </c>
      <c r="G1" s="47" t="s">
        <v>109</v>
      </c>
      <c r="H1" s="48" t="s">
        <v>110</v>
      </c>
      <c r="I1" s="12" t="s">
        <v>85</v>
      </c>
      <c r="J1" s="12" t="s">
        <v>121</v>
      </c>
      <c r="K1" s="33" t="s">
        <v>164</v>
      </c>
      <c r="L1" s="34" t="s">
        <v>165</v>
      </c>
      <c r="M1" s="34" t="s">
        <v>166</v>
      </c>
      <c r="N1" s="34" t="s">
        <v>167</v>
      </c>
      <c r="O1" s="34" t="s">
        <v>168</v>
      </c>
      <c r="P1" s="34" t="s">
        <v>169</v>
      </c>
      <c r="Q1" s="34" t="s">
        <v>170</v>
      </c>
      <c r="R1" s="29" t="s">
        <v>171</v>
      </c>
    </row>
    <row r="2" spans="1:18" ht="15.75" customHeight="1">
      <c r="A2" s="47">
        <v>1</v>
      </c>
      <c r="B2" s="48">
        <v>258412.66666666666</v>
      </c>
      <c r="C2" s="48">
        <v>83035.75</v>
      </c>
      <c r="D2" s="48">
        <v>466.63575833333334</v>
      </c>
      <c r="E2" s="48">
        <v>192.33333333333334</v>
      </c>
      <c r="F2" s="48">
        <v>0.31850958333333329</v>
      </c>
      <c r="G2" s="48">
        <v>1511.9239166666666</v>
      </c>
      <c r="H2" s="48">
        <v>281.1701333333333</v>
      </c>
      <c r="I2" s="3">
        <v>458</v>
      </c>
      <c r="J2" s="12">
        <v>47.860262008733628</v>
      </c>
      <c r="K2" s="35">
        <v>3.2856999999999998</v>
      </c>
      <c r="L2" s="35">
        <v>4.0243902440000001</v>
      </c>
      <c r="M2" s="35">
        <v>3.6829268289999999</v>
      </c>
      <c r="N2" s="35">
        <v>3.902439024</v>
      </c>
      <c r="O2" s="35">
        <v>3.9268292680000001</v>
      </c>
      <c r="P2" s="35">
        <v>4.2195121950000001</v>
      </c>
      <c r="Q2" s="35">
        <v>3.8780487799999999</v>
      </c>
      <c r="R2" s="35">
        <v>3.9390243900000002</v>
      </c>
    </row>
    <row r="3" spans="1:18" ht="15.75" customHeight="1">
      <c r="A3" s="47">
        <v>2</v>
      </c>
      <c r="B3" s="48">
        <v>438966.5</v>
      </c>
      <c r="C3" s="48">
        <v>154206.9</v>
      </c>
      <c r="D3" s="48">
        <v>476.90758999999997</v>
      </c>
      <c r="E3" s="48">
        <v>336.1</v>
      </c>
      <c r="F3" s="48">
        <v>0.33558909999999992</v>
      </c>
      <c r="G3" s="48">
        <v>1474.9877000000001</v>
      </c>
      <c r="H3" s="48">
        <v>416.50618000000003</v>
      </c>
      <c r="I3" s="14">
        <v>764</v>
      </c>
      <c r="J3" s="14">
        <v>30.128926701570681</v>
      </c>
      <c r="K3" s="35">
        <v>3.2143000000000002</v>
      </c>
      <c r="L3" s="35">
        <v>3.9512195120000002</v>
      </c>
      <c r="M3" s="35">
        <v>3.585365854</v>
      </c>
      <c r="N3" s="35">
        <v>4.0731707320000003</v>
      </c>
      <c r="O3" s="35">
        <v>4.3414634149999998</v>
      </c>
      <c r="P3" s="35">
        <v>4.3414634149999998</v>
      </c>
      <c r="Q3" s="35">
        <v>4.2195121950000001</v>
      </c>
      <c r="R3" s="35">
        <v>4.085365854</v>
      </c>
    </row>
    <row r="4" spans="1:18" ht="15.75" customHeight="1">
      <c r="A4" s="47">
        <v>3</v>
      </c>
      <c r="B4" s="48">
        <v>347569.1</v>
      </c>
      <c r="C4" s="48">
        <v>118787.2</v>
      </c>
      <c r="D4" s="48">
        <v>538.97402999999997</v>
      </c>
      <c r="E4" s="48">
        <v>217.8</v>
      </c>
      <c r="F4" s="48">
        <v>0.33253379999999999</v>
      </c>
      <c r="G4" s="48">
        <v>1676.2397000000001</v>
      </c>
      <c r="H4" s="48">
        <v>389.05639000000002</v>
      </c>
      <c r="I4" s="12">
        <v>751</v>
      </c>
      <c r="J4" s="14">
        <v>16.862849533954726</v>
      </c>
      <c r="K4" s="35">
        <v>3.1427999999999998</v>
      </c>
      <c r="L4" s="35">
        <v>3.8780487799999999</v>
      </c>
      <c r="M4" s="35">
        <v>3.4878048779999999</v>
      </c>
      <c r="N4" s="35">
        <v>3.902439024</v>
      </c>
      <c r="O4" s="35">
        <v>3.9512195120000002</v>
      </c>
      <c r="P4" s="35">
        <v>4.0975609759999996</v>
      </c>
      <c r="Q4" s="35">
        <v>3.6341463410000001</v>
      </c>
      <c r="R4" s="35">
        <v>3.8252032520000001</v>
      </c>
    </row>
    <row r="5" spans="1:18" ht="15.75" customHeight="1">
      <c r="A5" s="47">
        <v>4</v>
      </c>
      <c r="B5" s="48">
        <v>335403.8</v>
      </c>
      <c r="C5" s="48">
        <v>113672</v>
      </c>
      <c r="D5" s="48">
        <v>642.03777999999988</v>
      </c>
      <c r="E5" s="48">
        <v>188.3</v>
      </c>
      <c r="F5" s="48">
        <v>0.33621270000000003</v>
      </c>
      <c r="G5" s="48">
        <v>2340.1971300000005</v>
      </c>
      <c r="H5" s="48">
        <v>264.63420000000002</v>
      </c>
      <c r="I5" s="12">
        <v>717</v>
      </c>
      <c r="J5" s="14">
        <v>18.329846582984658</v>
      </c>
      <c r="K5" s="35">
        <v>3</v>
      </c>
      <c r="L5" s="35">
        <v>4.0975609759999996</v>
      </c>
      <c r="M5" s="35">
        <v>3.7317073170000001</v>
      </c>
      <c r="N5" s="35">
        <v>4.0487804880000002</v>
      </c>
      <c r="O5" s="35">
        <v>4.1707317069999998</v>
      </c>
      <c r="P5" s="35">
        <v>4.2926829270000004</v>
      </c>
      <c r="Q5" s="35">
        <v>4.0731707320000003</v>
      </c>
      <c r="R5" s="35">
        <v>4.0691056909999999</v>
      </c>
    </row>
    <row r="6" spans="1:18" ht="15.75" customHeight="1">
      <c r="A6" s="47">
        <v>5</v>
      </c>
      <c r="B6" s="48">
        <v>245793.125</v>
      </c>
      <c r="C6" s="48">
        <v>88875.75</v>
      </c>
      <c r="D6" s="48">
        <v>496.73500000000001</v>
      </c>
      <c r="E6" s="48">
        <v>182.25</v>
      </c>
      <c r="F6" s="48">
        <v>0.35275687499999997</v>
      </c>
      <c r="G6" s="48">
        <v>1479.3817500000002</v>
      </c>
      <c r="H6" s="48">
        <v>327.1355125</v>
      </c>
      <c r="I6" s="12">
        <v>312</v>
      </c>
      <c r="J6" s="14">
        <v>19.655448717948719</v>
      </c>
      <c r="K6" s="35">
        <v>2.9287000000000001</v>
      </c>
      <c r="L6" s="35">
        <v>3.902439024</v>
      </c>
      <c r="M6" s="35">
        <v>3.3414634150000002</v>
      </c>
      <c r="N6" s="35">
        <v>3.6829268289999999</v>
      </c>
      <c r="O6" s="35">
        <v>3.6585365849999998</v>
      </c>
      <c r="P6" s="35">
        <v>4.2195121950000001</v>
      </c>
      <c r="Q6" s="35">
        <v>3.8292682930000002</v>
      </c>
      <c r="R6" s="35">
        <v>3.7723577239999999</v>
      </c>
    </row>
    <row r="7" spans="1:18" ht="13.2">
      <c r="A7" s="47">
        <v>6</v>
      </c>
      <c r="B7" s="48">
        <v>454192.75</v>
      </c>
      <c r="C7" s="48">
        <v>191107.16666666666</v>
      </c>
      <c r="D7" s="48">
        <v>725.55587500000001</v>
      </c>
      <c r="E7" s="48">
        <v>238.75</v>
      </c>
      <c r="F7" s="48">
        <v>0.37771558333333338</v>
      </c>
      <c r="G7" s="48">
        <v>2019.0027499999999</v>
      </c>
      <c r="H7" s="48">
        <v>226.34839166666666</v>
      </c>
      <c r="I7" s="12">
        <v>1360</v>
      </c>
      <c r="J7" s="12">
        <v>14.013602941176471</v>
      </c>
      <c r="K7" s="35">
        <v>2.7852000000000001</v>
      </c>
      <c r="L7" s="35">
        <v>3.2195121950000001</v>
      </c>
      <c r="M7" s="35">
        <v>2.7317073170000001</v>
      </c>
      <c r="N7" s="35">
        <v>3.8536585369999998</v>
      </c>
      <c r="O7" s="35">
        <v>4.2926829270000004</v>
      </c>
      <c r="P7" s="35">
        <v>4.3414634149999998</v>
      </c>
      <c r="Q7" s="35">
        <v>3.7804878049999999</v>
      </c>
      <c r="R7" s="35">
        <v>3.7032520330000001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I32"/>
    </sheetView>
  </sheetViews>
  <sheetFormatPr defaultRowHeight="13.2"/>
  <sheetData>
    <row r="1" spans="1:9">
      <c r="A1" t="s">
        <v>187</v>
      </c>
    </row>
    <row r="2" spans="1:9" ht="13.8" thickBot="1"/>
    <row r="3" spans="1:9">
      <c r="A3" s="59" t="s">
        <v>188</v>
      </c>
      <c r="B3" s="59"/>
    </row>
    <row r="4" spans="1:9">
      <c r="A4" s="54" t="s">
        <v>209</v>
      </c>
      <c r="B4" s="54">
        <v>0.95623009842618323</v>
      </c>
    </row>
    <row r="5" spans="1:9">
      <c r="A5" s="54" t="s">
        <v>210</v>
      </c>
      <c r="B5" s="54">
        <v>0.91437600113614814</v>
      </c>
    </row>
    <row r="6" spans="1:9">
      <c r="A6" s="55" t="s">
        <v>189</v>
      </c>
      <c r="B6" s="54">
        <v>0.78594000284037024</v>
      </c>
    </row>
    <row r="7" spans="1:9">
      <c r="A7" s="55" t="s">
        <v>190</v>
      </c>
      <c r="B7" s="54">
        <v>7.3174896882833365E-2</v>
      </c>
    </row>
    <row r="8" spans="1:9" ht="13.8" thickBot="1">
      <c r="A8" s="56" t="s">
        <v>191</v>
      </c>
      <c r="B8" s="57">
        <v>6</v>
      </c>
    </row>
    <row r="10" spans="1:9" ht="13.8" thickBot="1">
      <c r="A10" t="s">
        <v>192</v>
      </c>
    </row>
    <row r="11" spans="1:9">
      <c r="A11" s="58"/>
      <c r="B11" s="58" t="s">
        <v>197</v>
      </c>
      <c r="C11" s="58" t="s">
        <v>198</v>
      </c>
      <c r="D11" s="58" t="s">
        <v>199</v>
      </c>
      <c r="E11" s="58" t="s">
        <v>200</v>
      </c>
      <c r="F11" s="58" t="s">
        <v>201</v>
      </c>
    </row>
    <row r="12" spans="1:9">
      <c r="A12" s="55" t="s">
        <v>193</v>
      </c>
      <c r="B12" s="54">
        <v>3</v>
      </c>
      <c r="C12" s="54">
        <v>0.11436247513771848</v>
      </c>
      <c r="D12" s="54">
        <v>3.8120825045906158E-2</v>
      </c>
      <c r="E12" s="54">
        <v>7.119312445646381</v>
      </c>
      <c r="F12" s="54">
        <v>0.12564614643504118</v>
      </c>
    </row>
    <row r="13" spans="1:9">
      <c r="A13" s="55" t="s">
        <v>194</v>
      </c>
      <c r="B13" s="54">
        <v>2</v>
      </c>
      <c r="C13" s="54">
        <v>1.0709131067626592E-2</v>
      </c>
      <c r="D13" s="54">
        <v>5.354565533813296E-3</v>
      </c>
      <c r="E13" s="54"/>
      <c r="F13" s="54"/>
    </row>
    <row r="14" spans="1:9" ht="13.8" thickBot="1">
      <c r="A14" s="56" t="s">
        <v>195</v>
      </c>
      <c r="B14" s="57">
        <v>5</v>
      </c>
      <c r="C14" s="57">
        <v>0.12507160620534508</v>
      </c>
      <c r="D14" s="57"/>
      <c r="E14" s="57"/>
      <c r="F14" s="57"/>
    </row>
    <row r="15" spans="1:9" ht="13.8" thickBot="1"/>
    <row r="16" spans="1:9">
      <c r="A16" s="58"/>
      <c r="B16" s="58" t="s">
        <v>202</v>
      </c>
      <c r="C16" s="58" t="s">
        <v>190</v>
      </c>
      <c r="D16" s="58" t="s">
        <v>203</v>
      </c>
      <c r="E16" s="58" t="s">
        <v>204</v>
      </c>
      <c r="F16" s="58" t="s">
        <v>205</v>
      </c>
      <c r="G16" s="58" t="s">
        <v>206</v>
      </c>
      <c r="H16" s="58" t="s">
        <v>207</v>
      </c>
      <c r="I16" s="58" t="s">
        <v>208</v>
      </c>
    </row>
    <row r="17" spans="1:9">
      <c r="A17" s="55" t="s">
        <v>196</v>
      </c>
      <c r="B17" s="54">
        <v>3.5549780095245893</v>
      </c>
      <c r="C17" s="54">
        <v>8.9375379267979865E-2</v>
      </c>
      <c r="D17" s="54">
        <v>39.775808938001518</v>
      </c>
      <c r="E17" s="54">
        <v>6.3146668505263562E-4</v>
      </c>
      <c r="F17" s="54">
        <v>3.170426789944822</v>
      </c>
      <c r="G17" s="54">
        <v>3.9395292291043567</v>
      </c>
      <c r="H17" s="54">
        <v>3.170426789944822</v>
      </c>
      <c r="I17" s="54">
        <v>3.9395292291043567</v>
      </c>
    </row>
    <row r="18" spans="1:9">
      <c r="A18" s="55" t="s">
        <v>18</v>
      </c>
      <c r="B18" s="54">
        <v>0.14887378362295067</v>
      </c>
      <c r="C18" s="54">
        <v>3.9749663285230087E-2</v>
      </c>
      <c r="D18" s="54">
        <v>3.7452841437846391</v>
      </c>
      <c r="E18" s="54">
        <v>6.4472461178571416E-2</v>
      </c>
      <c r="F18" s="54">
        <v>-2.2155213617866598E-2</v>
      </c>
      <c r="G18" s="54">
        <v>0.31990278086376794</v>
      </c>
      <c r="H18" s="54">
        <v>-2.2155213617866598E-2</v>
      </c>
      <c r="I18" s="54">
        <v>0.31990278086376794</v>
      </c>
    </row>
    <row r="19" spans="1:9">
      <c r="A19" s="55" t="s">
        <v>5</v>
      </c>
      <c r="B19" s="54">
        <v>0.11430427811885246</v>
      </c>
      <c r="C19" s="54">
        <v>2.5818163647665159E-2</v>
      </c>
      <c r="D19" s="54">
        <v>4.4272814937087697</v>
      </c>
      <c r="E19" s="54">
        <v>4.7418807413657151E-2</v>
      </c>
      <c r="F19" s="54">
        <v>3.2176858231075939E-3</v>
      </c>
      <c r="G19" s="54">
        <v>0.22539087041459732</v>
      </c>
      <c r="H19" s="54">
        <v>3.2176858231075939E-3</v>
      </c>
      <c r="I19" s="54">
        <v>0.22539087041459732</v>
      </c>
    </row>
    <row r="20" spans="1:9" ht="13.8" thickBot="1">
      <c r="A20" s="56" t="s">
        <v>66</v>
      </c>
      <c r="B20" s="57">
        <v>6.760629063114755E-2</v>
      </c>
      <c r="C20" s="57">
        <v>2.8877460883347826E-2</v>
      </c>
      <c r="D20" s="57">
        <v>2.3411438735644756</v>
      </c>
      <c r="E20" s="57">
        <v>0.14404764099023948</v>
      </c>
      <c r="F20" s="57">
        <v>-5.6643395266822327E-2</v>
      </c>
      <c r="G20" s="57">
        <v>0.19185597652911743</v>
      </c>
      <c r="H20" s="57">
        <v>-5.6643395266822327E-2</v>
      </c>
      <c r="I20" s="57">
        <v>0.19185597652911743</v>
      </c>
    </row>
    <row r="24" spans="1:9">
      <c r="A24" t="s">
        <v>211</v>
      </c>
    </row>
    <row r="25" spans="1:9" ht="13.8" thickBot="1"/>
    <row r="26" spans="1:9">
      <c r="A26" s="58" t="s">
        <v>212</v>
      </c>
      <c r="B26" s="58" t="s">
        <v>213</v>
      </c>
      <c r="C26" s="58" t="s">
        <v>194</v>
      </c>
    </row>
    <row r="27" spans="1:9">
      <c r="A27" s="54">
        <v>1</v>
      </c>
      <c r="B27" s="54">
        <v>4.0121951219999996</v>
      </c>
      <c r="C27" s="54">
        <v>-7.3170731999999461E-2</v>
      </c>
    </row>
    <row r="28" spans="1:9">
      <c r="A28" s="54">
        <v>2</v>
      </c>
      <c r="B28" s="54">
        <v>4.0121951219999996</v>
      </c>
      <c r="C28" s="54">
        <v>7.3170732000000349E-2</v>
      </c>
    </row>
    <row r="29" spans="1:9">
      <c r="A29" s="54">
        <v>3</v>
      </c>
      <c r="B29" s="54">
        <v>3.8254031720491795</v>
      </c>
      <c r="C29" s="54">
        <v>-1.9992004917934736E-4</v>
      </c>
    </row>
    <row r="30" spans="1:9">
      <c r="A30" s="54">
        <v>4</v>
      </c>
      <c r="B30" s="54">
        <v>4.0692056510245882</v>
      </c>
      <c r="C30" s="54">
        <v>-9.9960024588341412E-5</v>
      </c>
    </row>
    <row r="31" spans="1:9">
      <c r="A31" s="54">
        <v>5</v>
      </c>
      <c r="B31" s="54">
        <v>3.7714580837786875</v>
      </c>
      <c r="C31" s="54">
        <v>8.9964022131239219E-4</v>
      </c>
    </row>
    <row r="32" spans="1:9" ht="13.8" thickBot="1">
      <c r="A32" s="57">
        <v>6</v>
      </c>
      <c r="B32" s="57">
        <v>3.7038517931475399</v>
      </c>
      <c r="C32" s="57">
        <v>-5.9976014753981843E-4</v>
      </c>
    </row>
  </sheetData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2"/>
  <sheetViews>
    <sheetView workbookViewId="0">
      <selection activeCell="M31" sqref="M31:M40"/>
    </sheetView>
  </sheetViews>
  <sheetFormatPr defaultColWidth="14.44140625" defaultRowHeight="15.75" customHeight="1"/>
  <cols>
    <col min="1" max="1" width="8.33203125" customWidth="1"/>
  </cols>
  <sheetData>
    <row r="1" spans="1:12" ht="13.8">
      <c r="A1" s="1" t="s">
        <v>1</v>
      </c>
      <c r="B1" s="2">
        <v>350415</v>
      </c>
      <c r="C1" s="2">
        <v>94280</v>
      </c>
      <c r="D1" s="2">
        <v>0.26905200000000001</v>
      </c>
      <c r="E1" s="2">
        <v>224</v>
      </c>
      <c r="F1" s="2">
        <v>420.8929</v>
      </c>
      <c r="G1" s="2">
        <v>1564.3530000000001</v>
      </c>
      <c r="H1" s="2">
        <v>317.5514</v>
      </c>
      <c r="I1" s="3" t="s">
        <v>2</v>
      </c>
      <c r="J1" s="3">
        <v>10</v>
      </c>
      <c r="K1" s="3">
        <v>64</v>
      </c>
      <c r="L1">
        <f t="shared" ref="L1:L62" si="0">(B1-C1)/E1</f>
        <v>1143.4598214285713</v>
      </c>
    </row>
    <row r="2" spans="1:12" ht="13.8">
      <c r="A2" s="1" t="s">
        <v>0</v>
      </c>
      <c r="B2" s="2">
        <v>506078</v>
      </c>
      <c r="C2" s="2">
        <v>185542</v>
      </c>
      <c r="D2" s="2">
        <v>0.36662699999999998</v>
      </c>
      <c r="E2" s="2">
        <v>449</v>
      </c>
      <c r="F2" s="2">
        <v>413.23390000000001</v>
      </c>
      <c r="G2" s="2">
        <v>1127.1220000000001</v>
      </c>
      <c r="H2" s="2">
        <v>319.61270000000002</v>
      </c>
      <c r="I2" s="3" t="s">
        <v>5</v>
      </c>
      <c r="J2" s="4">
        <v>71</v>
      </c>
      <c r="K2" s="3">
        <v>47.5</v>
      </c>
      <c r="L2">
        <f t="shared" si="0"/>
        <v>713.88864142538978</v>
      </c>
    </row>
    <row r="3" spans="1:12" ht="13.8">
      <c r="A3" s="1" t="s">
        <v>9</v>
      </c>
      <c r="B3" s="2">
        <v>107403</v>
      </c>
      <c r="C3" s="2">
        <v>42539</v>
      </c>
      <c r="D3" s="2">
        <v>0.396069</v>
      </c>
      <c r="E3" s="2">
        <v>94</v>
      </c>
      <c r="F3" s="2">
        <v>452.54259999999999</v>
      </c>
      <c r="G3" s="2">
        <v>1142.585</v>
      </c>
      <c r="H3" s="2">
        <v>275.29910000000001</v>
      </c>
      <c r="I3" s="3" t="s">
        <v>11</v>
      </c>
      <c r="J3" s="3">
        <v>3</v>
      </c>
      <c r="K3" s="3">
        <v>47.5</v>
      </c>
      <c r="L3">
        <f t="shared" si="0"/>
        <v>690.04255319148933</v>
      </c>
    </row>
    <row r="4" spans="1:12" ht="13.8">
      <c r="A4" s="1" t="s">
        <v>6</v>
      </c>
      <c r="B4" s="2">
        <v>450558</v>
      </c>
      <c r="C4" s="2">
        <v>138408</v>
      </c>
      <c r="D4" s="2">
        <v>0.30719200000000002</v>
      </c>
      <c r="E4" s="2">
        <v>338</v>
      </c>
      <c r="F4" s="2">
        <v>409.49110000000002</v>
      </c>
      <c r="G4" s="2">
        <v>1333.0119999999999</v>
      </c>
      <c r="H4" s="2">
        <v>377.46199999999999</v>
      </c>
      <c r="I4" s="3" t="s">
        <v>5</v>
      </c>
      <c r="J4" s="3">
        <v>121</v>
      </c>
      <c r="K4" s="3">
        <v>47.5</v>
      </c>
      <c r="L4">
        <f t="shared" si="0"/>
        <v>923.52071005917162</v>
      </c>
    </row>
    <row r="5" spans="1:12" ht="13.8">
      <c r="A5" s="1" t="s">
        <v>14</v>
      </c>
      <c r="B5" s="2">
        <v>127020</v>
      </c>
      <c r="C5" s="2">
        <v>48874</v>
      </c>
      <c r="D5" s="2">
        <v>0.384774</v>
      </c>
      <c r="E5" s="2">
        <v>114</v>
      </c>
      <c r="F5" s="2">
        <v>428.71929999999998</v>
      </c>
      <c r="G5" s="2">
        <v>1114.211</v>
      </c>
      <c r="H5" s="2">
        <v>299.97230000000002</v>
      </c>
      <c r="I5" s="3" t="s">
        <v>11</v>
      </c>
      <c r="J5" s="3">
        <v>3</v>
      </c>
      <c r="K5" s="3">
        <v>47.5</v>
      </c>
      <c r="L5">
        <f t="shared" si="0"/>
        <v>685.49122807017545</v>
      </c>
    </row>
    <row r="6" spans="1:12" ht="13.8">
      <c r="A6" s="1" t="s">
        <v>7</v>
      </c>
      <c r="B6" s="2">
        <v>524623</v>
      </c>
      <c r="C6" s="2">
        <v>170129</v>
      </c>
      <c r="D6" s="2">
        <v>0.32428800000000002</v>
      </c>
      <c r="E6" s="2">
        <v>403</v>
      </c>
      <c r="F6" s="2">
        <v>422.15629999999999</v>
      </c>
      <c r="G6" s="2">
        <v>1301.7940000000001</v>
      </c>
      <c r="H6" s="2">
        <v>363.39879999999999</v>
      </c>
      <c r="I6" s="3" t="s">
        <v>5</v>
      </c>
      <c r="J6" s="3">
        <v>123</v>
      </c>
      <c r="K6" s="3">
        <v>47.5</v>
      </c>
      <c r="L6">
        <f t="shared" si="0"/>
        <v>879.63771712158814</v>
      </c>
    </row>
    <row r="7" spans="1:12" ht="13.8">
      <c r="A7" s="1" t="s">
        <v>23</v>
      </c>
      <c r="B7" s="2">
        <v>108674</v>
      </c>
      <c r="C7" s="2">
        <v>34758</v>
      </c>
      <c r="D7" s="2">
        <v>0.31983699999999998</v>
      </c>
      <c r="E7" s="2">
        <v>83</v>
      </c>
      <c r="F7" s="2">
        <v>418.77109999999999</v>
      </c>
      <c r="G7" s="2">
        <v>1309.325</v>
      </c>
      <c r="H7" s="2">
        <v>291.23250000000002</v>
      </c>
      <c r="I7" s="3" t="s">
        <v>11</v>
      </c>
      <c r="J7" s="3">
        <v>5</v>
      </c>
      <c r="K7" s="3">
        <v>47.5</v>
      </c>
      <c r="L7">
        <f t="shared" si="0"/>
        <v>890.5542168674699</v>
      </c>
    </row>
    <row r="8" spans="1:12" ht="13.8">
      <c r="A8" s="1" t="s">
        <v>8</v>
      </c>
      <c r="B8" s="2">
        <v>472754</v>
      </c>
      <c r="C8" s="2">
        <v>167997</v>
      </c>
      <c r="D8" s="2">
        <v>0.35535800000000001</v>
      </c>
      <c r="E8" s="2">
        <v>409</v>
      </c>
      <c r="F8" s="2">
        <v>410.75060000000002</v>
      </c>
      <c r="G8" s="2">
        <v>1155.8779999999999</v>
      </c>
      <c r="H8" s="2">
        <v>388.27449999999999</v>
      </c>
      <c r="I8" s="3" t="s">
        <v>5</v>
      </c>
      <c r="J8" s="3">
        <v>101</v>
      </c>
      <c r="K8" s="3">
        <v>47.5</v>
      </c>
      <c r="L8">
        <f t="shared" si="0"/>
        <v>745.12713936430316</v>
      </c>
    </row>
    <row r="9" spans="1:12" ht="13.8">
      <c r="A9" s="1" t="s">
        <v>30</v>
      </c>
      <c r="B9" s="2">
        <v>106313</v>
      </c>
      <c r="C9" s="2">
        <v>39219</v>
      </c>
      <c r="D9" s="2">
        <v>0.36890099999999998</v>
      </c>
      <c r="E9" s="2">
        <v>93</v>
      </c>
      <c r="F9" s="2">
        <v>421.7097</v>
      </c>
      <c r="G9" s="2">
        <v>1143.1510000000001</v>
      </c>
      <c r="H9" s="2">
        <v>196.8115</v>
      </c>
      <c r="I9" s="3" t="s">
        <v>2</v>
      </c>
      <c r="J9" s="3">
        <v>7</v>
      </c>
      <c r="K9" s="3">
        <v>47.5</v>
      </c>
      <c r="L9">
        <f t="shared" si="0"/>
        <v>721.44086021505382</v>
      </c>
    </row>
    <row r="10" spans="1:12" ht="13.8">
      <c r="A10" s="1" t="s">
        <v>32</v>
      </c>
      <c r="B10" s="2">
        <v>136825</v>
      </c>
      <c r="C10" s="2">
        <v>62042</v>
      </c>
      <c r="D10" s="2">
        <v>0.45344099999999998</v>
      </c>
      <c r="E10" s="2">
        <v>128</v>
      </c>
      <c r="F10" s="2">
        <v>484.70310000000001</v>
      </c>
      <c r="G10" s="2">
        <v>1068.9449999999999</v>
      </c>
      <c r="H10" s="2">
        <v>216.93780000000001</v>
      </c>
      <c r="I10" s="3" t="s">
        <v>11</v>
      </c>
      <c r="J10" s="3">
        <v>4</v>
      </c>
      <c r="K10" s="3">
        <v>47.5</v>
      </c>
      <c r="L10">
        <f t="shared" si="0"/>
        <v>584.2421875</v>
      </c>
    </row>
    <row r="11" spans="1:12" ht="13.8">
      <c r="A11" s="1" t="s">
        <v>33</v>
      </c>
      <c r="B11" s="2">
        <v>114274</v>
      </c>
      <c r="C11" s="2">
        <v>47052</v>
      </c>
      <c r="D11" s="2">
        <v>0.41174699999999997</v>
      </c>
      <c r="E11" s="2">
        <v>99</v>
      </c>
      <c r="F11" s="2">
        <v>475.27269999999999</v>
      </c>
      <c r="G11" s="2">
        <v>1154.2829999999999</v>
      </c>
      <c r="H11" s="2">
        <v>212.22909999999999</v>
      </c>
      <c r="I11" s="3" t="s">
        <v>11</v>
      </c>
      <c r="J11" s="3">
        <v>4</v>
      </c>
      <c r="K11" s="3">
        <v>47.5</v>
      </c>
      <c r="L11">
        <f t="shared" si="0"/>
        <v>679.01010101010104</v>
      </c>
    </row>
    <row r="12" spans="1:12" ht="13.8">
      <c r="A12" s="1" t="s">
        <v>36</v>
      </c>
      <c r="B12" s="2">
        <v>96015</v>
      </c>
      <c r="C12" s="2">
        <v>38809</v>
      </c>
      <c r="D12" s="2">
        <v>0.40419699999999997</v>
      </c>
      <c r="E12" s="2">
        <v>80</v>
      </c>
      <c r="F12" s="2">
        <v>485.11250000000001</v>
      </c>
      <c r="G12" s="2">
        <v>1200.1880000000001</v>
      </c>
      <c r="H12" s="2">
        <v>213.82230000000001</v>
      </c>
      <c r="I12" s="3" t="s">
        <v>2</v>
      </c>
      <c r="J12" s="3">
        <v>6</v>
      </c>
      <c r="K12" s="3">
        <v>47.5</v>
      </c>
      <c r="L12">
        <f t="shared" si="0"/>
        <v>715.07500000000005</v>
      </c>
    </row>
    <row r="13" spans="1:12" ht="13.8">
      <c r="A13" s="1" t="s">
        <v>28</v>
      </c>
      <c r="B13" s="2">
        <v>368685</v>
      </c>
      <c r="C13" s="2">
        <v>107281</v>
      </c>
      <c r="D13" s="2">
        <v>0.29098299999999999</v>
      </c>
      <c r="E13" s="2">
        <v>242</v>
      </c>
      <c r="F13" s="2">
        <v>443.30990000000003</v>
      </c>
      <c r="G13" s="2">
        <v>1523.492</v>
      </c>
      <c r="H13" s="2">
        <v>471.07780000000002</v>
      </c>
      <c r="I13" s="3" t="s">
        <v>29</v>
      </c>
      <c r="J13" s="5">
        <v>4</v>
      </c>
      <c r="K13" s="5">
        <v>64</v>
      </c>
      <c r="L13">
        <f t="shared" si="0"/>
        <v>1080.1818181818182</v>
      </c>
    </row>
    <row r="14" spans="1:12" ht="13.8">
      <c r="A14" s="1" t="s">
        <v>41</v>
      </c>
      <c r="B14" s="2">
        <v>616833</v>
      </c>
      <c r="C14" s="2">
        <v>266378</v>
      </c>
      <c r="D14" s="2">
        <v>0.43184800000000001</v>
      </c>
      <c r="E14" s="2">
        <v>556</v>
      </c>
      <c r="F14" s="2">
        <v>479.09710000000001</v>
      </c>
      <c r="G14" s="2">
        <v>1109.412</v>
      </c>
      <c r="H14" s="2">
        <v>293.42360000000002</v>
      </c>
      <c r="I14" s="3" t="s">
        <v>42</v>
      </c>
      <c r="J14" s="3">
        <v>145</v>
      </c>
      <c r="K14" s="3">
        <v>18</v>
      </c>
      <c r="L14">
        <f t="shared" si="0"/>
        <v>630.31474820143887</v>
      </c>
    </row>
    <row r="15" spans="1:12" ht="13.8">
      <c r="A15" s="1" t="s">
        <v>44</v>
      </c>
      <c r="B15" s="2">
        <v>246844</v>
      </c>
      <c r="C15" s="2">
        <v>98684</v>
      </c>
      <c r="D15" s="2">
        <v>0.399783</v>
      </c>
      <c r="E15" s="2">
        <v>216</v>
      </c>
      <c r="F15" s="2">
        <v>456.87040000000002</v>
      </c>
      <c r="G15" s="2">
        <v>1142.796</v>
      </c>
      <c r="H15" s="2">
        <v>478.04669999999999</v>
      </c>
      <c r="I15" s="3" t="s">
        <v>45</v>
      </c>
      <c r="J15" s="3">
        <v>3</v>
      </c>
      <c r="K15" s="3">
        <v>47.5</v>
      </c>
      <c r="L15">
        <f t="shared" si="0"/>
        <v>685.92592592592598</v>
      </c>
    </row>
    <row r="16" spans="1:12" ht="13.8">
      <c r="A16" s="1" t="s">
        <v>10</v>
      </c>
      <c r="B16" s="2">
        <v>680438</v>
      </c>
      <c r="C16" s="2">
        <v>259261</v>
      </c>
      <c r="D16" s="2">
        <v>0.381021</v>
      </c>
      <c r="E16" s="2">
        <v>626</v>
      </c>
      <c r="F16" s="2">
        <v>414.15499999999997</v>
      </c>
      <c r="G16" s="2">
        <v>1086.962</v>
      </c>
      <c r="H16" s="2">
        <v>456.71319999999997</v>
      </c>
      <c r="I16" s="3" t="s">
        <v>5</v>
      </c>
      <c r="J16" s="3">
        <v>145</v>
      </c>
      <c r="K16" s="3">
        <v>32.5</v>
      </c>
      <c r="L16">
        <f t="shared" si="0"/>
        <v>672.80670926517575</v>
      </c>
    </row>
    <row r="17" spans="1:12" ht="13.8">
      <c r="A17" s="1" t="s">
        <v>12</v>
      </c>
      <c r="B17" s="2">
        <v>661863</v>
      </c>
      <c r="C17" s="2">
        <v>278625</v>
      </c>
      <c r="D17" s="2">
        <v>0.42097099999999998</v>
      </c>
      <c r="E17" s="2">
        <v>623</v>
      </c>
      <c r="F17" s="2">
        <v>447.23110000000003</v>
      </c>
      <c r="G17" s="2">
        <v>1062.3800000000001</v>
      </c>
      <c r="H17" s="2">
        <v>419.6628</v>
      </c>
      <c r="I17" s="3" t="s">
        <v>5</v>
      </c>
      <c r="J17" s="3">
        <v>130</v>
      </c>
      <c r="K17" s="3">
        <v>32.5</v>
      </c>
      <c r="L17">
        <f t="shared" si="0"/>
        <v>615.14927768860355</v>
      </c>
    </row>
    <row r="18" spans="1:12" ht="13.8">
      <c r="A18" s="1" t="s">
        <v>52</v>
      </c>
      <c r="B18" s="2">
        <v>220275</v>
      </c>
      <c r="C18" s="2">
        <v>89918</v>
      </c>
      <c r="D18" s="2">
        <v>0.40820800000000002</v>
      </c>
      <c r="E18" s="2">
        <v>203</v>
      </c>
      <c r="F18" s="2">
        <v>442.94580000000002</v>
      </c>
      <c r="G18" s="2">
        <v>1085.0989999999999</v>
      </c>
      <c r="H18" s="2">
        <v>327.30959999999999</v>
      </c>
      <c r="I18" s="3" t="s">
        <v>45</v>
      </c>
      <c r="J18" s="3">
        <v>2</v>
      </c>
      <c r="K18" s="3">
        <v>47.5</v>
      </c>
      <c r="L18">
        <f t="shared" si="0"/>
        <v>642.15270935960586</v>
      </c>
    </row>
    <row r="19" spans="1:12" ht="13.8">
      <c r="A19" s="1" t="s">
        <v>13</v>
      </c>
      <c r="B19" s="2">
        <v>825630</v>
      </c>
      <c r="C19" s="2">
        <v>336769</v>
      </c>
      <c r="D19" s="2">
        <v>0.40789300000000001</v>
      </c>
      <c r="E19" s="2">
        <v>800</v>
      </c>
      <c r="F19" s="2">
        <v>420.96129999999999</v>
      </c>
      <c r="G19" s="2">
        <v>1032.038</v>
      </c>
      <c r="H19" s="2">
        <v>467.91379999999998</v>
      </c>
      <c r="I19" s="3" t="s">
        <v>5</v>
      </c>
      <c r="J19" s="3">
        <v>209</v>
      </c>
      <c r="K19" s="3">
        <v>32.5</v>
      </c>
      <c r="L19">
        <f t="shared" si="0"/>
        <v>611.07624999999996</v>
      </c>
    </row>
    <row r="20" spans="1:12" ht="13.8">
      <c r="A20" s="1" t="s">
        <v>31</v>
      </c>
      <c r="B20" s="2">
        <v>142216</v>
      </c>
      <c r="C20" s="2">
        <v>54703</v>
      </c>
      <c r="D20" s="2">
        <v>0.38464700000000002</v>
      </c>
      <c r="E20" s="2">
        <v>117</v>
      </c>
      <c r="F20" s="2">
        <v>467.54700000000003</v>
      </c>
      <c r="G20" s="2">
        <v>1215.521</v>
      </c>
      <c r="H20" s="2">
        <v>370.00290000000001</v>
      </c>
      <c r="I20" s="3" t="s">
        <v>29</v>
      </c>
      <c r="J20" s="3">
        <v>3</v>
      </c>
      <c r="K20" s="3">
        <v>47.5</v>
      </c>
      <c r="L20">
        <f t="shared" si="0"/>
        <v>747.97435897435901</v>
      </c>
    </row>
    <row r="21" spans="1:12" ht="13.8">
      <c r="A21" s="1" t="s">
        <v>15</v>
      </c>
      <c r="B21" s="2">
        <v>483905</v>
      </c>
      <c r="C21" s="2">
        <v>178174</v>
      </c>
      <c r="D21" s="2">
        <v>0.36820000000000003</v>
      </c>
      <c r="E21" s="2">
        <v>423</v>
      </c>
      <c r="F21" s="2">
        <v>421.21510000000001</v>
      </c>
      <c r="G21" s="2">
        <v>1143.9829999999999</v>
      </c>
      <c r="H21" s="2">
        <v>442.39319999999998</v>
      </c>
      <c r="I21" s="3" t="s">
        <v>5</v>
      </c>
      <c r="J21" s="3">
        <v>120</v>
      </c>
      <c r="K21" s="3">
        <v>32.5</v>
      </c>
      <c r="L21">
        <f t="shared" si="0"/>
        <v>722.76832151300232</v>
      </c>
    </row>
    <row r="22" spans="1:12" ht="13.8">
      <c r="A22" s="1" t="s">
        <v>61</v>
      </c>
      <c r="B22" s="2">
        <v>142976</v>
      </c>
      <c r="C22" s="2">
        <v>49828</v>
      </c>
      <c r="D22" s="2">
        <v>0.34850599999999998</v>
      </c>
      <c r="E22" s="2">
        <v>121</v>
      </c>
      <c r="F22" s="2">
        <v>411.80169999999998</v>
      </c>
      <c r="G22" s="2">
        <v>1181.6199999999999</v>
      </c>
      <c r="H22" s="2">
        <v>415.12009999999998</v>
      </c>
      <c r="I22" s="3" t="s">
        <v>45</v>
      </c>
      <c r="J22" s="3">
        <v>3</v>
      </c>
      <c r="K22" s="3">
        <v>47.5</v>
      </c>
      <c r="L22">
        <f t="shared" si="0"/>
        <v>769.81818181818187</v>
      </c>
    </row>
    <row r="23" spans="1:12" ht="13.8">
      <c r="A23" s="1" t="s">
        <v>69</v>
      </c>
      <c r="B23" s="2">
        <v>325888</v>
      </c>
      <c r="C23" s="2">
        <v>107245</v>
      </c>
      <c r="D23" s="2">
        <v>0.32908500000000002</v>
      </c>
      <c r="E23" s="2">
        <v>229</v>
      </c>
      <c r="F23" s="2">
        <v>468.31880000000001</v>
      </c>
      <c r="G23" s="2">
        <v>1423.0920000000001</v>
      </c>
      <c r="H23" s="2">
        <v>348.98779999999999</v>
      </c>
      <c r="I23" s="3" t="s">
        <v>45</v>
      </c>
      <c r="J23" s="3">
        <v>3</v>
      </c>
      <c r="K23" s="3">
        <v>64</v>
      </c>
      <c r="L23">
        <f t="shared" si="0"/>
        <v>954.77292576419211</v>
      </c>
    </row>
    <row r="24" spans="1:12" ht="13.8">
      <c r="A24" s="1" t="s">
        <v>65</v>
      </c>
      <c r="B24" s="2">
        <v>311506</v>
      </c>
      <c r="C24" s="2">
        <v>141208</v>
      </c>
      <c r="D24" s="2">
        <v>0.45330700000000002</v>
      </c>
      <c r="E24" s="2">
        <v>282</v>
      </c>
      <c r="F24" s="2">
        <v>500.73759999999999</v>
      </c>
      <c r="G24" s="2">
        <v>1104.6310000000001</v>
      </c>
      <c r="H24" s="2">
        <v>369.93579999999997</v>
      </c>
      <c r="I24" s="3" t="s">
        <v>66</v>
      </c>
      <c r="J24" s="3">
        <v>76</v>
      </c>
      <c r="K24" s="3">
        <v>13.5</v>
      </c>
      <c r="L24">
        <f t="shared" si="0"/>
        <v>603.89361702127655</v>
      </c>
    </row>
    <row r="25" spans="1:12" ht="13.8">
      <c r="A25" s="1" t="s">
        <v>43</v>
      </c>
      <c r="B25" s="2">
        <v>569769</v>
      </c>
      <c r="C25" s="2">
        <v>240229</v>
      </c>
      <c r="D25" s="2">
        <v>0.42162500000000003</v>
      </c>
      <c r="E25" s="2">
        <v>474</v>
      </c>
      <c r="F25" s="2">
        <v>506.81220000000002</v>
      </c>
      <c r="G25" s="2">
        <v>1202.0440000000001</v>
      </c>
      <c r="H25" s="2">
        <v>271.00470000000001</v>
      </c>
      <c r="I25" s="3" t="s">
        <v>42</v>
      </c>
      <c r="J25" s="3">
        <v>131</v>
      </c>
      <c r="K25" s="3">
        <v>18</v>
      </c>
      <c r="L25">
        <f t="shared" si="0"/>
        <v>695.23206751054852</v>
      </c>
    </row>
    <row r="26" spans="1:12" ht="13.8">
      <c r="A26" s="1" t="s">
        <v>73</v>
      </c>
      <c r="B26" s="2">
        <v>140947</v>
      </c>
      <c r="C26" s="2">
        <v>50616</v>
      </c>
      <c r="D26" s="2">
        <v>0.35911399999999999</v>
      </c>
      <c r="E26" s="2">
        <v>110</v>
      </c>
      <c r="F26" s="2">
        <v>460.14550000000003</v>
      </c>
      <c r="G26" s="2">
        <v>1281.336</v>
      </c>
      <c r="H26" s="2">
        <v>381.81650000000002</v>
      </c>
      <c r="I26" s="3" t="s">
        <v>45</v>
      </c>
      <c r="J26" s="3">
        <v>5</v>
      </c>
      <c r="K26" s="3">
        <v>47.5</v>
      </c>
      <c r="L26">
        <f t="shared" si="0"/>
        <v>821.19090909090914</v>
      </c>
    </row>
    <row r="27" spans="1:12" ht="13.8">
      <c r="A27" s="1" t="s">
        <v>46</v>
      </c>
      <c r="B27" s="2">
        <v>840144</v>
      </c>
      <c r="C27" s="2">
        <v>348643</v>
      </c>
      <c r="D27" s="2">
        <v>0.41498000000000002</v>
      </c>
      <c r="E27" s="2">
        <v>733</v>
      </c>
      <c r="F27" s="2">
        <v>475.63850000000002</v>
      </c>
      <c r="G27" s="2">
        <v>1146.172</v>
      </c>
      <c r="H27" s="2">
        <v>279.22300000000001</v>
      </c>
      <c r="I27" s="3" t="s">
        <v>42</v>
      </c>
      <c r="J27" s="3">
        <v>253</v>
      </c>
      <c r="K27" s="3">
        <v>18</v>
      </c>
      <c r="L27">
        <f t="shared" si="0"/>
        <v>670.53342428376538</v>
      </c>
    </row>
    <row r="28" spans="1:12" ht="13.8">
      <c r="A28" s="1" t="s">
        <v>34</v>
      </c>
      <c r="B28" s="2">
        <v>112025</v>
      </c>
      <c r="C28" s="2">
        <v>42124</v>
      </c>
      <c r="D28" s="2">
        <v>0.376023</v>
      </c>
      <c r="E28" s="2">
        <v>99</v>
      </c>
      <c r="F28" s="2">
        <v>425.49489999999997</v>
      </c>
      <c r="G28" s="2">
        <v>1131.566</v>
      </c>
      <c r="H28" s="2">
        <v>428.4375</v>
      </c>
      <c r="I28" s="3" t="s">
        <v>29</v>
      </c>
      <c r="J28" s="3">
        <v>7</v>
      </c>
      <c r="K28" s="3">
        <v>47.5</v>
      </c>
      <c r="L28">
        <f t="shared" si="0"/>
        <v>706.07070707070704</v>
      </c>
    </row>
    <row r="29" spans="1:12" ht="13.8">
      <c r="A29" s="1" t="s">
        <v>67</v>
      </c>
      <c r="B29" s="2">
        <v>300182</v>
      </c>
      <c r="C29" s="2">
        <v>126692</v>
      </c>
      <c r="D29" s="2">
        <v>0.42205100000000001</v>
      </c>
      <c r="E29" s="2">
        <v>255</v>
      </c>
      <c r="F29" s="2">
        <v>496.83139999999997</v>
      </c>
      <c r="G29" s="2">
        <v>1177.184</v>
      </c>
      <c r="H29" s="2">
        <v>425.48050000000001</v>
      </c>
      <c r="I29" s="3" t="s">
        <v>66</v>
      </c>
      <c r="J29" s="3">
        <v>50</v>
      </c>
      <c r="K29" s="3">
        <v>13.5</v>
      </c>
      <c r="L29">
        <f t="shared" si="0"/>
        <v>680.35294117647061</v>
      </c>
    </row>
    <row r="30" spans="1:12" ht="13.8">
      <c r="A30" s="1" t="s">
        <v>68</v>
      </c>
      <c r="B30" s="2">
        <v>409388</v>
      </c>
      <c r="C30" s="2">
        <v>177848</v>
      </c>
      <c r="D30" s="2">
        <v>0.43442399999999998</v>
      </c>
      <c r="E30" s="2">
        <v>368</v>
      </c>
      <c r="F30" s="2">
        <v>483.2826</v>
      </c>
      <c r="G30" s="2">
        <v>1112.4670000000001</v>
      </c>
      <c r="H30" s="2">
        <v>458.83420000000001</v>
      </c>
      <c r="I30" s="3" t="s">
        <v>66</v>
      </c>
      <c r="J30" s="3">
        <v>105</v>
      </c>
      <c r="K30" s="3">
        <v>13.5</v>
      </c>
      <c r="L30">
        <f t="shared" si="0"/>
        <v>629.18478260869563</v>
      </c>
    </row>
    <row r="31" spans="1:12" ht="13.8">
      <c r="A31" s="1" t="s">
        <v>35</v>
      </c>
      <c r="B31" s="2">
        <v>112337</v>
      </c>
      <c r="C31" s="2">
        <v>39958</v>
      </c>
      <c r="D31" s="2">
        <v>0.35569800000000001</v>
      </c>
      <c r="E31" s="2">
        <v>86</v>
      </c>
      <c r="F31" s="2">
        <v>464.62790000000001</v>
      </c>
      <c r="G31" s="2">
        <v>1306.2439999999999</v>
      </c>
      <c r="H31" s="2">
        <v>452.9008</v>
      </c>
      <c r="I31" s="3" t="s">
        <v>29</v>
      </c>
      <c r="J31" s="3">
        <v>7</v>
      </c>
      <c r="K31" s="3">
        <v>47.5</v>
      </c>
      <c r="L31">
        <f t="shared" si="0"/>
        <v>841.61627906976742</v>
      </c>
    </row>
    <row r="32" spans="1:12" ht="13.8">
      <c r="A32" s="1" t="s">
        <v>70</v>
      </c>
      <c r="B32" s="2">
        <v>353505</v>
      </c>
      <c r="C32" s="2">
        <v>139579</v>
      </c>
      <c r="D32" s="2">
        <v>0.394843</v>
      </c>
      <c r="E32" s="2">
        <v>304</v>
      </c>
      <c r="F32" s="2">
        <v>459.14139999999998</v>
      </c>
      <c r="G32" s="2">
        <v>1162.845</v>
      </c>
      <c r="H32" s="2">
        <v>472.72230000000002</v>
      </c>
      <c r="I32" s="3" t="s">
        <v>66</v>
      </c>
      <c r="J32" s="3">
        <v>114</v>
      </c>
      <c r="K32" s="3">
        <v>13.5</v>
      </c>
      <c r="L32">
        <f t="shared" si="0"/>
        <v>703.70394736842104</v>
      </c>
    </row>
    <row r="33" spans="1:12" ht="13.8">
      <c r="A33" s="1" t="s">
        <v>57</v>
      </c>
      <c r="B33" s="2">
        <v>331719</v>
      </c>
      <c r="C33" s="2">
        <v>106109</v>
      </c>
      <c r="D33" s="2">
        <v>0.31987599999999999</v>
      </c>
      <c r="E33" s="2">
        <v>198</v>
      </c>
      <c r="F33" s="2">
        <v>535.904</v>
      </c>
      <c r="G33" s="2">
        <v>1675.348</v>
      </c>
      <c r="H33" s="2">
        <v>321.1053</v>
      </c>
      <c r="I33" s="3" t="s">
        <v>2</v>
      </c>
      <c r="J33" s="3">
        <v>7</v>
      </c>
      <c r="K33" s="3">
        <v>64</v>
      </c>
      <c r="L33">
        <f t="shared" si="0"/>
        <v>1139.4444444444443</v>
      </c>
    </row>
    <row r="34" spans="1:12" ht="13.8">
      <c r="A34" s="1" t="s">
        <v>25</v>
      </c>
      <c r="B34" s="2">
        <v>487301</v>
      </c>
      <c r="C34" s="2">
        <v>223470</v>
      </c>
      <c r="D34" s="2">
        <v>0.45858700000000002</v>
      </c>
      <c r="E34" s="2">
        <v>463</v>
      </c>
      <c r="F34" s="2">
        <v>482.65660000000003</v>
      </c>
      <c r="G34" s="2">
        <v>1052.4860000000001</v>
      </c>
      <c r="H34" s="2">
        <v>364.71769999999998</v>
      </c>
      <c r="I34" s="3" t="s">
        <v>27</v>
      </c>
      <c r="J34" s="3">
        <v>156</v>
      </c>
      <c r="K34" s="3">
        <v>18</v>
      </c>
      <c r="L34">
        <f t="shared" si="0"/>
        <v>569.82937365010798</v>
      </c>
    </row>
    <row r="35" spans="1:12" ht="13.8">
      <c r="A35" s="1" t="s">
        <v>47</v>
      </c>
      <c r="B35" s="2">
        <v>425256</v>
      </c>
      <c r="C35" s="2">
        <v>208675</v>
      </c>
      <c r="D35" s="2">
        <v>0.49070399999999997</v>
      </c>
      <c r="E35" s="2">
        <v>387</v>
      </c>
      <c r="F35" s="2">
        <v>539.21190000000001</v>
      </c>
      <c r="G35" s="2">
        <v>1098.8530000000001</v>
      </c>
      <c r="H35" s="2">
        <v>219.4151</v>
      </c>
      <c r="I35" s="3" t="s">
        <v>42</v>
      </c>
      <c r="J35" s="3">
        <v>108</v>
      </c>
      <c r="K35" s="3">
        <v>18</v>
      </c>
      <c r="L35">
        <f t="shared" si="0"/>
        <v>559.64082687338498</v>
      </c>
    </row>
    <row r="36" spans="1:12" ht="13.8">
      <c r="A36" s="1" t="s">
        <v>39</v>
      </c>
      <c r="B36" s="2">
        <v>201812</v>
      </c>
      <c r="C36" s="2">
        <v>88108</v>
      </c>
      <c r="D36" s="2">
        <v>0.436585</v>
      </c>
      <c r="E36" s="2">
        <v>191</v>
      </c>
      <c r="F36" s="2">
        <v>461.29840000000002</v>
      </c>
      <c r="G36" s="2">
        <v>1056.607</v>
      </c>
      <c r="H36" s="2">
        <v>234.74019999999999</v>
      </c>
      <c r="I36" s="3" t="s">
        <v>40</v>
      </c>
      <c r="J36" s="3">
        <v>0</v>
      </c>
      <c r="K36" s="3">
        <v>0</v>
      </c>
      <c r="L36">
        <f t="shared" si="0"/>
        <v>595.30890052356017</v>
      </c>
    </row>
    <row r="37" spans="1:12" ht="13.8">
      <c r="A37" s="1" t="s">
        <v>48</v>
      </c>
      <c r="B37" s="2">
        <v>595739</v>
      </c>
      <c r="C37" s="2">
        <v>286832</v>
      </c>
      <c r="D37" s="2">
        <v>0.48147299999999998</v>
      </c>
      <c r="E37" s="2">
        <v>562</v>
      </c>
      <c r="F37" s="2">
        <v>510.37720000000002</v>
      </c>
      <c r="G37" s="2">
        <v>1060.0340000000001</v>
      </c>
      <c r="H37" s="2">
        <v>220.15770000000001</v>
      </c>
      <c r="I37" s="3" t="s">
        <v>42</v>
      </c>
      <c r="J37" s="3">
        <v>185</v>
      </c>
      <c r="K37" s="3">
        <v>18</v>
      </c>
      <c r="L37">
        <f t="shared" si="0"/>
        <v>549.65658362989325</v>
      </c>
    </row>
    <row r="38" spans="1:12" ht="13.8">
      <c r="A38" s="1" t="s">
        <v>71</v>
      </c>
      <c r="B38" s="2">
        <v>190475</v>
      </c>
      <c r="C38" s="2">
        <v>96873</v>
      </c>
      <c r="D38" s="2">
        <v>0.50858599999999998</v>
      </c>
      <c r="E38" s="2">
        <v>207</v>
      </c>
      <c r="F38" s="2">
        <v>467.9855</v>
      </c>
      <c r="G38" s="2">
        <v>920.16909999999996</v>
      </c>
      <c r="H38" s="2">
        <v>310.68880000000001</v>
      </c>
      <c r="I38" s="3" t="s">
        <v>66</v>
      </c>
      <c r="J38" s="3">
        <v>19</v>
      </c>
      <c r="K38" s="3">
        <v>13.5</v>
      </c>
      <c r="L38">
        <f t="shared" si="0"/>
        <v>452.18357487922708</v>
      </c>
    </row>
    <row r="39" spans="1:12" ht="13.8">
      <c r="A39" s="1" t="s">
        <v>49</v>
      </c>
      <c r="B39" s="2">
        <v>311766</v>
      </c>
      <c r="C39" s="2">
        <v>154754</v>
      </c>
      <c r="D39" s="2">
        <v>0.49637900000000001</v>
      </c>
      <c r="E39" s="2">
        <v>296</v>
      </c>
      <c r="F39" s="2">
        <v>522.81759999999997</v>
      </c>
      <c r="G39" s="2">
        <v>1053.2639999999999</v>
      </c>
      <c r="H39" s="2">
        <v>213.39680000000001</v>
      </c>
      <c r="I39" s="3" t="s">
        <v>42</v>
      </c>
      <c r="J39" s="3">
        <v>85</v>
      </c>
      <c r="K39" s="3">
        <v>18</v>
      </c>
      <c r="L39">
        <f t="shared" si="0"/>
        <v>530.44594594594594</v>
      </c>
    </row>
    <row r="40" spans="1:12" ht="13.8">
      <c r="A40" s="1" t="s">
        <v>16</v>
      </c>
      <c r="B40" s="2">
        <v>379579</v>
      </c>
      <c r="C40" s="2">
        <v>179086</v>
      </c>
      <c r="D40" s="2">
        <v>0.471802</v>
      </c>
      <c r="E40" s="2">
        <v>338</v>
      </c>
      <c r="F40" s="2">
        <v>529.84019999999998</v>
      </c>
      <c r="G40" s="2">
        <v>1123.0150000000001</v>
      </c>
      <c r="H40" s="2">
        <v>214.33279999999999</v>
      </c>
      <c r="I40" s="3" t="s">
        <v>18</v>
      </c>
      <c r="J40" s="3">
        <v>94</v>
      </c>
      <c r="K40" s="3">
        <v>18</v>
      </c>
      <c r="L40">
        <f t="shared" si="0"/>
        <v>593.17455621301769</v>
      </c>
    </row>
    <row r="41" spans="1:12" ht="13.8">
      <c r="A41" s="1" t="s">
        <v>19</v>
      </c>
      <c r="B41" s="2">
        <v>318648</v>
      </c>
      <c r="C41" s="2">
        <v>111032</v>
      </c>
      <c r="D41" s="2">
        <v>0.34844700000000001</v>
      </c>
      <c r="E41" s="2">
        <v>226</v>
      </c>
      <c r="F41" s="2">
        <v>491.29199999999997</v>
      </c>
      <c r="G41" s="2">
        <v>1409.9469999999999</v>
      </c>
      <c r="H41" s="2">
        <v>260.90750000000003</v>
      </c>
      <c r="I41" s="3" t="s">
        <v>18</v>
      </c>
      <c r="J41" s="3">
        <v>56</v>
      </c>
      <c r="K41" s="3">
        <v>18</v>
      </c>
      <c r="L41">
        <f t="shared" si="0"/>
        <v>918.6548672566372</v>
      </c>
    </row>
    <row r="42" spans="1:12" ht="13.8">
      <c r="A42" s="1" t="s">
        <v>20</v>
      </c>
      <c r="B42" s="2">
        <v>111743</v>
      </c>
      <c r="C42" s="2">
        <v>44635</v>
      </c>
      <c r="D42" s="2">
        <v>0.39944299999999999</v>
      </c>
      <c r="E42" s="2">
        <v>96</v>
      </c>
      <c r="F42" s="2">
        <v>464.9479</v>
      </c>
      <c r="G42" s="2">
        <v>1163.99</v>
      </c>
      <c r="H42" s="2">
        <v>318.20280000000002</v>
      </c>
      <c r="I42" s="3" t="s">
        <v>18</v>
      </c>
      <c r="J42" s="3">
        <v>7</v>
      </c>
      <c r="K42" s="3">
        <v>18</v>
      </c>
      <c r="L42">
        <f t="shared" si="0"/>
        <v>699.04166666666663</v>
      </c>
    </row>
    <row r="43" spans="1:12" ht="13.8">
      <c r="A43" s="1" t="s">
        <v>37</v>
      </c>
      <c r="B43" s="2">
        <v>326901</v>
      </c>
      <c r="C43" s="2">
        <v>90522</v>
      </c>
      <c r="D43" s="2">
        <v>0.27690999999999999</v>
      </c>
      <c r="E43" s="2">
        <v>198</v>
      </c>
      <c r="F43" s="2">
        <v>457.18180000000001</v>
      </c>
      <c r="G43" s="2">
        <v>1651.0150000000001</v>
      </c>
      <c r="H43" s="2">
        <v>484.64229999999998</v>
      </c>
      <c r="I43" s="3" t="s">
        <v>29</v>
      </c>
      <c r="J43" s="3">
        <v>2</v>
      </c>
      <c r="K43" s="3">
        <v>64</v>
      </c>
      <c r="L43">
        <f t="shared" si="0"/>
        <v>1193.8333333333333</v>
      </c>
    </row>
    <row r="44" spans="1:12" ht="13.8">
      <c r="A44" s="1" t="s">
        <v>74</v>
      </c>
      <c r="B44" s="2">
        <v>126125</v>
      </c>
      <c r="C44" s="2">
        <v>42170</v>
      </c>
      <c r="D44" s="2">
        <v>0.33435100000000001</v>
      </c>
      <c r="E44" s="2">
        <v>104</v>
      </c>
      <c r="F44" s="2">
        <v>405.48079999999999</v>
      </c>
      <c r="G44" s="2">
        <v>1212.74</v>
      </c>
      <c r="H44" s="2">
        <v>378.61700000000002</v>
      </c>
      <c r="I44" s="3" t="s">
        <v>45</v>
      </c>
      <c r="J44" s="3">
        <v>3</v>
      </c>
      <c r="K44" s="3">
        <v>47.5</v>
      </c>
      <c r="L44">
        <f t="shared" si="0"/>
        <v>807.25961538461536</v>
      </c>
    </row>
    <row r="45" spans="1:12" ht="13.8">
      <c r="A45" s="1" t="s">
        <v>22</v>
      </c>
      <c r="B45" s="2">
        <v>242068</v>
      </c>
      <c r="C45" s="2">
        <v>109981</v>
      </c>
      <c r="D45" s="2">
        <v>0.45433899999999999</v>
      </c>
      <c r="E45" s="2">
        <v>236</v>
      </c>
      <c r="F45" s="2">
        <v>466.02120000000002</v>
      </c>
      <c r="G45" s="2">
        <v>1025.712</v>
      </c>
      <c r="H45" s="2">
        <v>338.18380000000002</v>
      </c>
      <c r="I45" s="3" t="s">
        <v>18</v>
      </c>
      <c r="J45" s="3">
        <v>45</v>
      </c>
      <c r="K45" s="3">
        <v>18</v>
      </c>
      <c r="L45">
        <f t="shared" si="0"/>
        <v>559.6906779661017</v>
      </c>
    </row>
    <row r="46" spans="1:12" ht="13.8">
      <c r="A46" s="1" t="s">
        <v>75</v>
      </c>
      <c r="B46" s="2">
        <v>110995</v>
      </c>
      <c r="C46" s="2">
        <v>45939</v>
      </c>
      <c r="D46" s="2">
        <v>0.41388399999999997</v>
      </c>
      <c r="E46" s="2">
        <v>108</v>
      </c>
      <c r="F46" s="2">
        <v>425.36110000000002</v>
      </c>
      <c r="G46" s="2">
        <v>1027.731</v>
      </c>
      <c r="H46" s="2">
        <v>342.60500000000002</v>
      </c>
      <c r="I46" s="3" t="s">
        <v>45</v>
      </c>
      <c r="J46" s="3">
        <v>5</v>
      </c>
      <c r="K46" s="3">
        <v>47.5</v>
      </c>
      <c r="L46">
        <f t="shared" si="0"/>
        <v>602.37037037037032</v>
      </c>
    </row>
    <row r="47" spans="1:12" ht="13.8">
      <c r="A47" s="1" t="s">
        <v>50</v>
      </c>
      <c r="B47" s="2">
        <v>472909</v>
      </c>
      <c r="C47" s="2">
        <v>204959</v>
      </c>
      <c r="D47" s="2">
        <v>0.43340099999999998</v>
      </c>
      <c r="E47" s="2">
        <v>437</v>
      </c>
      <c r="F47" s="2">
        <v>469.01369999999997</v>
      </c>
      <c r="G47" s="2">
        <v>1082.172</v>
      </c>
      <c r="H47" s="2">
        <v>235.56309999999999</v>
      </c>
      <c r="I47" s="3" t="s">
        <v>42</v>
      </c>
      <c r="J47" s="3">
        <v>121</v>
      </c>
      <c r="K47" s="3">
        <v>18</v>
      </c>
      <c r="L47">
        <f t="shared" si="0"/>
        <v>613.15789473684208</v>
      </c>
    </row>
    <row r="48" spans="1:12" ht="13.8">
      <c r="A48" s="1" t="s">
        <v>38</v>
      </c>
      <c r="B48" s="2">
        <v>95666</v>
      </c>
      <c r="C48" s="2">
        <v>43172</v>
      </c>
      <c r="D48" s="2">
        <v>0.45127800000000001</v>
      </c>
      <c r="E48" s="2">
        <v>85</v>
      </c>
      <c r="F48" s="2">
        <v>507.90589999999997</v>
      </c>
      <c r="G48" s="2">
        <v>1125.482</v>
      </c>
      <c r="H48" s="2">
        <v>203.071</v>
      </c>
      <c r="I48" s="3" t="s">
        <v>29</v>
      </c>
      <c r="J48" s="3">
        <v>7</v>
      </c>
      <c r="K48" s="3">
        <v>47.5</v>
      </c>
      <c r="L48">
        <f t="shared" si="0"/>
        <v>617.57647058823534</v>
      </c>
    </row>
    <row r="49" spans="1:13" ht="13.8">
      <c r="A49" s="1" t="s">
        <v>51</v>
      </c>
      <c r="B49" s="2">
        <v>431011</v>
      </c>
      <c r="C49" s="2">
        <v>204548</v>
      </c>
      <c r="D49" s="2">
        <v>0.47457700000000003</v>
      </c>
      <c r="E49" s="2">
        <v>418</v>
      </c>
      <c r="F49" s="2">
        <v>489.34930000000003</v>
      </c>
      <c r="G49" s="2">
        <v>1031.127</v>
      </c>
      <c r="H49" s="2">
        <v>309.31810000000002</v>
      </c>
      <c r="I49" s="3" t="s">
        <v>42</v>
      </c>
      <c r="J49" s="3">
        <v>125</v>
      </c>
      <c r="K49" s="3">
        <v>18</v>
      </c>
      <c r="L49">
        <f t="shared" si="0"/>
        <v>541.77751196172244</v>
      </c>
    </row>
    <row r="50" spans="1:13" ht="13.8">
      <c r="A50" s="1" t="s">
        <v>72</v>
      </c>
      <c r="B50" s="2">
        <v>160670</v>
      </c>
      <c r="C50" s="2">
        <v>66745</v>
      </c>
      <c r="D50" s="2">
        <v>0.41541699999999998</v>
      </c>
      <c r="E50" s="2">
        <v>164</v>
      </c>
      <c r="F50" s="2">
        <v>406.98169999999999</v>
      </c>
      <c r="G50" s="2">
        <v>979.69510000000002</v>
      </c>
      <c r="H50" s="2">
        <v>347.73390000000001</v>
      </c>
      <c r="I50" s="3" t="s">
        <v>66</v>
      </c>
      <c r="J50" s="3">
        <v>4</v>
      </c>
      <c r="K50" s="3">
        <v>13.5</v>
      </c>
      <c r="L50">
        <f t="shared" si="0"/>
        <v>572.71341463414637</v>
      </c>
    </row>
    <row r="51" spans="1:13" ht="13.8">
      <c r="A51" s="1" t="s">
        <v>58</v>
      </c>
      <c r="B51" s="2">
        <v>230279</v>
      </c>
      <c r="C51" s="2">
        <v>64657</v>
      </c>
      <c r="D51" s="2">
        <v>0.280777</v>
      </c>
      <c r="E51" s="2">
        <v>139</v>
      </c>
      <c r="F51" s="2">
        <v>465.1583</v>
      </c>
      <c r="G51" s="2">
        <v>1656.683</v>
      </c>
      <c r="H51" s="2">
        <v>352.7851</v>
      </c>
      <c r="I51" s="3" t="s">
        <v>2</v>
      </c>
      <c r="J51" s="3">
        <v>4</v>
      </c>
      <c r="K51" s="3">
        <v>45</v>
      </c>
      <c r="L51">
        <f t="shared" si="0"/>
        <v>1191.5251798561151</v>
      </c>
    </row>
    <row r="52" spans="1:13" ht="13.8">
      <c r="A52" s="1" t="s">
        <v>59</v>
      </c>
      <c r="B52" s="2">
        <v>83078</v>
      </c>
      <c r="C52" s="2">
        <v>30729</v>
      </c>
      <c r="D52" s="2">
        <v>0.36988100000000002</v>
      </c>
      <c r="E52" s="2">
        <v>66</v>
      </c>
      <c r="F52" s="2">
        <v>465.59089999999998</v>
      </c>
      <c r="G52" s="2">
        <v>1258.758</v>
      </c>
      <c r="H52" s="2">
        <v>169.91229999999999</v>
      </c>
      <c r="I52" s="3" t="s">
        <v>2</v>
      </c>
      <c r="J52" s="3">
        <v>2</v>
      </c>
      <c r="K52" s="3">
        <v>33.5</v>
      </c>
      <c r="L52">
        <f t="shared" si="0"/>
        <v>793.16666666666663</v>
      </c>
    </row>
    <row r="53" spans="1:13" ht="13.8">
      <c r="A53" s="1" t="s">
        <v>53</v>
      </c>
      <c r="B53" s="2">
        <v>771978</v>
      </c>
      <c r="C53" s="2">
        <v>456387</v>
      </c>
      <c r="D53" s="2">
        <v>0.59119200000000005</v>
      </c>
      <c r="E53" s="2">
        <v>707</v>
      </c>
      <c r="F53" s="2">
        <v>645.52620000000002</v>
      </c>
      <c r="G53" s="2">
        <v>1091.9069999999999</v>
      </c>
      <c r="H53" s="2">
        <v>215.5368</v>
      </c>
      <c r="I53" s="3" t="s">
        <v>42</v>
      </c>
      <c r="J53" s="5">
        <v>252</v>
      </c>
      <c r="K53" s="5">
        <v>13</v>
      </c>
      <c r="L53">
        <f t="shared" si="0"/>
        <v>446.38048090523336</v>
      </c>
    </row>
    <row r="54" spans="1:13" ht="13.8">
      <c r="A54" s="1" t="s">
        <v>87</v>
      </c>
      <c r="B54" s="2">
        <v>331239</v>
      </c>
      <c r="C54" s="2">
        <v>133198</v>
      </c>
      <c r="D54" s="2">
        <v>0.40212100000000001</v>
      </c>
      <c r="E54" s="2">
        <v>251</v>
      </c>
      <c r="F54" s="2">
        <v>530.66930000000002</v>
      </c>
      <c r="G54" s="2">
        <v>1319.6769999999999</v>
      </c>
      <c r="H54" s="2">
        <v>311.85410000000002</v>
      </c>
      <c r="I54" s="3" t="s">
        <v>88</v>
      </c>
      <c r="J54" s="5">
        <v>0</v>
      </c>
      <c r="K54" s="5">
        <v>0</v>
      </c>
      <c r="L54">
        <f t="shared" si="0"/>
        <v>789.00796812749002</v>
      </c>
    </row>
    <row r="55" spans="1:13" ht="13.8">
      <c r="A55" s="1" t="s">
        <v>60</v>
      </c>
      <c r="B55" s="2">
        <v>288224</v>
      </c>
      <c r="C55" s="2">
        <v>140839</v>
      </c>
      <c r="D55" s="2">
        <v>0.48864400000000002</v>
      </c>
      <c r="E55" s="2">
        <v>301</v>
      </c>
      <c r="F55" s="2">
        <v>467.90370000000001</v>
      </c>
      <c r="G55" s="2">
        <v>957.5548</v>
      </c>
      <c r="H55" s="2">
        <v>381.25479999999999</v>
      </c>
      <c r="I55" s="3" t="s">
        <v>2</v>
      </c>
      <c r="J55" s="3">
        <v>37</v>
      </c>
      <c r="K55" s="3">
        <v>33.5</v>
      </c>
      <c r="L55">
        <f t="shared" si="0"/>
        <v>489.6511627906977</v>
      </c>
    </row>
    <row r="56" spans="1:13" ht="13.8">
      <c r="A56" s="1" t="s">
        <v>54</v>
      </c>
      <c r="B56" s="2">
        <v>1156720</v>
      </c>
      <c r="C56" s="2">
        <v>731881</v>
      </c>
      <c r="D56" s="2">
        <v>0.63272099999999998</v>
      </c>
      <c r="E56" s="2">
        <v>1231</v>
      </c>
      <c r="F56" s="2">
        <v>594.54179999999997</v>
      </c>
      <c r="G56" s="2">
        <v>939.65880000000004</v>
      </c>
      <c r="H56" s="2">
        <v>194.8569</v>
      </c>
      <c r="I56" s="3" t="s">
        <v>42</v>
      </c>
      <c r="J56" s="3">
        <v>363</v>
      </c>
      <c r="K56" s="3">
        <v>13</v>
      </c>
      <c r="L56">
        <f t="shared" si="0"/>
        <v>345.11697806661249</v>
      </c>
    </row>
    <row r="57" spans="1:13" ht="13.8">
      <c r="A57" s="1" t="s">
        <v>62</v>
      </c>
      <c r="B57" s="2">
        <v>152613</v>
      </c>
      <c r="C57" s="2">
        <v>74077</v>
      </c>
      <c r="D57" s="2">
        <v>0.48539100000000002</v>
      </c>
      <c r="E57" s="2">
        <v>151</v>
      </c>
      <c r="F57" s="2">
        <v>490.57619999999997</v>
      </c>
      <c r="G57" s="2">
        <v>1010.682</v>
      </c>
      <c r="H57" s="2">
        <v>247.9419</v>
      </c>
      <c r="I57" s="3" t="s">
        <v>2</v>
      </c>
      <c r="J57" s="3">
        <v>14</v>
      </c>
      <c r="K57" s="3">
        <v>33.5</v>
      </c>
      <c r="L57">
        <f t="shared" si="0"/>
        <v>520.10596026490066</v>
      </c>
    </row>
    <row r="58" spans="1:13" ht="13.8">
      <c r="A58" s="1" t="s">
        <v>55</v>
      </c>
      <c r="B58" s="2">
        <v>1032272</v>
      </c>
      <c r="C58" s="2">
        <v>667308</v>
      </c>
      <c r="D58" s="2">
        <v>0.64644599999999997</v>
      </c>
      <c r="E58" s="2">
        <v>1029</v>
      </c>
      <c r="F58" s="2">
        <v>648.50149999999996</v>
      </c>
      <c r="G58" s="2">
        <v>1003.18</v>
      </c>
      <c r="H58" s="2">
        <v>187.92099999999999</v>
      </c>
      <c r="I58" s="3" t="s">
        <v>42</v>
      </c>
      <c r="J58" s="3">
        <v>344</v>
      </c>
      <c r="K58" s="3">
        <v>13</v>
      </c>
      <c r="L58">
        <f t="shared" si="0"/>
        <v>354.67832847424683</v>
      </c>
    </row>
    <row r="59" spans="1:13" ht="13.8">
      <c r="A59" s="1" t="s">
        <v>63</v>
      </c>
      <c r="B59" s="2">
        <v>96035</v>
      </c>
      <c r="C59" s="2">
        <v>52901</v>
      </c>
      <c r="D59" s="2">
        <v>0.55085099999999998</v>
      </c>
      <c r="E59" s="2">
        <v>98</v>
      </c>
      <c r="F59" s="2">
        <v>539.80610000000001</v>
      </c>
      <c r="G59" s="2">
        <v>979.94899999999996</v>
      </c>
      <c r="H59" s="2">
        <v>209.4512</v>
      </c>
      <c r="I59" s="3" t="s">
        <v>2</v>
      </c>
      <c r="J59" s="3">
        <v>4</v>
      </c>
      <c r="K59" s="3">
        <v>33.5</v>
      </c>
      <c r="L59">
        <f t="shared" si="0"/>
        <v>440.14285714285717</v>
      </c>
    </row>
    <row r="60" spans="1:13" ht="13.8">
      <c r="A60" s="1" t="s">
        <v>24</v>
      </c>
      <c r="B60" s="2">
        <v>318097</v>
      </c>
      <c r="C60" s="2">
        <v>196608</v>
      </c>
      <c r="D60" s="2">
        <v>0.61807599999999996</v>
      </c>
      <c r="E60" s="2">
        <v>338</v>
      </c>
      <c r="F60" s="2">
        <v>581.68050000000005</v>
      </c>
      <c r="G60" s="2">
        <v>941.11540000000002</v>
      </c>
      <c r="H60" s="2">
        <v>181.7347</v>
      </c>
      <c r="I60" s="3" t="s">
        <v>18</v>
      </c>
      <c r="J60" s="3">
        <v>62</v>
      </c>
      <c r="K60" s="3">
        <v>13</v>
      </c>
      <c r="L60">
        <f t="shared" si="0"/>
        <v>359.43491124260356</v>
      </c>
    </row>
    <row r="61" spans="1:13" ht="13.8">
      <c r="A61" s="1" t="s">
        <v>64</v>
      </c>
      <c r="B61" s="2">
        <v>88914</v>
      </c>
      <c r="C61" s="2">
        <v>42310</v>
      </c>
      <c r="D61" s="2">
        <v>0.47585300000000003</v>
      </c>
      <c r="E61" s="2">
        <v>87</v>
      </c>
      <c r="F61" s="2">
        <v>486.3218</v>
      </c>
      <c r="G61" s="2">
        <v>1022</v>
      </c>
      <c r="H61" s="2">
        <v>172.58330000000001</v>
      </c>
      <c r="I61" s="3" t="s">
        <v>2</v>
      </c>
      <c r="J61" s="3">
        <v>4</v>
      </c>
      <c r="K61" s="3">
        <v>33.5</v>
      </c>
      <c r="L61">
        <f t="shared" si="0"/>
        <v>535.67816091954023</v>
      </c>
    </row>
    <row r="62" spans="1:13" ht="13.8">
      <c r="A62" s="1" t="s">
        <v>56</v>
      </c>
      <c r="B62" s="2">
        <v>900864</v>
      </c>
      <c r="C62" s="2">
        <v>552702</v>
      </c>
      <c r="D62" s="2">
        <v>0.61352399999999996</v>
      </c>
      <c r="E62" s="2">
        <v>879</v>
      </c>
      <c r="F62" s="2">
        <v>628.78499999999997</v>
      </c>
      <c r="G62" s="2">
        <v>1024.874</v>
      </c>
      <c r="H62" s="2">
        <v>172.56200000000001</v>
      </c>
      <c r="I62" s="3" t="s">
        <v>42</v>
      </c>
      <c r="J62" s="3">
        <v>274</v>
      </c>
      <c r="K62" s="3">
        <v>13</v>
      </c>
      <c r="L62">
        <f t="shared" si="0"/>
        <v>396.08873720136518</v>
      </c>
    </row>
    <row r="63" spans="1:13" ht="13.8">
      <c r="A63" s="1" t="s">
        <v>76</v>
      </c>
      <c r="B63" s="1" t="s">
        <v>77</v>
      </c>
      <c r="C63" s="1" t="s">
        <v>78</v>
      </c>
      <c r="D63" s="1" t="s">
        <v>79</v>
      </c>
      <c r="E63" s="1" t="s">
        <v>80</v>
      </c>
      <c r="F63" s="1" t="s">
        <v>81</v>
      </c>
      <c r="G63" s="1" t="s">
        <v>82</v>
      </c>
      <c r="H63" s="1" t="s">
        <v>83</v>
      </c>
      <c r="I63" s="3" t="s">
        <v>84</v>
      </c>
      <c r="J63" s="3" t="s">
        <v>85</v>
      </c>
      <c r="K63" s="3" t="s">
        <v>86</v>
      </c>
    </row>
    <row r="64" spans="1:13" ht="15.75" customHeight="1">
      <c r="A64" s="3" t="s">
        <v>89</v>
      </c>
      <c r="B64" s="8">
        <f t="shared" ref="B64:H64" si="1">CORREL($B$1:$B$62,B1:B62)</f>
        <v>1.0000000000000002</v>
      </c>
      <c r="C64" s="8">
        <f t="shared" si="1"/>
        <v>0.95068564722095084</v>
      </c>
      <c r="D64" s="8">
        <f t="shared" si="1"/>
        <v>0.41516251401170773</v>
      </c>
      <c r="E64" s="8">
        <f t="shared" si="1"/>
        <v>0.98575813631669051</v>
      </c>
      <c r="F64" s="8">
        <f t="shared" si="1"/>
        <v>0.44851034597297662</v>
      </c>
      <c r="G64" s="8">
        <f t="shared" si="1"/>
        <v>-0.17371460767868444</v>
      </c>
      <c r="H64" s="8">
        <f t="shared" si="1"/>
        <v>-4.0642575751882896E-2</v>
      </c>
      <c r="I64" s="8"/>
      <c r="J64" s="8">
        <f t="shared" ref="J64:K64" si="2">CORREL($B$1:$B$62,J1:J62)</f>
        <v>0.94708348448699364</v>
      </c>
      <c r="K64" s="8">
        <f t="shared" si="2"/>
        <v>-0.38777938144188373</v>
      </c>
      <c r="L64" s="8"/>
      <c r="M64" s="8"/>
    </row>
    <row r="65" spans="1:13" ht="15.75" customHeight="1">
      <c r="A65" s="3" t="s">
        <v>90</v>
      </c>
      <c r="B65" s="8">
        <f t="shared" ref="B65:H65" si="3">CORREL($C$1:$C$62,B1:B62)</f>
        <v>0.95068564722095084</v>
      </c>
      <c r="C65" s="8">
        <f t="shared" si="3"/>
        <v>1</v>
      </c>
      <c r="D65" s="8">
        <f t="shared" si="3"/>
        <v>0.6260679856937279</v>
      </c>
      <c r="E65" s="8">
        <f t="shared" si="3"/>
        <v>0.97651660893644043</v>
      </c>
      <c r="F65" s="8">
        <f t="shared" si="3"/>
        <v>0.63026876896837747</v>
      </c>
      <c r="G65" s="8">
        <f t="shared" si="3"/>
        <v>-0.31729018942097192</v>
      </c>
      <c r="H65" s="8">
        <f t="shared" si="3"/>
        <v>-0.21577611358295484</v>
      </c>
      <c r="I65" s="8"/>
      <c r="J65" s="8">
        <f t="shared" ref="J65:K65" si="4">CORREL($C$1:$C$62,J1:J62)</f>
        <v>0.95654182565158974</v>
      </c>
      <c r="K65" s="8">
        <f t="shared" si="4"/>
        <v>-0.47351729580219376</v>
      </c>
      <c r="L65" s="8"/>
      <c r="M65" s="8"/>
    </row>
    <row r="66" spans="1:13" ht="15.75" customHeight="1">
      <c r="A66" s="3" t="s">
        <v>91</v>
      </c>
      <c r="B66" s="8">
        <f t="shared" ref="B66:H66" si="5">CORREL($D$1:$D$62,B1:B62)</f>
        <v>0.41516251401170773</v>
      </c>
      <c r="C66" s="8">
        <f t="shared" si="5"/>
        <v>0.6260679856937279</v>
      </c>
      <c r="D66" s="8">
        <f t="shared" si="5"/>
        <v>1.0000000000000002</v>
      </c>
      <c r="E66" s="8">
        <f t="shared" si="5"/>
        <v>0.52863333333280482</v>
      </c>
      <c r="F66" s="8">
        <f t="shared" si="5"/>
        <v>0.78854871094369139</v>
      </c>
      <c r="G66" s="8">
        <f t="shared" si="5"/>
        <v>-0.76461050627736094</v>
      </c>
      <c r="H66" s="8">
        <f t="shared" si="5"/>
        <v>-0.56362189724519607</v>
      </c>
      <c r="I66" s="8"/>
      <c r="J66" s="8">
        <f t="shared" ref="J66:K66" si="6">CORREL($D$1:$D$62,J1:J62)</f>
        <v>0.5610828954414796</v>
      </c>
      <c r="K66" s="8">
        <f t="shared" si="6"/>
        <v>-0.6610349709109653</v>
      </c>
      <c r="L66" s="8"/>
      <c r="M66" s="8"/>
    </row>
    <row r="67" spans="1:13" ht="15.75" customHeight="1">
      <c r="A67" s="3" t="s">
        <v>92</v>
      </c>
      <c r="B67" s="8">
        <f t="shared" ref="B67:H67" si="7">CORREL($E$1:$E$62,B1:B62)</f>
        <v>0.98575813631669051</v>
      </c>
      <c r="C67" s="8">
        <f t="shared" si="7"/>
        <v>0.97651660893644043</v>
      </c>
      <c r="D67" s="8">
        <f t="shared" si="7"/>
        <v>0.52863333333280482</v>
      </c>
      <c r="E67" s="8">
        <f t="shared" si="7"/>
        <v>1</v>
      </c>
      <c r="F67" s="8">
        <f t="shared" si="7"/>
        <v>0.48696075041772735</v>
      </c>
      <c r="G67" s="8">
        <f t="shared" si="7"/>
        <v>-0.31161762251065667</v>
      </c>
      <c r="H67" s="8">
        <f t="shared" si="7"/>
        <v>-0.10101473758631932</v>
      </c>
      <c r="I67" s="8"/>
      <c r="J67" s="8">
        <f t="shared" ref="J67:K67" si="8">CORREL($E$1:$E$62,J1:J62)</f>
        <v>0.96413811048828724</v>
      </c>
      <c r="K67" s="8">
        <f t="shared" si="8"/>
        <v>-0.4500091047449904</v>
      </c>
      <c r="L67" s="8"/>
      <c r="M67" s="8"/>
    </row>
    <row r="68" spans="1:13" ht="15.75" customHeight="1">
      <c r="A68" s="3" t="s">
        <v>93</v>
      </c>
      <c r="B68" s="8">
        <f t="shared" ref="B68:H68" si="9">CORREL($F$1:$F$62,B1:B62)</f>
        <v>0.44851034597297662</v>
      </c>
      <c r="C68" s="8">
        <f t="shared" si="9"/>
        <v>0.63026876896837747</v>
      </c>
      <c r="D68" s="8">
        <f t="shared" si="9"/>
        <v>0.78854871094369139</v>
      </c>
      <c r="E68" s="8">
        <f t="shared" si="9"/>
        <v>0.48696075041772735</v>
      </c>
      <c r="F68" s="8">
        <f t="shared" si="9"/>
        <v>1</v>
      </c>
      <c r="G68" s="8">
        <f t="shared" si="9"/>
        <v>-0.22771012500907561</v>
      </c>
      <c r="H68" s="8">
        <f t="shared" si="9"/>
        <v>-0.57390303342439708</v>
      </c>
      <c r="I68" s="8"/>
      <c r="J68" s="8">
        <f t="shared" ref="J68:K68" si="10">CORREL($F$1:$F$62,J1:J62)</f>
        <v>0.52546281425624386</v>
      </c>
      <c r="K68" s="8">
        <f t="shared" si="10"/>
        <v>-0.50427611639939984</v>
      </c>
      <c r="L68" s="8"/>
      <c r="M68" s="8"/>
    </row>
    <row r="69" spans="1:13" ht="15.75" customHeight="1">
      <c r="A69" s="3" t="s">
        <v>94</v>
      </c>
      <c r="B69" s="8">
        <f t="shared" ref="B69:H69" si="11">CORREL($G$1:$G$62,B1:B62)</f>
        <v>-0.17371460767868444</v>
      </c>
      <c r="C69" s="8">
        <f t="shared" si="11"/>
        <v>-0.31729018942097192</v>
      </c>
      <c r="D69" s="8">
        <f t="shared" si="11"/>
        <v>-0.76461050627736094</v>
      </c>
      <c r="E69" s="8">
        <f t="shared" si="11"/>
        <v>-0.31161762251065667</v>
      </c>
      <c r="F69" s="8">
        <f t="shared" si="11"/>
        <v>-0.22771012500907561</v>
      </c>
      <c r="G69" s="8">
        <f t="shared" si="11"/>
        <v>1</v>
      </c>
      <c r="H69" s="8">
        <f t="shared" si="11"/>
        <v>0.31445557163716681</v>
      </c>
      <c r="I69" s="8"/>
      <c r="J69" s="8">
        <f t="shared" ref="J69:K69" si="12">CORREL($G$1:$G$62,J1:J62)</f>
        <v>-0.34324649920980693</v>
      </c>
      <c r="K69" s="8">
        <f t="shared" si="12"/>
        <v>0.57253994800872365</v>
      </c>
      <c r="L69" s="8"/>
      <c r="M69" s="8"/>
    </row>
    <row r="70" spans="1:13" ht="15.75" customHeight="1">
      <c r="A70" s="3" t="s">
        <v>95</v>
      </c>
      <c r="B70" s="8">
        <f t="shared" ref="B70:H70" si="13">CORREL($H$1:$H$62,B1:B62)</f>
        <v>-4.0642575751882896E-2</v>
      </c>
      <c r="C70" s="8">
        <f t="shared" si="13"/>
        <v>-0.21577611358295484</v>
      </c>
      <c r="D70" s="8">
        <f t="shared" si="13"/>
        <v>-0.56362189724519607</v>
      </c>
      <c r="E70" s="8">
        <f t="shared" si="13"/>
        <v>-0.10101473758631932</v>
      </c>
      <c r="F70" s="8">
        <f t="shared" si="13"/>
        <v>-0.57390303342439708</v>
      </c>
      <c r="G70" s="8">
        <f t="shared" si="13"/>
        <v>0.31445557163716681</v>
      </c>
      <c r="H70" s="8">
        <f t="shared" si="13"/>
        <v>0.99999999999999978</v>
      </c>
      <c r="I70" s="8"/>
      <c r="J70" s="8">
        <f t="shared" ref="J70:K70" si="14">CORREL($H$1:$H$62,J1:J62)</f>
        <v>-0.17041631583824776</v>
      </c>
      <c r="K70" s="8">
        <f t="shared" si="14"/>
        <v>0.29718267089273409</v>
      </c>
      <c r="L70" s="8"/>
      <c r="M70" s="8"/>
    </row>
    <row r="71" spans="1:13" ht="15.75" customHeight="1">
      <c r="A71" s="3" t="s">
        <v>96</v>
      </c>
      <c r="B71" s="8">
        <f t="shared" ref="B71:H71" si="15">CORREL($J$1:$J$62,B1:B62)</f>
        <v>0.94708348448699364</v>
      </c>
      <c r="C71" s="8">
        <f t="shared" si="15"/>
        <v>0.95654182565158974</v>
      </c>
      <c r="D71" s="8">
        <f t="shared" si="15"/>
        <v>0.5610828954414796</v>
      </c>
      <c r="E71" s="8">
        <f t="shared" si="15"/>
        <v>0.96413811048828724</v>
      </c>
      <c r="F71" s="8">
        <f t="shared" si="15"/>
        <v>0.52546281425624386</v>
      </c>
      <c r="G71" s="8">
        <f t="shared" si="15"/>
        <v>-0.34324649920980693</v>
      </c>
      <c r="H71" s="8">
        <f t="shared" si="15"/>
        <v>-0.17041631583824776</v>
      </c>
      <c r="I71" s="8"/>
      <c r="J71" s="8">
        <f t="shared" ref="J71:K71" si="16">CORREL($J$1:$J$62,J1:J62)</f>
        <v>0.99999999999999989</v>
      </c>
      <c r="K71" s="8">
        <f t="shared" si="16"/>
        <v>-0.49877437141385361</v>
      </c>
      <c r="L71" s="8"/>
      <c r="M71" s="8"/>
    </row>
    <row r="72" spans="1:13" ht="15.75" customHeight="1">
      <c r="A72" s="5" t="s">
        <v>97</v>
      </c>
      <c r="B72">
        <f t="shared" ref="B72:H72" si="17">CORREL($K$1:$K$62,B1:B62)</f>
        <v>-0.38777938144188373</v>
      </c>
      <c r="C72">
        <f t="shared" si="17"/>
        <v>-0.47351729580219376</v>
      </c>
      <c r="D72">
        <f t="shared" si="17"/>
        <v>-0.6610349709109653</v>
      </c>
      <c r="E72">
        <f t="shared" si="17"/>
        <v>-0.4500091047449904</v>
      </c>
      <c r="F72">
        <f t="shared" si="17"/>
        <v>-0.50427611639939984</v>
      </c>
      <c r="G72">
        <f t="shared" si="17"/>
        <v>0.57253994800872365</v>
      </c>
      <c r="H72">
        <f t="shared" si="17"/>
        <v>0.29718267089273409</v>
      </c>
      <c r="J72">
        <f t="shared" ref="J72:K72" si="18">CORREL($K$1:$K$62,J1:J62)</f>
        <v>-0.49877437141385361</v>
      </c>
      <c r="K72">
        <f t="shared" si="18"/>
        <v>0.99999999999999978</v>
      </c>
    </row>
  </sheetData>
  <phoneticPr fontId="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sqref="A1:I31"/>
    </sheetView>
  </sheetViews>
  <sheetFormatPr defaultRowHeight="13.2"/>
  <sheetData>
    <row r="1" spans="1:9">
      <c r="A1" t="s">
        <v>187</v>
      </c>
    </row>
    <row r="2" spans="1:9" ht="13.8" thickBot="1"/>
    <row r="3" spans="1:9">
      <c r="A3" s="59" t="s">
        <v>188</v>
      </c>
      <c r="B3" s="59"/>
    </row>
    <row r="4" spans="1:9">
      <c r="A4" s="54" t="s">
        <v>209</v>
      </c>
      <c r="B4" s="54">
        <v>0.824454592043805</v>
      </c>
    </row>
    <row r="5" spans="1:9">
      <c r="A5" s="54" t="s">
        <v>210</v>
      </c>
      <c r="B5" s="54">
        <v>0.67972537434211688</v>
      </c>
    </row>
    <row r="6" spans="1:9">
      <c r="A6" s="55" t="s">
        <v>189</v>
      </c>
      <c r="B6" s="54">
        <v>0.46620895723686145</v>
      </c>
    </row>
    <row r="7" spans="1:9">
      <c r="A7" s="55" t="s">
        <v>190</v>
      </c>
      <c r="B7" s="54">
        <v>0.11555267465222238</v>
      </c>
    </row>
    <row r="8" spans="1:9" ht="13.8" thickBot="1">
      <c r="A8" s="56" t="s">
        <v>191</v>
      </c>
      <c r="B8" s="57">
        <v>6</v>
      </c>
    </row>
    <row r="10" spans="1:9" ht="13.8" thickBot="1">
      <c r="A10" t="s">
        <v>192</v>
      </c>
    </row>
    <row r="11" spans="1:9">
      <c r="A11" s="58"/>
      <c r="B11" s="58" t="s">
        <v>197</v>
      </c>
      <c r="C11" s="58" t="s">
        <v>198</v>
      </c>
      <c r="D11" s="58" t="s">
        <v>199</v>
      </c>
      <c r="E11" s="58" t="s">
        <v>200</v>
      </c>
      <c r="F11" s="58" t="s">
        <v>201</v>
      </c>
    </row>
    <row r="12" spans="1:9">
      <c r="A12" s="55" t="s">
        <v>193</v>
      </c>
      <c r="B12" s="54">
        <v>2</v>
      </c>
      <c r="C12" s="54">
        <v>8.5014344347498008E-2</v>
      </c>
      <c r="D12" s="54">
        <v>4.2507172173749004E-2</v>
      </c>
      <c r="E12" s="54">
        <v>3.1834806126736299</v>
      </c>
      <c r="F12" s="54">
        <v>0.18125241357095262</v>
      </c>
    </row>
    <row r="13" spans="1:9">
      <c r="A13" s="55" t="s">
        <v>194</v>
      </c>
      <c r="B13" s="54">
        <v>3</v>
      </c>
      <c r="C13" s="54">
        <v>4.0057261857847068E-2</v>
      </c>
      <c r="D13" s="54">
        <v>1.3352420619282357E-2</v>
      </c>
      <c r="E13" s="54"/>
      <c r="F13" s="54"/>
    </row>
    <row r="14" spans="1:9" ht="13.8" thickBot="1">
      <c r="A14" s="56" t="s">
        <v>195</v>
      </c>
      <c r="B14" s="57">
        <v>5</v>
      </c>
      <c r="C14" s="57">
        <v>0.12507160620534508</v>
      </c>
      <c r="D14" s="57"/>
      <c r="E14" s="57"/>
      <c r="F14" s="57"/>
    </row>
    <row r="15" spans="1:9" ht="13.8" thickBot="1"/>
    <row r="16" spans="1:9">
      <c r="A16" s="58"/>
      <c r="B16" s="58" t="s">
        <v>202</v>
      </c>
      <c r="C16" s="58" t="s">
        <v>190</v>
      </c>
      <c r="D16" s="58" t="s">
        <v>203</v>
      </c>
      <c r="E16" s="58" t="s">
        <v>204</v>
      </c>
      <c r="F16" s="58" t="s">
        <v>205</v>
      </c>
      <c r="G16" s="58" t="s">
        <v>206</v>
      </c>
      <c r="H16" s="58" t="s">
        <v>207</v>
      </c>
      <c r="I16" s="58" t="s">
        <v>208</v>
      </c>
    </row>
    <row r="17" spans="1:9">
      <c r="A17" s="55" t="s">
        <v>196</v>
      </c>
      <c r="B17" s="54">
        <v>3.7186563973684206</v>
      </c>
      <c r="C17" s="54">
        <v>8.7922402034888256E-2</v>
      </c>
      <c r="D17" s="54">
        <v>42.294754366388105</v>
      </c>
      <c r="E17" s="54">
        <v>2.9089610771278004E-5</v>
      </c>
      <c r="F17" s="54">
        <v>3.4388480738608216</v>
      </c>
      <c r="G17" s="54">
        <v>3.9984647208760196</v>
      </c>
      <c r="H17" s="54">
        <v>3.4388480738608216</v>
      </c>
      <c r="I17" s="54">
        <v>3.9984647208760196</v>
      </c>
    </row>
    <row r="18" spans="1:9">
      <c r="A18" s="55" t="s">
        <v>18</v>
      </c>
      <c r="B18" s="54">
        <v>9.9058622105263047E-2</v>
      </c>
      <c r="C18" s="54">
        <v>5.3019203312091708E-2</v>
      </c>
      <c r="D18" s="54">
        <v>1.8683536514527646</v>
      </c>
      <c r="E18" s="54">
        <v>0.15851178926198842</v>
      </c>
      <c r="F18" s="54">
        <v>-6.9672145584388986E-2</v>
      </c>
      <c r="G18" s="54">
        <v>0.26778938979491507</v>
      </c>
      <c r="H18" s="54">
        <v>-6.9672145584388986E-2</v>
      </c>
      <c r="I18" s="54">
        <v>0.26778938979491507</v>
      </c>
    </row>
    <row r="19" spans="1:9" ht="13.8" thickBot="1">
      <c r="A19" s="56" t="s">
        <v>5</v>
      </c>
      <c r="B19" s="57">
        <v>7.3384681157894732E-2</v>
      </c>
      <c r="C19" s="57">
        <v>3.0006831606762596E-2</v>
      </c>
      <c r="D19" s="57">
        <v>2.4455991262121834</v>
      </c>
      <c r="E19" s="57">
        <v>9.2039566530239952E-2</v>
      </c>
      <c r="F19" s="57">
        <v>-2.2110449222317322E-2</v>
      </c>
      <c r="G19" s="57">
        <v>0.16887981153810677</v>
      </c>
      <c r="H19" s="57">
        <v>-2.2110449222317322E-2</v>
      </c>
      <c r="I19" s="57">
        <v>0.16887981153810677</v>
      </c>
    </row>
    <row r="23" spans="1:9">
      <c r="A23" t="s">
        <v>211</v>
      </c>
    </row>
    <row r="24" spans="1:9" ht="13.8" thickBot="1"/>
    <row r="25" spans="1:9">
      <c r="A25" s="58" t="s">
        <v>212</v>
      </c>
      <c r="B25" s="58" t="s">
        <v>213</v>
      </c>
      <c r="C25" s="58" t="s">
        <v>194</v>
      </c>
    </row>
    <row r="26" spans="1:9">
      <c r="A26" s="54">
        <v>1</v>
      </c>
      <c r="B26" s="54">
        <v>4.0121951219999996</v>
      </c>
      <c r="C26" s="54">
        <v>-7.3170731999999461E-2</v>
      </c>
    </row>
    <row r="27" spans="1:9">
      <c r="A27" s="54">
        <v>2</v>
      </c>
      <c r="B27" s="54">
        <v>4.0121951219999996</v>
      </c>
      <c r="C27" s="54">
        <v>7.3170732000000349E-2</v>
      </c>
    </row>
    <row r="28" spans="1:9">
      <c r="A28" s="54">
        <v>3</v>
      </c>
      <c r="B28" s="54">
        <v>3.7186563973684206</v>
      </c>
      <c r="C28" s="54">
        <v>0.10654685463157954</v>
      </c>
    </row>
    <row r="29" spans="1:9">
      <c r="A29" s="54">
        <v>4</v>
      </c>
      <c r="B29" s="54">
        <v>4.0158322636842101</v>
      </c>
      <c r="C29" s="54">
        <v>5.3273427315789768E-2</v>
      </c>
    </row>
    <row r="30" spans="1:9">
      <c r="A30" s="54">
        <v>5</v>
      </c>
      <c r="B30" s="54">
        <v>3.8177150194736837</v>
      </c>
      <c r="C30" s="54">
        <v>-4.5357295473683834E-2</v>
      </c>
    </row>
    <row r="31" spans="1:9" ht="13.8" thickBot="1">
      <c r="A31" s="57">
        <v>6</v>
      </c>
      <c r="B31" s="57">
        <v>3.8177150194736837</v>
      </c>
      <c r="C31" s="57">
        <v>-0.11446298647368369</v>
      </c>
    </row>
  </sheetData>
  <phoneticPr fontId="8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3.2"/>
  <sheetData>
    <row r="1" spans="1:9">
      <c r="A1" t="s">
        <v>187</v>
      </c>
    </row>
    <row r="2" spans="1:9" ht="13.8" thickBot="1"/>
    <row r="3" spans="1:9">
      <c r="A3" s="59" t="s">
        <v>188</v>
      </c>
      <c r="B3" s="59"/>
    </row>
    <row r="4" spans="1:9">
      <c r="A4" s="54" t="s">
        <v>209</v>
      </c>
      <c r="B4" s="54">
        <v>0.99803651176262653</v>
      </c>
    </row>
    <row r="5" spans="1:9">
      <c r="A5" s="54" t="s">
        <v>210</v>
      </c>
      <c r="B5" s="54">
        <v>0.99607687881131135</v>
      </c>
    </row>
    <row r="6" spans="1:9">
      <c r="A6" s="55" t="s">
        <v>189</v>
      </c>
      <c r="B6" s="54">
        <v>0.98038439405655708</v>
      </c>
    </row>
    <row r="7" spans="1:9">
      <c r="A7" s="55" t="s">
        <v>190</v>
      </c>
      <c r="B7" s="54">
        <v>2.6422523741488992E-2</v>
      </c>
    </row>
    <row r="8" spans="1:9" ht="13.8" thickBot="1">
      <c r="A8" s="56" t="s">
        <v>191</v>
      </c>
      <c r="B8" s="57">
        <v>6</v>
      </c>
    </row>
    <row r="10" spans="1:9" ht="13.8" thickBot="1">
      <c r="A10" t="s">
        <v>192</v>
      </c>
    </row>
    <row r="11" spans="1:9">
      <c r="A11" s="58"/>
      <c r="B11" s="58" t="s">
        <v>197</v>
      </c>
      <c r="C11" s="58" t="s">
        <v>198</v>
      </c>
      <c r="D11" s="58" t="s">
        <v>199</v>
      </c>
      <c r="E11" s="58" t="s">
        <v>200</v>
      </c>
      <c r="F11" s="58" t="s">
        <v>201</v>
      </c>
    </row>
    <row r="12" spans="1:9">
      <c r="A12" s="55" t="s">
        <v>193</v>
      </c>
      <c r="B12" s="54">
        <v>4</v>
      </c>
      <c r="C12" s="54">
        <v>0.17725958523913035</v>
      </c>
      <c r="D12" s="54">
        <v>4.4314896309782588E-2</v>
      </c>
      <c r="E12" s="54">
        <v>63.474771164553772</v>
      </c>
      <c r="F12" s="54">
        <v>9.3829374131076906E-2</v>
      </c>
    </row>
    <row r="13" spans="1:9">
      <c r="A13" s="55" t="s">
        <v>194</v>
      </c>
      <c r="B13" s="54">
        <v>1</v>
      </c>
      <c r="C13" s="54">
        <v>6.9814976086954945E-4</v>
      </c>
      <c r="D13" s="54">
        <v>6.9814976086954945E-4</v>
      </c>
      <c r="E13" s="54"/>
      <c r="F13" s="54"/>
    </row>
    <row r="14" spans="1:9" ht="13.8" thickBot="1">
      <c r="A14" s="56" t="s">
        <v>195</v>
      </c>
      <c r="B14" s="57">
        <v>5</v>
      </c>
      <c r="C14" s="57">
        <v>0.17795773499999989</v>
      </c>
      <c r="D14" s="57"/>
      <c r="E14" s="57"/>
      <c r="F14" s="57"/>
    </row>
    <row r="15" spans="1:9" ht="13.8" thickBot="1"/>
    <row r="16" spans="1:9">
      <c r="A16" s="58"/>
      <c r="B16" s="58" t="s">
        <v>202</v>
      </c>
      <c r="C16" s="58" t="s">
        <v>190</v>
      </c>
      <c r="D16" s="58" t="s">
        <v>203</v>
      </c>
      <c r="E16" s="58" t="s">
        <v>204</v>
      </c>
      <c r="F16" s="58" t="s">
        <v>205</v>
      </c>
      <c r="G16" s="58" t="s">
        <v>206</v>
      </c>
      <c r="H16" s="58" t="s">
        <v>207</v>
      </c>
      <c r="I16" s="58" t="s">
        <v>208</v>
      </c>
    </row>
    <row r="17" spans="1:9">
      <c r="A17" s="55" t="s">
        <v>196</v>
      </c>
      <c r="B17" s="54">
        <v>2.88611</v>
      </c>
      <c r="C17" s="54">
        <v>7.2841871081189155E-2</v>
      </c>
      <c r="D17" s="54">
        <v>39.621579692580347</v>
      </c>
      <c r="E17" s="54">
        <v>1.6064090687021595E-2</v>
      </c>
      <c r="F17" s="54">
        <v>1.9605662726763669</v>
      </c>
      <c r="G17" s="54">
        <v>3.8116537273236331</v>
      </c>
      <c r="H17" s="54">
        <v>1.9605662726763669</v>
      </c>
      <c r="I17" s="54">
        <v>3.8116537273236331</v>
      </c>
    </row>
    <row r="18" spans="1:9">
      <c r="A18" s="55" t="s">
        <v>18</v>
      </c>
      <c r="B18" s="54">
        <v>4.9174782608695608E-2</v>
      </c>
      <c r="C18" s="54">
        <v>1.4366958429603453E-2</v>
      </c>
      <c r="D18" s="54">
        <v>3.422769185951692</v>
      </c>
      <c r="E18" s="54">
        <v>0.18095898922901033</v>
      </c>
      <c r="F18" s="54">
        <v>-0.13337473263395688</v>
      </c>
      <c r="G18" s="54">
        <v>0.23172429785134813</v>
      </c>
      <c r="H18" s="54">
        <v>-0.13337473263395688</v>
      </c>
      <c r="I18" s="54">
        <v>0.23172429785134813</v>
      </c>
    </row>
    <row r="19" spans="1:9">
      <c r="A19" s="55" t="s">
        <v>5</v>
      </c>
      <c r="B19" s="54">
        <v>9.5893641304347868E-2</v>
      </c>
      <c r="C19" s="54">
        <v>1.6753589582976236E-2</v>
      </c>
      <c r="D19" s="54">
        <v>5.7237668876518217</v>
      </c>
      <c r="E19" s="54">
        <v>0.1101125483153375</v>
      </c>
      <c r="F19" s="54">
        <v>-0.116980898002792</v>
      </c>
      <c r="G19" s="54">
        <v>0.30876818061148775</v>
      </c>
      <c r="H19" s="54">
        <v>-0.116980898002792</v>
      </c>
      <c r="I19" s="54">
        <v>0.30876818061148775</v>
      </c>
    </row>
    <row r="20" spans="1:9">
      <c r="A20" s="55" t="s">
        <v>42</v>
      </c>
      <c r="B20" s="54">
        <v>-3.936913043478249E-2</v>
      </c>
      <c r="C20" s="54">
        <v>1.9243776049288053E-2</v>
      </c>
      <c r="D20" s="54">
        <v>-2.0458110889436898</v>
      </c>
      <c r="E20" s="54">
        <v>0.28943950117916339</v>
      </c>
      <c r="F20" s="54">
        <v>-0.28388448881413175</v>
      </c>
      <c r="G20" s="54">
        <v>0.20514622794456674</v>
      </c>
      <c r="H20" s="54">
        <v>-0.28388448881413175</v>
      </c>
      <c r="I20" s="54">
        <v>0.20514622794456674</v>
      </c>
    </row>
    <row r="21" spans="1:9" ht="13.8" thickBot="1">
      <c r="A21" s="56" t="s">
        <v>66</v>
      </c>
      <c r="B21" s="57">
        <v>8.3241086956521673E-2</v>
      </c>
      <c r="C21" s="57">
        <v>1.2979467351612133E-2</v>
      </c>
      <c r="D21" s="57">
        <v>6.4132899063984006</v>
      </c>
      <c r="E21" s="57">
        <v>9.8472763167920016E-2</v>
      </c>
      <c r="F21" s="57">
        <v>-8.1678682579557391E-2</v>
      </c>
      <c r="G21" s="57">
        <v>0.24816085649260072</v>
      </c>
      <c r="H21" s="57">
        <v>-8.1678682579557391E-2</v>
      </c>
      <c r="I21" s="57">
        <v>0.24816085649260072</v>
      </c>
    </row>
    <row r="25" spans="1:9">
      <c r="A25" t="s">
        <v>211</v>
      </c>
    </row>
    <row r="26" spans="1:9" ht="13.8" thickBot="1"/>
    <row r="27" spans="1:9">
      <c r="A27" s="58" t="s">
        <v>212</v>
      </c>
      <c r="B27" s="58" t="s">
        <v>214</v>
      </c>
      <c r="C27" s="58" t="s">
        <v>194</v>
      </c>
    </row>
    <row r="28" spans="1:9">
      <c r="A28" s="54">
        <v>1</v>
      </c>
      <c r="B28" s="54">
        <v>3.2696845652173914</v>
      </c>
      <c r="C28" s="54">
        <v>1.6015434782608473E-2</v>
      </c>
    </row>
    <row r="29" spans="1:9">
      <c r="A29" s="54">
        <v>2</v>
      </c>
      <c r="B29" s="54">
        <v>3.2303154347826091</v>
      </c>
      <c r="C29" s="54">
        <v>-1.6015434782608917E-2</v>
      </c>
    </row>
    <row r="30" spans="1:9">
      <c r="A30" s="54">
        <v>3</v>
      </c>
      <c r="B30" s="54">
        <v>3.1403360869565216</v>
      </c>
      <c r="C30" s="54">
        <v>2.4639130434782608E-3</v>
      </c>
    </row>
    <row r="31" spans="1:9">
      <c r="A31" s="54">
        <v>4</v>
      </c>
      <c r="B31" s="54">
        <v>2.9987680434782611</v>
      </c>
      <c r="C31" s="54">
        <v>1.2319565217389084E-3</v>
      </c>
    </row>
    <row r="32" spans="1:9">
      <c r="A32" s="54">
        <v>5</v>
      </c>
      <c r="B32" s="54">
        <v>2.939787608695652</v>
      </c>
      <c r="C32" s="54">
        <v>-1.1087608695651952E-2</v>
      </c>
    </row>
    <row r="33" spans="1:3" ht="13.8" thickBot="1">
      <c r="A33" s="57">
        <v>6</v>
      </c>
      <c r="B33" s="57">
        <v>2.7778082608695653</v>
      </c>
      <c r="C33" s="57">
        <v>7.3917391304347824E-3</v>
      </c>
    </row>
  </sheetData>
  <phoneticPr fontId="8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I32"/>
    </sheetView>
  </sheetViews>
  <sheetFormatPr defaultRowHeight="13.2"/>
  <sheetData>
    <row r="1" spans="1:9">
      <c r="A1" t="s">
        <v>187</v>
      </c>
    </row>
    <row r="2" spans="1:9" ht="13.8" thickBot="1"/>
    <row r="3" spans="1:9">
      <c r="A3" s="59" t="s">
        <v>188</v>
      </c>
      <c r="B3" s="59"/>
    </row>
    <row r="4" spans="1:9">
      <c r="A4" s="54" t="s">
        <v>209</v>
      </c>
      <c r="B4" s="54">
        <v>0.98977637421813458</v>
      </c>
    </row>
    <row r="5" spans="1:9">
      <c r="A5" s="54" t="s">
        <v>210</v>
      </c>
      <c r="B5" s="54">
        <v>0.97965727096039679</v>
      </c>
    </row>
    <row r="6" spans="1:9">
      <c r="A6" s="55" t="s">
        <v>189</v>
      </c>
      <c r="B6" s="54">
        <v>0.94914317740099197</v>
      </c>
    </row>
    <row r="7" spans="1:9">
      <c r="A7" s="55" t="s">
        <v>190</v>
      </c>
      <c r="B7" s="54">
        <v>4.2544952600787576E-2</v>
      </c>
    </row>
    <row r="8" spans="1:9" ht="13.8" thickBot="1">
      <c r="A8" s="56" t="s">
        <v>191</v>
      </c>
      <c r="B8" s="57">
        <v>6</v>
      </c>
    </row>
    <row r="10" spans="1:9" ht="13.8" thickBot="1">
      <c r="A10" t="s">
        <v>192</v>
      </c>
    </row>
    <row r="11" spans="1:9">
      <c r="A11" s="58"/>
      <c r="B11" s="58" t="s">
        <v>197</v>
      </c>
      <c r="C11" s="58" t="s">
        <v>198</v>
      </c>
      <c r="D11" s="58" t="s">
        <v>199</v>
      </c>
      <c r="E11" s="58" t="s">
        <v>200</v>
      </c>
      <c r="F11" s="58" t="s">
        <v>201</v>
      </c>
    </row>
    <row r="12" spans="1:9">
      <c r="A12" s="55" t="s">
        <v>193</v>
      </c>
      <c r="B12" s="54">
        <v>3</v>
      </c>
      <c r="C12" s="54">
        <v>0.17433758901639337</v>
      </c>
      <c r="D12" s="54">
        <v>5.8112529672131125E-2</v>
      </c>
      <c r="E12" s="54">
        <v>32.105075284415619</v>
      </c>
      <c r="F12" s="54">
        <v>3.035837837238594E-2</v>
      </c>
    </row>
    <row r="13" spans="1:9">
      <c r="A13" s="55" t="s">
        <v>194</v>
      </c>
      <c r="B13" s="54">
        <v>2</v>
      </c>
      <c r="C13" s="54">
        <v>3.620145983606523E-3</v>
      </c>
      <c r="D13" s="54">
        <v>1.8100729918032615E-3</v>
      </c>
      <c r="E13" s="54"/>
      <c r="F13" s="54"/>
    </row>
    <row r="14" spans="1:9" ht="13.8" thickBot="1">
      <c r="A14" s="56" t="s">
        <v>195</v>
      </c>
      <c r="B14" s="57">
        <v>5</v>
      </c>
      <c r="C14" s="57">
        <v>0.17795773499999989</v>
      </c>
      <c r="D14" s="57"/>
      <c r="E14" s="57"/>
      <c r="F14" s="57"/>
    </row>
    <row r="15" spans="1:9" ht="13.8" thickBot="1"/>
    <row r="16" spans="1:9">
      <c r="A16" s="58"/>
      <c r="B16" s="58" t="s">
        <v>202</v>
      </c>
      <c r="C16" s="58" t="s">
        <v>190</v>
      </c>
      <c r="D16" s="58" t="s">
        <v>203</v>
      </c>
      <c r="E16" s="58" t="s">
        <v>204</v>
      </c>
      <c r="F16" s="58" t="s">
        <v>205</v>
      </c>
      <c r="G16" s="58" t="s">
        <v>206</v>
      </c>
      <c r="H16" s="58" t="s">
        <v>207</v>
      </c>
      <c r="I16" s="58" t="s">
        <v>208</v>
      </c>
    </row>
    <row r="17" spans="1:9">
      <c r="A17" s="55" t="s">
        <v>196</v>
      </c>
      <c r="B17" s="54">
        <v>2.7525131147540987</v>
      </c>
      <c r="C17" s="54">
        <v>5.1964149409353878E-2</v>
      </c>
      <c r="D17" s="54">
        <v>52.969463486659684</v>
      </c>
      <c r="E17" s="54">
        <v>3.5621872742286912E-4</v>
      </c>
      <c r="F17" s="54">
        <v>2.5289294254488333</v>
      </c>
      <c r="G17" s="54">
        <v>2.9760968040593641</v>
      </c>
      <c r="H17" s="54">
        <v>2.5289294254488333</v>
      </c>
      <c r="I17" s="54">
        <v>2.9760968040593641</v>
      </c>
    </row>
    <row r="18" spans="1:9">
      <c r="A18" s="55" t="s">
        <v>18</v>
      </c>
      <c r="B18" s="54">
        <v>5.0465573770491767E-2</v>
      </c>
      <c r="C18" s="54">
        <v>2.3111034144335348E-2</v>
      </c>
      <c r="D18" s="54">
        <v>2.1836138294512959</v>
      </c>
      <c r="E18" s="54">
        <v>0.16065554144381611</v>
      </c>
      <c r="F18" s="54">
        <v>-4.8973180377965775E-2</v>
      </c>
      <c r="G18" s="54">
        <v>0.14990432791894931</v>
      </c>
      <c r="H18" s="54">
        <v>-4.8973180377965775E-2</v>
      </c>
      <c r="I18" s="54">
        <v>0.14990432791894931</v>
      </c>
    </row>
    <row r="19" spans="1:9">
      <c r="A19" s="55" t="s">
        <v>66</v>
      </c>
      <c r="B19" s="54">
        <v>9.9053278688524482E-2</v>
      </c>
      <c r="C19" s="54">
        <v>1.6789777052645966E-2</v>
      </c>
      <c r="D19" s="54">
        <v>5.8996184629452415</v>
      </c>
      <c r="E19" s="54">
        <v>2.7549336780635796E-2</v>
      </c>
      <c r="F19" s="54">
        <v>2.6812698621072412E-2</v>
      </c>
      <c r="G19" s="54">
        <v>0.17129385875597655</v>
      </c>
      <c r="H19" s="54">
        <v>2.6812698621072412E-2</v>
      </c>
      <c r="I19" s="54">
        <v>0.17129385875597655</v>
      </c>
    </row>
    <row r="20" spans="1:9" ht="13.8" thickBot="1">
      <c r="A20" s="56" t="s">
        <v>5</v>
      </c>
      <c r="B20" s="57">
        <v>0.12437172131147539</v>
      </c>
      <c r="C20" s="57">
        <v>1.5011057007542983E-2</v>
      </c>
      <c r="D20" s="57">
        <v>8.2853406824702081</v>
      </c>
      <c r="E20" s="57">
        <v>1.4256533096704551E-2</v>
      </c>
      <c r="F20" s="57">
        <v>5.9784355901545766E-2</v>
      </c>
      <c r="G20" s="57">
        <v>0.18895908672140502</v>
      </c>
      <c r="H20" s="57">
        <v>5.9784355901545766E-2</v>
      </c>
      <c r="I20" s="57">
        <v>0.18895908672140502</v>
      </c>
    </row>
    <row r="24" spans="1:9">
      <c r="A24" t="s">
        <v>211</v>
      </c>
    </row>
    <row r="25" spans="1:9" ht="13.8" thickBot="1"/>
    <row r="26" spans="1:9">
      <c r="A26" s="58" t="s">
        <v>212</v>
      </c>
      <c r="B26" s="58" t="s">
        <v>214</v>
      </c>
      <c r="C26" s="58" t="s">
        <v>194</v>
      </c>
    </row>
    <row r="27" spans="1:9">
      <c r="A27" s="54">
        <v>1</v>
      </c>
      <c r="B27" s="54">
        <v>3.25</v>
      </c>
      <c r="C27" s="54">
        <v>3.5699999999999843E-2</v>
      </c>
    </row>
    <row r="28" spans="1:9">
      <c r="A28" s="54">
        <v>2</v>
      </c>
      <c r="B28" s="54">
        <v>3.25</v>
      </c>
      <c r="C28" s="54">
        <v>-3.5699999999999843E-2</v>
      </c>
    </row>
    <row r="29" spans="1:9">
      <c r="A29" s="54">
        <v>3</v>
      </c>
      <c r="B29" s="54">
        <v>3.1487262295081964</v>
      </c>
      <c r="C29" s="54">
        <v>-5.9262295081965455E-3</v>
      </c>
    </row>
    <row r="30" spans="1:9">
      <c r="A30" s="54">
        <v>4</v>
      </c>
      <c r="B30" s="54">
        <v>3.0029631147540981</v>
      </c>
      <c r="C30" s="54">
        <v>-2.9631147540980507E-3</v>
      </c>
    </row>
    <row r="31" spans="1:9">
      <c r="A31" s="54">
        <v>5</v>
      </c>
      <c r="B31" s="54">
        <v>2.902031967213115</v>
      </c>
      <c r="C31" s="54">
        <v>2.6668032786885121E-2</v>
      </c>
    </row>
    <row r="32" spans="1:9" ht="13.8" thickBot="1">
      <c r="A32" s="57">
        <v>6</v>
      </c>
      <c r="B32" s="57">
        <v>2.8029786885245906</v>
      </c>
      <c r="C32" s="57">
        <v>-1.7778688524590525E-2</v>
      </c>
    </row>
  </sheetData>
  <phoneticPr fontId="8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T36" sqref="T36"/>
    </sheetView>
  </sheetViews>
  <sheetFormatPr defaultRowHeight="13.2"/>
  <cols>
    <col min="1" max="1" width="13.77734375" customWidth="1"/>
    <col min="2" max="9" width="10.77734375" customWidth="1"/>
  </cols>
  <sheetData>
    <row r="1" spans="1:9">
      <c r="A1" t="s">
        <v>187</v>
      </c>
    </row>
    <row r="2" spans="1:9" ht="13.8" thickBot="1"/>
    <row r="3" spans="1:9">
      <c r="A3" s="60" t="s">
        <v>188</v>
      </c>
      <c r="B3" s="60"/>
      <c r="C3" s="61"/>
      <c r="D3" s="61"/>
      <c r="E3" s="61"/>
      <c r="F3" s="61"/>
      <c r="G3" s="61"/>
      <c r="H3" s="61"/>
      <c r="I3" s="61"/>
    </row>
    <row r="4" spans="1:9">
      <c r="A4" s="62" t="s">
        <v>209</v>
      </c>
      <c r="B4" s="62">
        <v>0.91295195698608389</v>
      </c>
      <c r="C4" s="61"/>
      <c r="D4" s="61"/>
      <c r="E4" s="61"/>
      <c r="F4" s="61"/>
      <c r="G4" s="61"/>
      <c r="H4" s="61"/>
      <c r="I4" s="61"/>
    </row>
    <row r="5" spans="1:9">
      <c r="A5" s="62" t="s">
        <v>210</v>
      </c>
      <c r="B5" s="62">
        <v>0.83348127576472042</v>
      </c>
      <c r="C5" s="61"/>
      <c r="D5" s="61"/>
      <c r="E5" s="61"/>
      <c r="F5" s="61"/>
      <c r="G5" s="61"/>
      <c r="H5" s="61"/>
      <c r="I5" s="61"/>
    </row>
    <row r="6" spans="1:9">
      <c r="A6" s="63" t="s">
        <v>189</v>
      </c>
      <c r="B6" s="62">
        <v>0.72246879294120081</v>
      </c>
      <c r="C6" s="61"/>
      <c r="D6" s="61"/>
      <c r="E6" s="61"/>
      <c r="F6" s="61"/>
      <c r="G6" s="61"/>
      <c r="H6" s="61"/>
      <c r="I6" s="61"/>
    </row>
    <row r="7" spans="1:9">
      <c r="A7" s="63" t="s">
        <v>190</v>
      </c>
      <c r="B7" s="62">
        <v>9.9386945822879505E-2</v>
      </c>
      <c r="C7" s="61"/>
      <c r="D7" s="61"/>
      <c r="E7" s="61"/>
      <c r="F7" s="61"/>
      <c r="G7" s="61"/>
      <c r="H7" s="61"/>
      <c r="I7" s="61"/>
    </row>
    <row r="8" spans="1:9" ht="13.8" thickBot="1">
      <c r="A8" s="64" t="s">
        <v>191</v>
      </c>
      <c r="B8" s="65">
        <v>6</v>
      </c>
      <c r="C8" s="61"/>
      <c r="D8" s="61"/>
      <c r="E8" s="61"/>
      <c r="F8" s="61"/>
      <c r="G8" s="61"/>
      <c r="H8" s="61"/>
      <c r="I8" s="61"/>
    </row>
    <row r="9" spans="1:9">
      <c r="A9" s="61"/>
      <c r="B9" s="61"/>
      <c r="C9" s="61"/>
      <c r="D9" s="61"/>
      <c r="E9" s="61"/>
      <c r="F9" s="61"/>
      <c r="G9" s="61"/>
      <c r="H9" s="61"/>
      <c r="I9" s="61"/>
    </row>
    <row r="10" spans="1:9" ht="13.8" thickBot="1">
      <c r="A10" s="61" t="s">
        <v>192</v>
      </c>
      <c r="B10" s="61"/>
      <c r="C10" s="61"/>
      <c r="D10" s="61"/>
      <c r="E10" s="61"/>
      <c r="F10" s="61"/>
      <c r="G10" s="61"/>
      <c r="H10" s="61"/>
      <c r="I10" s="61"/>
    </row>
    <row r="11" spans="1:9">
      <c r="A11" s="66"/>
      <c r="B11" s="66" t="s">
        <v>197</v>
      </c>
      <c r="C11" s="66" t="s">
        <v>198</v>
      </c>
      <c r="D11" s="66" t="s">
        <v>199</v>
      </c>
      <c r="E11" s="66" t="s">
        <v>200</v>
      </c>
      <c r="F11" s="66" t="s">
        <v>201</v>
      </c>
      <c r="G11" s="61"/>
      <c r="H11" s="61"/>
      <c r="I11" s="61"/>
    </row>
    <row r="12" spans="1:9">
      <c r="A12" s="63" t="s">
        <v>193</v>
      </c>
      <c r="B12" s="62">
        <v>2</v>
      </c>
      <c r="C12" s="62">
        <v>0.14832443999999995</v>
      </c>
      <c r="D12" s="62">
        <v>7.4162219999999973E-2</v>
      </c>
      <c r="E12" s="62">
        <v>7.5079959889711985</v>
      </c>
      <c r="F12" s="62">
        <v>6.7950805984360499E-2</v>
      </c>
      <c r="G12" s="61"/>
      <c r="H12" s="61"/>
      <c r="I12" s="61"/>
    </row>
    <row r="13" spans="1:9">
      <c r="A13" s="63" t="s">
        <v>194</v>
      </c>
      <c r="B13" s="62">
        <v>3</v>
      </c>
      <c r="C13" s="62">
        <v>2.9633294999999952E-2</v>
      </c>
      <c r="D13" s="62">
        <v>9.8777649999999845E-3</v>
      </c>
      <c r="E13" s="62"/>
      <c r="F13" s="62"/>
      <c r="G13" s="61"/>
      <c r="H13" s="61"/>
      <c r="I13" s="61"/>
    </row>
    <row r="14" spans="1:9" ht="13.8" thickBot="1">
      <c r="A14" s="64" t="s">
        <v>195</v>
      </c>
      <c r="B14" s="65">
        <v>5</v>
      </c>
      <c r="C14" s="65">
        <v>0.17795773499999989</v>
      </c>
      <c r="D14" s="65"/>
      <c r="E14" s="65"/>
      <c r="F14" s="65"/>
      <c r="G14" s="61"/>
      <c r="H14" s="61"/>
      <c r="I14" s="61"/>
    </row>
    <row r="15" spans="1:9" ht="13.8" thickBot="1">
      <c r="A15" s="61"/>
      <c r="B15" s="61"/>
      <c r="C15" s="61"/>
      <c r="D15" s="61"/>
      <c r="E15" s="61"/>
      <c r="F15" s="61"/>
      <c r="G15" s="61"/>
      <c r="H15" s="61"/>
      <c r="I15" s="61"/>
    </row>
    <row r="16" spans="1:9">
      <c r="A16" s="66"/>
      <c r="B16" s="66" t="s">
        <v>202</v>
      </c>
      <c r="C16" s="66" t="s">
        <v>190</v>
      </c>
      <c r="D16" s="66" t="s">
        <v>203</v>
      </c>
      <c r="E16" s="66" t="s">
        <v>204</v>
      </c>
      <c r="F16" s="66" t="s">
        <v>205</v>
      </c>
      <c r="G16" s="66" t="s">
        <v>206</v>
      </c>
      <c r="H16" s="66" t="s">
        <v>207</v>
      </c>
      <c r="I16" s="66" t="s">
        <v>208</v>
      </c>
    </row>
    <row r="17" spans="1:9">
      <c r="A17" s="63" t="s">
        <v>196</v>
      </c>
      <c r="B17" s="62">
        <v>3.2669499999999996</v>
      </c>
      <c r="C17" s="62">
        <v>0.15954385157981815</v>
      </c>
      <c r="D17" s="62">
        <v>20.476815418772674</v>
      </c>
      <c r="E17" s="62">
        <v>2.5466383768506451E-4</v>
      </c>
      <c r="F17" s="62">
        <v>2.759210259009075</v>
      </c>
      <c r="G17" s="62">
        <v>3.7746897409909241</v>
      </c>
      <c r="H17" s="62">
        <v>2.759210259009075</v>
      </c>
      <c r="I17" s="62">
        <v>3.7746897409909241</v>
      </c>
    </row>
    <row r="18" spans="1:9">
      <c r="A18" s="63" t="s">
        <v>5</v>
      </c>
      <c r="B18" s="62">
        <v>9.5250000000000543E-3</v>
      </c>
      <c r="C18" s="62">
        <v>3.774490222839063E-2</v>
      </c>
      <c r="D18" s="62">
        <v>0.25235195848078323</v>
      </c>
      <c r="E18" s="62">
        <v>0.81707077312647414</v>
      </c>
      <c r="F18" s="62">
        <v>-0.11059612464003654</v>
      </c>
      <c r="G18" s="62">
        <v>0.12964612464003666</v>
      </c>
      <c r="H18" s="62">
        <v>-0.11059612464003654</v>
      </c>
      <c r="I18" s="62">
        <v>0.12964612464003666</v>
      </c>
    </row>
    <row r="19" spans="1:9" ht="13.8" thickBot="1">
      <c r="A19" s="64" t="s">
        <v>42</v>
      </c>
      <c r="B19" s="65">
        <v>-0.11009999999999985</v>
      </c>
      <c r="C19" s="65">
        <v>5.512995835017747E-2</v>
      </c>
      <c r="D19" s="65">
        <v>-1.997099277686021</v>
      </c>
      <c r="E19" s="65">
        <v>0.13971827206741433</v>
      </c>
      <c r="F19" s="65">
        <v>-0.2855481322619669</v>
      </c>
      <c r="G19" s="65">
        <v>6.5348132261967215E-2</v>
      </c>
      <c r="H19" s="65">
        <v>-0.2855481322619669</v>
      </c>
      <c r="I19" s="65">
        <v>6.5348132261967215E-2</v>
      </c>
    </row>
    <row r="20" spans="1:9">
      <c r="A20" s="61"/>
      <c r="B20" s="61"/>
      <c r="C20" s="61"/>
      <c r="D20" s="61"/>
      <c r="E20" s="61"/>
      <c r="F20" s="61"/>
      <c r="G20" s="61"/>
      <c r="H20" s="61"/>
      <c r="I20" s="61"/>
    </row>
    <row r="21" spans="1:9">
      <c r="A21" s="61"/>
      <c r="B21" s="61"/>
      <c r="C21" s="61"/>
      <c r="D21" s="61"/>
      <c r="E21" s="61"/>
      <c r="F21" s="61"/>
      <c r="G21" s="61"/>
      <c r="H21" s="61"/>
      <c r="I21" s="61"/>
    </row>
    <row r="22" spans="1:9">
      <c r="A22" s="61"/>
      <c r="B22" s="61"/>
      <c r="C22" s="61"/>
      <c r="D22" s="61"/>
      <c r="E22" s="61"/>
      <c r="F22" s="61"/>
      <c r="G22" s="61"/>
      <c r="H22" s="61"/>
      <c r="I22" s="61"/>
    </row>
    <row r="23" spans="1:9">
      <c r="A23" s="61" t="s">
        <v>211</v>
      </c>
      <c r="B23" s="61"/>
      <c r="C23" s="61"/>
      <c r="D23" s="61"/>
      <c r="E23" s="61"/>
      <c r="F23" s="61"/>
      <c r="G23" s="61"/>
      <c r="H23" s="61"/>
      <c r="I23" s="61"/>
    </row>
    <row r="24" spans="1:9" ht="13.8" thickBot="1">
      <c r="A24" s="61"/>
      <c r="B24" s="61"/>
      <c r="C24" s="61"/>
      <c r="D24" s="61"/>
      <c r="E24" s="61"/>
      <c r="F24" s="61"/>
      <c r="G24" s="61"/>
      <c r="H24" s="61"/>
      <c r="I24" s="61"/>
    </row>
    <row r="25" spans="1:9">
      <c r="A25" s="66" t="s">
        <v>212</v>
      </c>
      <c r="B25" s="66" t="s">
        <v>214</v>
      </c>
      <c r="C25" s="66" t="s">
        <v>194</v>
      </c>
      <c r="D25" s="61"/>
      <c r="E25" s="61"/>
      <c r="F25" s="61"/>
      <c r="G25" s="61"/>
      <c r="H25" s="61"/>
      <c r="I25" s="61"/>
    </row>
    <row r="26" spans="1:9">
      <c r="A26" s="62">
        <v>1</v>
      </c>
      <c r="B26" s="62">
        <v>3.3050499999999996</v>
      </c>
      <c r="C26" s="62">
        <v>-1.9349999999999756E-2</v>
      </c>
      <c r="D26" s="61"/>
      <c r="E26" s="61"/>
      <c r="F26" s="61"/>
      <c r="G26" s="61"/>
      <c r="H26" s="61"/>
      <c r="I26" s="61"/>
    </row>
    <row r="27" spans="1:9">
      <c r="A27" s="62">
        <v>2</v>
      </c>
      <c r="B27" s="62">
        <v>3.19495</v>
      </c>
      <c r="C27" s="62">
        <v>1.93500000000002E-2</v>
      </c>
      <c r="D27" s="61"/>
      <c r="E27" s="61"/>
      <c r="F27" s="61"/>
      <c r="G27" s="61"/>
      <c r="H27" s="61"/>
      <c r="I27" s="61"/>
    </row>
    <row r="28" spans="1:9">
      <c r="A28" s="62">
        <v>3</v>
      </c>
      <c r="B28" s="62">
        <v>3.0467499999999998</v>
      </c>
      <c r="C28" s="62">
        <v>9.6049999999999969E-2</v>
      </c>
      <c r="D28" s="61"/>
      <c r="E28" s="61"/>
      <c r="F28" s="61"/>
      <c r="G28" s="61"/>
      <c r="H28" s="61"/>
      <c r="I28" s="61"/>
    </row>
    <row r="29" spans="1:9">
      <c r="A29" s="62">
        <v>4</v>
      </c>
      <c r="B29" s="62">
        <v>2.9366500000000002</v>
      </c>
      <c r="C29" s="62">
        <v>6.3349999999999795E-2</v>
      </c>
      <c r="D29" s="61"/>
      <c r="E29" s="61"/>
      <c r="F29" s="61"/>
      <c r="G29" s="61"/>
      <c r="H29" s="61"/>
      <c r="I29" s="61"/>
    </row>
    <row r="30" spans="1:9">
      <c r="A30" s="62">
        <v>5</v>
      </c>
      <c r="B30" s="62">
        <v>3.0467499999999998</v>
      </c>
      <c r="C30" s="62">
        <v>-0.11804999999999977</v>
      </c>
      <c r="D30" s="61"/>
      <c r="E30" s="61"/>
      <c r="F30" s="61"/>
      <c r="G30" s="61"/>
      <c r="H30" s="61"/>
      <c r="I30" s="61"/>
    </row>
    <row r="31" spans="1:9" ht="13.8" thickBot="1">
      <c r="A31" s="65">
        <v>6</v>
      </c>
      <c r="B31" s="65">
        <v>2.8265500000000001</v>
      </c>
      <c r="C31" s="65">
        <v>-4.1349999999999998E-2</v>
      </c>
      <c r="D31" s="61"/>
      <c r="E31" s="61"/>
      <c r="F31" s="61"/>
      <c r="G31" s="61"/>
      <c r="H31" s="61"/>
      <c r="I31" s="61"/>
    </row>
  </sheetData>
  <phoneticPr fontId="8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31" sqref="A3:I31"/>
    </sheetView>
  </sheetViews>
  <sheetFormatPr defaultRowHeight="13.2"/>
  <cols>
    <col min="1" max="1" width="13.77734375" customWidth="1"/>
    <col min="2" max="9" width="10.77734375" customWidth="1"/>
  </cols>
  <sheetData>
    <row r="1" spans="1:9">
      <c r="A1" t="s">
        <v>187</v>
      </c>
    </row>
    <row r="2" spans="1:9" ht="13.8" thickBot="1"/>
    <row r="3" spans="1:9">
      <c r="A3" s="60" t="s">
        <v>188</v>
      </c>
      <c r="B3" s="60"/>
      <c r="C3" s="61"/>
      <c r="D3" s="61"/>
      <c r="E3" s="61"/>
      <c r="F3" s="61"/>
      <c r="G3" s="61"/>
      <c r="H3" s="61"/>
      <c r="I3" s="61"/>
    </row>
    <row r="4" spans="1:9">
      <c r="A4" s="62" t="s">
        <v>209</v>
      </c>
      <c r="B4" s="62">
        <v>0.96496553427914411</v>
      </c>
      <c r="C4" s="61"/>
      <c r="D4" s="61"/>
      <c r="E4" s="61"/>
      <c r="F4" s="61"/>
      <c r="G4" s="61"/>
      <c r="H4" s="61"/>
      <c r="I4" s="61"/>
    </row>
    <row r="5" spans="1:9">
      <c r="A5" s="62" t="s">
        <v>210</v>
      </c>
      <c r="B5" s="62">
        <v>0.93115848234663401</v>
      </c>
      <c r="C5" s="61"/>
      <c r="D5" s="61"/>
      <c r="E5" s="61"/>
      <c r="F5" s="61"/>
      <c r="G5" s="61"/>
      <c r="H5" s="61"/>
      <c r="I5" s="61"/>
    </row>
    <row r="6" spans="1:9">
      <c r="A6" s="63" t="s">
        <v>189</v>
      </c>
      <c r="B6" s="62">
        <v>0.88526413724439001</v>
      </c>
      <c r="C6" s="61"/>
      <c r="D6" s="61"/>
      <c r="E6" s="61"/>
      <c r="F6" s="61"/>
      <c r="G6" s="61"/>
      <c r="H6" s="61"/>
      <c r="I6" s="61"/>
    </row>
    <row r="7" spans="1:9">
      <c r="A7" s="63" t="s">
        <v>190</v>
      </c>
      <c r="B7" s="62">
        <v>6.3903261668336139E-2</v>
      </c>
      <c r="C7" s="61"/>
      <c r="D7" s="61"/>
      <c r="E7" s="61"/>
      <c r="F7" s="61"/>
      <c r="G7" s="61"/>
      <c r="H7" s="61"/>
      <c r="I7" s="61"/>
    </row>
    <row r="8" spans="1:9" ht="13.8" thickBot="1">
      <c r="A8" s="64" t="s">
        <v>191</v>
      </c>
      <c r="B8" s="65">
        <v>6</v>
      </c>
      <c r="C8" s="61"/>
      <c r="D8" s="61"/>
      <c r="E8" s="61"/>
      <c r="F8" s="61"/>
      <c r="G8" s="61"/>
      <c r="H8" s="61"/>
      <c r="I8" s="61"/>
    </row>
    <row r="9" spans="1:9">
      <c r="A9" s="61"/>
      <c r="B9" s="61"/>
      <c r="C9" s="61"/>
      <c r="D9" s="61"/>
      <c r="E9" s="61"/>
      <c r="F9" s="61"/>
      <c r="G9" s="61"/>
      <c r="H9" s="61"/>
      <c r="I9" s="61"/>
    </row>
    <row r="10" spans="1:9" ht="13.8" thickBot="1">
      <c r="A10" s="61" t="s">
        <v>192</v>
      </c>
      <c r="B10" s="61"/>
      <c r="C10" s="61"/>
      <c r="D10" s="61"/>
      <c r="E10" s="61"/>
      <c r="F10" s="61"/>
      <c r="G10" s="61"/>
      <c r="H10" s="61"/>
      <c r="I10" s="61"/>
    </row>
    <row r="11" spans="1:9">
      <c r="A11" s="66"/>
      <c r="B11" s="66" t="s">
        <v>197</v>
      </c>
      <c r="C11" s="66" t="s">
        <v>198</v>
      </c>
      <c r="D11" s="66" t="s">
        <v>199</v>
      </c>
      <c r="E11" s="66" t="s">
        <v>200</v>
      </c>
      <c r="F11" s="66" t="s">
        <v>201</v>
      </c>
      <c r="G11" s="61"/>
      <c r="H11" s="61"/>
      <c r="I11" s="61"/>
    </row>
    <row r="12" spans="1:9">
      <c r="A12" s="63" t="s">
        <v>193</v>
      </c>
      <c r="B12" s="62">
        <v>2</v>
      </c>
      <c r="C12" s="62">
        <v>0.16570685444444438</v>
      </c>
      <c r="D12" s="62">
        <v>8.2853427222222192E-2</v>
      </c>
      <c r="E12" s="62">
        <v>20.289176809739587</v>
      </c>
      <c r="F12" s="67">
        <v>1.8062408250559991E-2</v>
      </c>
      <c r="G12" s="61"/>
      <c r="H12" s="61"/>
      <c r="I12" s="61"/>
    </row>
    <row r="13" spans="1:9">
      <c r="A13" s="63" t="s">
        <v>194</v>
      </c>
      <c r="B13" s="62">
        <v>3</v>
      </c>
      <c r="C13" s="62">
        <v>1.2250880555555514E-2</v>
      </c>
      <c r="D13" s="62">
        <v>4.0836268518518381E-3</v>
      </c>
      <c r="E13" s="62"/>
      <c r="F13" s="62"/>
      <c r="G13" s="61"/>
      <c r="H13" s="61"/>
      <c r="I13" s="61"/>
    </row>
    <row r="14" spans="1:9" ht="13.8" thickBot="1">
      <c r="A14" s="64" t="s">
        <v>195</v>
      </c>
      <c r="B14" s="65">
        <v>5</v>
      </c>
      <c r="C14" s="65">
        <v>0.17795773499999989</v>
      </c>
      <c r="D14" s="65"/>
      <c r="E14" s="65"/>
      <c r="F14" s="65"/>
      <c r="G14" s="61"/>
      <c r="H14" s="61"/>
      <c r="I14" s="61"/>
    </row>
    <row r="15" spans="1:9" ht="13.8" thickBot="1">
      <c r="A15" s="61"/>
      <c r="B15" s="61"/>
      <c r="C15" s="61"/>
      <c r="D15" s="61"/>
      <c r="E15" s="61"/>
      <c r="F15" s="61"/>
      <c r="G15" s="61"/>
      <c r="H15" s="61"/>
      <c r="I15" s="61"/>
    </row>
    <row r="16" spans="1:9">
      <c r="A16" s="66"/>
      <c r="B16" s="66" t="s">
        <v>202</v>
      </c>
      <c r="C16" s="66" t="s">
        <v>190</v>
      </c>
      <c r="D16" s="66" t="s">
        <v>203</v>
      </c>
      <c r="E16" s="66" t="s">
        <v>204</v>
      </c>
      <c r="F16" s="66" t="s">
        <v>205</v>
      </c>
      <c r="G16" s="66" t="s">
        <v>206</v>
      </c>
      <c r="H16" s="66" t="s">
        <v>207</v>
      </c>
      <c r="I16" s="66" t="s">
        <v>208</v>
      </c>
    </row>
    <row r="17" spans="1:9">
      <c r="A17" s="63" t="s">
        <v>196</v>
      </c>
      <c r="B17" s="62">
        <v>2.8450333333333333</v>
      </c>
      <c r="C17" s="62">
        <v>4.5186429665618852E-2</v>
      </c>
      <c r="D17" s="62">
        <v>62.962118370198283</v>
      </c>
      <c r="E17" s="62">
        <v>8.8275157291617896E-6</v>
      </c>
      <c r="F17" s="62">
        <v>2.7012299471950225</v>
      </c>
      <c r="G17" s="62">
        <v>2.9888367194716441</v>
      </c>
      <c r="H17" s="62">
        <v>2.7012299471950225</v>
      </c>
      <c r="I17" s="62">
        <v>2.9888367194716441</v>
      </c>
    </row>
    <row r="18" spans="1:9">
      <c r="A18" s="63" t="s">
        <v>66</v>
      </c>
      <c r="B18" s="62">
        <v>7.9427777777777681E-2</v>
      </c>
      <c r="C18" s="62">
        <v>2.1301087222778708E-2</v>
      </c>
      <c r="D18" s="62">
        <v>3.7288133205163412</v>
      </c>
      <c r="E18" s="67">
        <v>3.3602292770330139E-2</v>
      </c>
      <c r="F18" s="62">
        <v>1.1638211447119559E-2</v>
      </c>
      <c r="G18" s="62">
        <v>0.14721734410843579</v>
      </c>
      <c r="H18" s="62">
        <v>1.1638211447119559E-2</v>
      </c>
      <c r="I18" s="62">
        <v>0.14721734410843579</v>
      </c>
    </row>
    <row r="19" spans="1:9" ht="13.8" thickBot="1">
      <c r="A19" s="64" t="s">
        <v>5</v>
      </c>
      <c r="B19" s="65">
        <v>0.10124166666666666</v>
      </c>
      <c r="C19" s="65">
        <v>1.5975815417084038E-2</v>
      </c>
      <c r="D19" s="65">
        <v>6.3371830497241461</v>
      </c>
      <c r="E19" s="68">
        <v>7.9461948616916644E-3</v>
      </c>
      <c r="F19" s="65">
        <v>5.0399491918673045E-2</v>
      </c>
      <c r="G19" s="65">
        <v>0.15208384141466028</v>
      </c>
      <c r="H19" s="65">
        <v>5.0399491918673045E-2</v>
      </c>
      <c r="I19" s="65">
        <v>0.15208384141466028</v>
      </c>
    </row>
    <row r="20" spans="1:9">
      <c r="A20" s="61"/>
      <c r="B20" s="61"/>
      <c r="C20" s="61"/>
      <c r="D20" s="61"/>
      <c r="E20" s="61"/>
      <c r="F20" s="61"/>
      <c r="G20" s="61"/>
      <c r="H20" s="61"/>
      <c r="I20" s="61"/>
    </row>
    <row r="21" spans="1:9">
      <c r="A21" s="61"/>
      <c r="B21" s="61"/>
      <c r="C21" s="61"/>
      <c r="D21" s="61"/>
      <c r="E21" s="61"/>
      <c r="F21" s="61"/>
      <c r="G21" s="61"/>
      <c r="H21" s="61"/>
      <c r="I21" s="61"/>
    </row>
    <row r="22" spans="1:9">
      <c r="A22" s="61"/>
      <c r="B22" s="61"/>
      <c r="C22" s="61"/>
      <c r="D22" s="61"/>
      <c r="E22" s="61"/>
      <c r="F22" s="61"/>
      <c r="G22" s="61"/>
      <c r="H22" s="61"/>
      <c r="I22" s="61"/>
    </row>
    <row r="23" spans="1:9">
      <c r="A23" s="61" t="s">
        <v>211</v>
      </c>
      <c r="B23" s="61"/>
      <c r="C23" s="61"/>
      <c r="D23" s="61"/>
      <c r="E23" s="61"/>
      <c r="F23" s="61"/>
      <c r="G23" s="61"/>
      <c r="H23" s="61"/>
      <c r="I23" s="61"/>
    </row>
    <row r="24" spans="1:9" ht="13.8" thickBot="1">
      <c r="A24" s="61"/>
      <c r="B24" s="61"/>
      <c r="C24" s="61"/>
      <c r="D24" s="61"/>
      <c r="E24" s="61"/>
      <c r="F24" s="61"/>
      <c r="G24" s="61"/>
      <c r="H24" s="61"/>
      <c r="I24" s="61"/>
    </row>
    <row r="25" spans="1:9">
      <c r="A25" s="66" t="s">
        <v>212</v>
      </c>
      <c r="B25" s="66" t="s">
        <v>214</v>
      </c>
      <c r="C25" s="66" t="s">
        <v>194</v>
      </c>
      <c r="D25" s="61"/>
      <c r="E25" s="61"/>
      <c r="F25" s="61"/>
      <c r="G25" s="61"/>
      <c r="H25" s="61"/>
      <c r="I25" s="61"/>
    </row>
    <row r="26" spans="1:9">
      <c r="A26" s="62">
        <v>1</v>
      </c>
      <c r="B26" s="62">
        <v>3.25</v>
      </c>
      <c r="C26" s="62">
        <v>3.5699999999999843E-2</v>
      </c>
      <c r="D26" s="61"/>
      <c r="E26" s="61"/>
      <c r="F26" s="61"/>
      <c r="G26" s="61"/>
      <c r="H26" s="61"/>
      <c r="I26" s="61"/>
    </row>
    <row r="27" spans="1:9">
      <c r="A27" s="62">
        <v>2</v>
      </c>
      <c r="B27" s="62">
        <v>3.25</v>
      </c>
      <c r="C27" s="62">
        <v>-3.5699999999999843E-2</v>
      </c>
      <c r="D27" s="61"/>
      <c r="E27" s="61"/>
      <c r="F27" s="61"/>
      <c r="G27" s="61"/>
      <c r="H27" s="61"/>
      <c r="I27" s="61"/>
    </row>
    <row r="28" spans="1:9">
      <c r="A28" s="62">
        <v>3</v>
      </c>
      <c r="B28" s="62">
        <v>3.1627444444444439</v>
      </c>
      <c r="C28" s="62">
        <v>-1.9944444444444098E-2</v>
      </c>
      <c r="D28" s="61"/>
      <c r="E28" s="61"/>
      <c r="F28" s="61"/>
      <c r="G28" s="61"/>
      <c r="H28" s="61"/>
      <c r="I28" s="61"/>
    </row>
    <row r="29" spans="1:9">
      <c r="A29" s="62">
        <v>4</v>
      </c>
      <c r="B29" s="62">
        <v>2.924461111111111</v>
      </c>
      <c r="C29" s="62">
        <v>7.5538888888889044E-2</v>
      </c>
      <c r="D29" s="61"/>
      <c r="E29" s="61"/>
      <c r="F29" s="61"/>
      <c r="G29" s="61"/>
      <c r="H29" s="61"/>
      <c r="I29" s="61"/>
    </row>
    <row r="30" spans="1:9">
      <c r="A30" s="62">
        <v>5</v>
      </c>
      <c r="B30" s="62">
        <v>2.924461111111111</v>
      </c>
      <c r="C30" s="62">
        <v>4.2388888888891252E-3</v>
      </c>
      <c r="D30" s="61"/>
      <c r="E30" s="61"/>
      <c r="F30" s="61"/>
      <c r="G30" s="61"/>
      <c r="H30" s="61"/>
      <c r="I30" s="61"/>
    </row>
    <row r="31" spans="1:9" ht="13.8" thickBot="1">
      <c r="A31" s="65">
        <v>6</v>
      </c>
      <c r="B31" s="65">
        <v>2.8450333333333333</v>
      </c>
      <c r="C31" s="65">
        <v>-5.9833333333333183E-2</v>
      </c>
      <c r="D31" s="61"/>
      <c r="E31" s="61"/>
      <c r="F31" s="61"/>
      <c r="G31" s="61"/>
      <c r="H31" s="61"/>
      <c r="I31" s="61"/>
    </row>
  </sheetData>
  <phoneticPr fontId="8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L2" sqref="L2:L7"/>
    </sheetView>
  </sheetViews>
  <sheetFormatPr defaultRowHeight="13.2"/>
  <cols>
    <col min="1" max="1" width="8.88671875" style="7"/>
  </cols>
  <sheetData>
    <row r="1" spans="1:20">
      <c r="A1" s="48" t="s">
        <v>216</v>
      </c>
      <c r="B1" s="50" t="s">
        <v>29</v>
      </c>
      <c r="C1" s="50" t="s">
        <v>2</v>
      </c>
      <c r="D1" s="50" t="s">
        <v>45</v>
      </c>
      <c r="E1" s="50" t="s">
        <v>11</v>
      </c>
      <c r="F1" s="47" t="s">
        <v>88</v>
      </c>
      <c r="G1" s="47" t="s">
        <v>40</v>
      </c>
      <c r="H1" s="47" t="s">
        <v>27</v>
      </c>
      <c r="I1" s="47" t="s">
        <v>18</v>
      </c>
      <c r="J1" s="47" t="s">
        <v>66</v>
      </c>
      <c r="K1" s="47" t="s">
        <v>5</v>
      </c>
      <c r="L1" s="47" t="s">
        <v>42</v>
      </c>
      <c r="M1" s="33" t="s">
        <v>164</v>
      </c>
      <c r="N1" s="34" t="s">
        <v>165</v>
      </c>
      <c r="O1" s="34" t="s">
        <v>166</v>
      </c>
      <c r="P1" s="34" t="s">
        <v>167</v>
      </c>
      <c r="Q1" s="34" t="s">
        <v>168</v>
      </c>
      <c r="R1" s="34" t="s">
        <v>169</v>
      </c>
      <c r="S1" s="34" t="s">
        <v>170</v>
      </c>
      <c r="T1" s="29" t="s">
        <v>171</v>
      </c>
    </row>
    <row r="2" spans="1:20">
      <c r="A2" s="48" t="s">
        <v>217</v>
      </c>
      <c r="B2" s="47">
        <v>0</v>
      </c>
      <c r="C2" s="47">
        <v>3</v>
      </c>
      <c r="D2" s="47">
        <v>0</v>
      </c>
      <c r="E2" s="47">
        <v>5</v>
      </c>
      <c r="F2" s="47">
        <v>0</v>
      </c>
      <c r="G2" s="47">
        <v>0</v>
      </c>
      <c r="H2" s="47">
        <v>0</v>
      </c>
      <c r="I2" s="47">
        <v>0</v>
      </c>
      <c r="J2" s="47">
        <v>0</v>
      </c>
      <c r="K2" s="47">
        <v>4</v>
      </c>
      <c r="L2" s="47">
        <v>0</v>
      </c>
      <c r="M2" s="35">
        <v>3.2856999999999998</v>
      </c>
      <c r="N2" s="35">
        <v>4.0243902440000001</v>
      </c>
      <c r="O2" s="35">
        <v>3.6829268289999999</v>
      </c>
      <c r="P2" s="35">
        <v>3.902439024</v>
      </c>
      <c r="Q2" s="35">
        <v>3.9268292680000001</v>
      </c>
      <c r="R2" s="35">
        <v>4.2195121950000001</v>
      </c>
      <c r="S2" s="35">
        <v>3.8780487799999999</v>
      </c>
      <c r="T2" s="35">
        <v>3.9390243900000002</v>
      </c>
    </row>
    <row r="3" spans="1:20">
      <c r="A3" s="48" t="s">
        <v>218</v>
      </c>
      <c r="B3" s="47">
        <v>2</v>
      </c>
      <c r="C3" s="47">
        <v>0</v>
      </c>
      <c r="D3" s="47">
        <v>3</v>
      </c>
      <c r="E3" s="47">
        <v>0</v>
      </c>
      <c r="F3" s="47">
        <v>0</v>
      </c>
      <c r="G3" s="47">
        <v>0</v>
      </c>
      <c r="H3" s="47">
        <v>0</v>
      </c>
      <c r="I3" s="47">
        <v>0</v>
      </c>
      <c r="J3" s="47">
        <v>0</v>
      </c>
      <c r="K3" s="47">
        <v>4</v>
      </c>
      <c r="L3" s="47">
        <v>1</v>
      </c>
      <c r="M3" s="35">
        <v>3.2143000000000002</v>
      </c>
      <c r="N3" s="35">
        <v>3.9512195120000002</v>
      </c>
      <c r="O3" s="35">
        <v>3.585365854</v>
      </c>
      <c r="P3" s="35">
        <v>4.0731707320000003</v>
      </c>
      <c r="Q3" s="35">
        <v>4.3414634149999998</v>
      </c>
      <c r="R3" s="35">
        <v>4.3414634149999998</v>
      </c>
      <c r="S3" s="35">
        <v>4.2195121950000001</v>
      </c>
      <c r="T3" s="35">
        <v>4.085365854</v>
      </c>
    </row>
    <row r="4" spans="1:20">
      <c r="A4" s="48" t="s">
        <v>219</v>
      </c>
      <c r="B4" s="47">
        <v>2</v>
      </c>
      <c r="C4" s="47">
        <v>0</v>
      </c>
      <c r="D4" s="47">
        <v>2</v>
      </c>
      <c r="E4" s="47">
        <v>0</v>
      </c>
      <c r="F4" s="47">
        <v>0</v>
      </c>
      <c r="G4" s="47">
        <v>0</v>
      </c>
      <c r="H4" s="47">
        <v>0</v>
      </c>
      <c r="I4" s="47">
        <v>0</v>
      </c>
      <c r="J4" s="47">
        <v>4</v>
      </c>
      <c r="K4" s="47">
        <v>0</v>
      </c>
      <c r="L4" s="47">
        <v>2</v>
      </c>
      <c r="M4" s="35">
        <v>3.1427999999999998</v>
      </c>
      <c r="N4" s="35">
        <v>3.8780487799999999</v>
      </c>
      <c r="O4" s="35">
        <v>3.4878048779999999</v>
      </c>
      <c r="P4" s="35">
        <v>3.902439024</v>
      </c>
      <c r="Q4" s="35">
        <v>3.9512195120000002</v>
      </c>
      <c r="R4" s="35">
        <v>4.0975609759999996</v>
      </c>
      <c r="S4" s="35">
        <v>3.6341463410000001</v>
      </c>
      <c r="T4" s="35">
        <v>3.8252032520000001</v>
      </c>
    </row>
    <row r="5" spans="1:20">
      <c r="A5" s="48" t="s">
        <v>220</v>
      </c>
      <c r="B5" s="47">
        <v>0</v>
      </c>
      <c r="C5" s="47">
        <v>1</v>
      </c>
      <c r="D5" s="47">
        <v>0</v>
      </c>
      <c r="E5" s="47">
        <v>0</v>
      </c>
      <c r="F5" s="47">
        <v>0</v>
      </c>
      <c r="G5" s="47">
        <v>1</v>
      </c>
      <c r="H5" s="47">
        <v>1</v>
      </c>
      <c r="I5" s="47">
        <v>3</v>
      </c>
      <c r="J5" s="47">
        <v>1</v>
      </c>
      <c r="K5" s="47">
        <v>0</v>
      </c>
      <c r="L5" s="47">
        <v>3</v>
      </c>
      <c r="M5" s="35">
        <v>3</v>
      </c>
      <c r="N5" s="35">
        <v>4.0975609759999996</v>
      </c>
      <c r="O5" s="35">
        <v>3.7317073170000001</v>
      </c>
      <c r="P5" s="35">
        <v>4.0487804880000002</v>
      </c>
      <c r="Q5" s="35">
        <v>4.1707317069999998</v>
      </c>
      <c r="R5" s="35">
        <v>4.2926829270000004</v>
      </c>
      <c r="S5" s="35">
        <v>4.0731707320000003</v>
      </c>
      <c r="T5" s="35">
        <v>4.0691056909999999</v>
      </c>
    </row>
    <row r="6" spans="1:20">
      <c r="A6" s="48" t="s">
        <v>221</v>
      </c>
      <c r="B6" s="47">
        <v>2</v>
      </c>
      <c r="C6" s="47">
        <v>0</v>
      </c>
      <c r="D6" s="47">
        <v>2</v>
      </c>
      <c r="E6" s="47">
        <v>0</v>
      </c>
      <c r="F6" s="47">
        <v>0</v>
      </c>
      <c r="G6" s="47">
        <v>0</v>
      </c>
      <c r="H6" s="47">
        <v>0</v>
      </c>
      <c r="I6" s="47">
        <v>1</v>
      </c>
      <c r="J6" s="47">
        <v>1</v>
      </c>
      <c r="K6" s="47">
        <v>0</v>
      </c>
      <c r="L6" s="47">
        <v>2</v>
      </c>
      <c r="M6" s="35">
        <v>2.9287000000000001</v>
      </c>
      <c r="N6" s="35">
        <v>3.902439024</v>
      </c>
      <c r="O6" s="35">
        <v>3.3414634150000002</v>
      </c>
      <c r="P6" s="35">
        <v>3.6829268289999999</v>
      </c>
      <c r="Q6" s="35">
        <v>3.6585365849999998</v>
      </c>
      <c r="R6" s="35">
        <v>4.2195121950000001</v>
      </c>
      <c r="S6" s="35">
        <v>3.8292682930000002</v>
      </c>
      <c r="T6" s="35">
        <v>3.7723577239999999</v>
      </c>
    </row>
    <row r="7" spans="1:20">
      <c r="A7" s="48" t="s">
        <v>222</v>
      </c>
      <c r="B7" s="49">
        <v>0</v>
      </c>
      <c r="C7" s="47">
        <v>6</v>
      </c>
      <c r="D7" s="49">
        <v>0</v>
      </c>
      <c r="E7" s="49">
        <v>0</v>
      </c>
      <c r="F7" s="47">
        <v>1</v>
      </c>
      <c r="G7" s="49">
        <v>0</v>
      </c>
      <c r="H7" s="49">
        <v>0</v>
      </c>
      <c r="I7" s="47">
        <v>1</v>
      </c>
      <c r="J7" s="49">
        <v>0</v>
      </c>
      <c r="K7" s="49">
        <v>0</v>
      </c>
      <c r="L7" s="47">
        <v>4</v>
      </c>
      <c r="M7" s="35">
        <v>2.7852000000000001</v>
      </c>
      <c r="N7" s="35">
        <v>3.2195121950000001</v>
      </c>
      <c r="O7" s="35">
        <v>2.7317073170000001</v>
      </c>
      <c r="P7" s="35">
        <v>3.8536585369999998</v>
      </c>
      <c r="Q7" s="35">
        <v>4.2926829270000004</v>
      </c>
      <c r="R7" s="35">
        <v>4.3414634149999998</v>
      </c>
      <c r="S7" s="35">
        <v>3.7804878049999999</v>
      </c>
      <c r="T7" s="35">
        <v>3.7032520330000001</v>
      </c>
    </row>
    <row r="8" spans="1:20"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72"/>
  <sheetViews>
    <sheetView topLeftCell="A25" workbookViewId="0"/>
  </sheetViews>
  <sheetFormatPr defaultColWidth="14.44140625" defaultRowHeight="15.75" customHeight="1"/>
  <cols>
    <col min="1" max="1" width="7.6640625" customWidth="1"/>
    <col min="2" max="8" width="14.33203125" customWidth="1"/>
    <col min="9" max="10" width="4.109375" customWidth="1"/>
    <col min="12" max="13" width="5.5546875" customWidth="1"/>
  </cols>
  <sheetData>
    <row r="1" spans="1:20" ht="13.8">
      <c r="A1" s="1" t="s">
        <v>0</v>
      </c>
      <c r="B1" s="2">
        <v>506078</v>
      </c>
      <c r="C1" s="2">
        <v>185549</v>
      </c>
      <c r="D1" s="2">
        <v>0.36664099999999999</v>
      </c>
      <c r="E1" s="2">
        <v>452</v>
      </c>
      <c r="F1" s="2">
        <v>410.50659999999999</v>
      </c>
      <c r="G1" s="2">
        <v>1119.6420000000001</v>
      </c>
      <c r="H1" s="2">
        <v>335.72829999999999</v>
      </c>
      <c r="I1" s="4" t="s">
        <v>3</v>
      </c>
      <c r="J1" s="4" t="s">
        <v>4</v>
      </c>
      <c r="K1" s="3" t="s">
        <v>5</v>
      </c>
      <c r="L1" s="4">
        <v>71</v>
      </c>
      <c r="M1" s="3">
        <v>47.5</v>
      </c>
      <c r="N1" s="3"/>
      <c r="O1" s="3"/>
      <c r="P1" s="3"/>
      <c r="Q1" s="3"/>
      <c r="R1" s="3"/>
      <c r="S1" s="3"/>
      <c r="T1" s="3"/>
    </row>
    <row r="2" spans="1:20" ht="13.8">
      <c r="A2" s="1" t="s">
        <v>6</v>
      </c>
      <c r="B2" s="2">
        <v>450558</v>
      </c>
      <c r="C2" s="2">
        <v>138736</v>
      </c>
      <c r="D2" s="2">
        <v>0.30792000000000003</v>
      </c>
      <c r="E2" s="2">
        <v>339</v>
      </c>
      <c r="F2" s="2">
        <v>409.25069999999999</v>
      </c>
      <c r="G2" s="2">
        <v>1329.08</v>
      </c>
      <c r="H2" s="2">
        <v>393.54180000000002</v>
      </c>
      <c r="I2" s="4" t="s">
        <v>3</v>
      </c>
      <c r="J2" s="4" t="s">
        <v>4</v>
      </c>
      <c r="K2" s="3" t="s">
        <v>5</v>
      </c>
      <c r="L2" s="3">
        <v>121</v>
      </c>
      <c r="M2" s="3">
        <v>47.5</v>
      </c>
      <c r="N2" s="3"/>
      <c r="O2" s="3"/>
      <c r="P2" s="3"/>
      <c r="Q2" s="3"/>
      <c r="R2" s="3"/>
      <c r="S2" s="3"/>
      <c r="T2" s="3"/>
    </row>
    <row r="3" spans="1:20" ht="13.8">
      <c r="A3" s="1" t="s">
        <v>7</v>
      </c>
      <c r="B3" s="2">
        <v>524623</v>
      </c>
      <c r="C3" s="2">
        <v>178958</v>
      </c>
      <c r="D3" s="2">
        <v>0.341117</v>
      </c>
      <c r="E3" s="2">
        <v>417</v>
      </c>
      <c r="F3" s="2">
        <v>429.15589999999997</v>
      </c>
      <c r="G3" s="2">
        <v>1258.0889999999999</v>
      </c>
      <c r="H3" s="2">
        <v>389.23809999999997</v>
      </c>
      <c r="I3" s="4" t="s">
        <v>3</v>
      </c>
      <c r="J3" s="4" t="s">
        <v>4</v>
      </c>
      <c r="K3" s="3" t="s">
        <v>5</v>
      </c>
      <c r="L3" s="3">
        <v>123</v>
      </c>
      <c r="M3" s="3">
        <v>47.5</v>
      </c>
      <c r="N3" s="3"/>
      <c r="O3" s="3"/>
      <c r="P3" s="3"/>
      <c r="Q3" s="3"/>
      <c r="R3" s="3"/>
      <c r="S3" s="3"/>
      <c r="T3" s="3"/>
    </row>
    <row r="4" spans="1:20" ht="13.8">
      <c r="A4" s="1" t="s">
        <v>8</v>
      </c>
      <c r="B4" s="2">
        <v>472754</v>
      </c>
      <c r="C4" s="2">
        <v>179166</v>
      </c>
      <c r="D4" s="2">
        <v>0.37898399999999999</v>
      </c>
      <c r="E4" s="2">
        <v>423</v>
      </c>
      <c r="F4" s="2">
        <v>423.56029999999998</v>
      </c>
      <c r="G4" s="2">
        <v>1117.6220000000001</v>
      </c>
      <c r="H4" s="2">
        <v>419.24470000000002</v>
      </c>
      <c r="I4" s="4" t="s">
        <v>3</v>
      </c>
      <c r="J4" s="4" t="s">
        <v>4</v>
      </c>
      <c r="K4" s="3" t="s">
        <v>5</v>
      </c>
      <c r="L4" s="3">
        <v>101</v>
      </c>
      <c r="M4" s="3">
        <v>47.5</v>
      </c>
      <c r="N4" s="3"/>
      <c r="O4" s="3"/>
      <c r="P4" s="3"/>
      <c r="Q4" s="3"/>
      <c r="R4" s="3"/>
      <c r="S4" s="3"/>
      <c r="T4" s="3"/>
    </row>
    <row r="5" spans="1:20" ht="13.8">
      <c r="A5" s="1" t="s">
        <v>10</v>
      </c>
      <c r="B5" s="2">
        <v>680438</v>
      </c>
      <c r="C5" s="2">
        <v>266205</v>
      </c>
      <c r="D5" s="2">
        <v>0.39122600000000002</v>
      </c>
      <c r="E5" s="2">
        <v>635</v>
      </c>
      <c r="F5" s="2">
        <v>419.22050000000002</v>
      </c>
      <c r="G5" s="2">
        <v>1071.556</v>
      </c>
      <c r="H5" s="2">
        <v>474.63839999999999</v>
      </c>
      <c r="I5" s="4" t="s">
        <v>3</v>
      </c>
      <c r="J5" s="4" t="s">
        <v>4</v>
      </c>
      <c r="K5" s="3" t="s">
        <v>5</v>
      </c>
      <c r="L5" s="3">
        <v>145</v>
      </c>
      <c r="M5" s="3">
        <v>32.5</v>
      </c>
      <c r="N5" s="3"/>
      <c r="O5" s="3"/>
      <c r="P5" s="3"/>
      <c r="Q5" s="3"/>
      <c r="R5" s="3"/>
      <c r="S5" s="3"/>
      <c r="T5" s="3"/>
    </row>
    <row r="6" spans="1:20" ht="13.8">
      <c r="A6" s="1" t="s">
        <v>12</v>
      </c>
      <c r="B6" s="2">
        <v>661863</v>
      </c>
      <c r="C6" s="2">
        <v>217710</v>
      </c>
      <c r="D6" s="2">
        <v>0.32893499999999998</v>
      </c>
      <c r="E6" s="2">
        <v>390</v>
      </c>
      <c r="F6" s="2">
        <v>558.23080000000004</v>
      </c>
      <c r="G6" s="2">
        <v>1697.085</v>
      </c>
      <c r="H6" s="2">
        <v>461.96559999999999</v>
      </c>
      <c r="I6" s="4" t="s">
        <v>3</v>
      </c>
      <c r="J6" s="4" t="s">
        <v>4</v>
      </c>
      <c r="K6" s="3" t="s">
        <v>5</v>
      </c>
      <c r="L6" s="3">
        <v>130</v>
      </c>
      <c r="M6" s="3">
        <v>32.5</v>
      </c>
      <c r="N6" s="3"/>
      <c r="O6" s="3"/>
      <c r="P6" s="3"/>
      <c r="Q6" s="3"/>
      <c r="R6" s="3"/>
      <c r="S6" s="3"/>
      <c r="T6" s="3"/>
    </row>
    <row r="7" spans="1:20" ht="13.8">
      <c r="A7" s="1" t="s">
        <v>13</v>
      </c>
      <c r="B7" s="2">
        <v>825630</v>
      </c>
      <c r="C7" s="2">
        <v>346163</v>
      </c>
      <c r="D7" s="2">
        <v>0.419271</v>
      </c>
      <c r="E7" s="2">
        <v>817</v>
      </c>
      <c r="F7" s="2">
        <v>423.70010000000002</v>
      </c>
      <c r="G7" s="2">
        <v>1010.563</v>
      </c>
      <c r="H7" s="2">
        <v>484.01510000000002</v>
      </c>
      <c r="I7" s="4" t="s">
        <v>3</v>
      </c>
      <c r="J7" s="4" t="s">
        <v>4</v>
      </c>
      <c r="K7" s="3" t="s">
        <v>5</v>
      </c>
      <c r="L7" s="3">
        <v>209</v>
      </c>
      <c r="M7" s="3">
        <v>32.5</v>
      </c>
      <c r="N7" s="3"/>
      <c r="O7" s="3"/>
      <c r="P7" s="3"/>
      <c r="Q7" s="3"/>
      <c r="R7" s="3"/>
      <c r="S7" s="3"/>
      <c r="T7" s="3"/>
    </row>
    <row r="8" spans="1:20" ht="13.8">
      <c r="A8" s="1" t="s">
        <v>15</v>
      </c>
      <c r="B8" s="2">
        <v>483905</v>
      </c>
      <c r="C8" s="2">
        <v>176190</v>
      </c>
      <c r="D8" s="2">
        <v>0.36409999999999998</v>
      </c>
      <c r="E8" s="2">
        <v>410</v>
      </c>
      <c r="F8" s="2">
        <v>429.73169999999999</v>
      </c>
      <c r="G8" s="2">
        <v>1180.2560000000001</v>
      </c>
      <c r="H8" s="2">
        <v>470.70580000000001</v>
      </c>
      <c r="I8" s="4" t="s">
        <v>3</v>
      </c>
      <c r="J8" s="4" t="s">
        <v>4</v>
      </c>
      <c r="K8" s="3" t="s">
        <v>5</v>
      </c>
      <c r="L8" s="3">
        <v>120</v>
      </c>
      <c r="M8" s="3">
        <v>32.5</v>
      </c>
      <c r="N8" s="3"/>
      <c r="O8" s="3"/>
      <c r="P8" s="3"/>
      <c r="Q8" s="3"/>
      <c r="R8" s="3"/>
      <c r="S8" s="3"/>
      <c r="T8" s="3"/>
    </row>
    <row r="9" spans="1:20" ht="13.8">
      <c r="A9" s="1" t="s">
        <v>16</v>
      </c>
      <c r="B9" s="2">
        <v>379579</v>
      </c>
      <c r="C9" s="2">
        <v>117841</v>
      </c>
      <c r="D9" s="2">
        <v>0.31045200000000001</v>
      </c>
      <c r="E9" s="2">
        <v>155</v>
      </c>
      <c r="F9" s="2">
        <v>760.2645</v>
      </c>
      <c r="G9" s="2">
        <v>2448.8969999999999</v>
      </c>
      <c r="H9" s="2">
        <v>245.20429999999999</v>
      </c>
      <c r="I9" s="4" t="s">
        <v>3</v>
      </c>
      <c r="J9" s="4" t="s">
        <v>17</v>
      </c>
      <c r="K9" s="3" t="s">
        <v>18</v>
      </c>
      <c r="L9" s="3">
        <v>94</v>
      </c>
      <c r="M9" s="3">
        <v>18</v>
      </c>
      <c r="N9" s="3"/>
      <c r="O9" s="3"/>
      <c r="P9" s="3"/>
      <c r="Q9" s="3"/>
      <c r="R9" s="3"/>
      <c r="S9" s="3"/>
      <c r="T9" s="3"/>
    </row>
    <row r="10" spans="1:20" ht="13.8">
      <c r="A10" s="1" t="s">
        <v>19</v>
      </c>
      <c r="B10" s="2">
        <v>318648</v>
      </c>
      <c r="C10" s="2">
        <v>82530</v>
      </c>
      <c r="D10" s="2">
        <v>0.25900099999999998</v>
      </c>
      <c r="E10" s="2">
        <v>132</v>
      </c>
      <c r="F10" s="2">
        <v>625.22730000000001</v>
      </c>
      <c r="G10" s="2">
        <v>2414</v>
      </c>
      <c r="H10" s="2">
        <v>282.3954</v>
      </c>
      <c r="I10" s="4" t="s">
        <v>3</v>
      </c>
      <c r="J10" s="4" t="s">
        <v>17</v>
      </c>
      <c r="K10" s="3" t="s">
        <v>18</v>
      </c>
      <c r="L10" s="3">
        <v>56</v>
      </c>
      <c r="M10" s="3">
        <v>18</v>
      </c>
      <c r="N10" s="3"/>
      <c r="O10" s="3"/>
      <c r="P10" s="3"/>
      <c r="Q10" s="3"/>
      <c r="R10" s="3"/>
      <c r="S10" s="3"/>
      <c r="T10" s="3"/>
    </row>
    <row r="11" spans="1:20" ht="13.8">
      <c r="A11" s="1" t="s">
        <v>20</v>
      </c>
      <c r="B11" s="2">
        <v>111743</v>
      </c>
      <c r="C11" s="2">
        <v>32450</v>
      </c>
      <c r="D11" s="2">
        <v>0.29039900000000002</v>
      </c>
      <c r="E11" s="2">
        <v>54</v>
      </c>
      <c r="F11" s="2">
        <v>600.92589999999996</v>
      </c>
      <c r="G11" s="2">
        <v>2069.3150000000001</v>
      </c>
      <c r="H11" s="2">
        <v>342.13740000000001</v>
      </c>
      <c r="I11" s="4" t="s">
        <v>21</v>
      </c>
      <c r="J11" s="4" t="s">
        <v>17</v>
      </c>
      <c r="K11" s="3" t="s">
        <v>18</v>
      </c>
      <c r="L11" s="3">
        <v>7</v>
      </c>
      <c r="M11" s="3">
        <v>18</v>
      </c>
      <c r="N11" s="3"/>
      <c r="O11" s="3"/>
      <c r="P11" s="3"/>
      <c r="Q11" s="3"/>
      <c r="R11" s="3"/>
      <c r="S11" s="3"/>
      <c r="T11" s="3"/>
    </row>
    <row r="12" spans="1:20" ht="13.8">
      <c r="A12" s="1" t="s">
        <v>22</v>
      </c>
      <c r="B12" s="2">
        <v>242068</v>
      </c>
      <c r="C12" s="2">
        <v>92547</v>
      </c>
      <c r="D12" s="2">
        <v>0.38231799999999999</v>
      </c>
      <c r="E12" s="2">
        <v>165</v>
      </c>
      <c r="F12" s="2">
        <v>560.89089999999999</v>
      </c>
      <c r="G12" s="2">
        <v>1467.079</v>
      </c>
      <c r="H12" s="2">
        <v>395.95269999999999</v>
      </c>
      <c r="I12" s="4" t="s">
        <v>3</v>
      </c>
      <c r="J12" s="4" t="s">
        <v>17</v>
      </c>
      <c r="K12" s="3" t="s">
        <v>18</v>
      </c>
      <c r="L12" s="3">
        <v>45</v>
      </c>
      <c r="M12" s="3">
        <v>18</v>
      </c>
      <c r="N12" s="3"/>
      <c r="O12" s="3"/>
      <c r="P12" s="3"/>
      <c r="Q12" s="3"/>
      <c r="R12" s="3"/>
      <c r="S12" s="3"/>
      <c r="T12" s="3"/>
    </row>
    <row r="13" spans="1:20" ht="13.8">
      <c r="A13" s="1" t="s">
        <v>24</v>
      </c>
      <c r="B13" s="2">
        <v>318097</v>
      </c>
      <c r="C13" s="2">
        <v>153520</v>
      </c>
      <c r="D13" s="2">
        <v>0.48261999999999999</v>
      </c>
      <c r="E13" s="2">
        <v>204</v>
      </c>
      <c r="F13" s="2">
        <v>752.54899999999998</v>
      </c>
      <c r="G13" s="2">
        <v>1559.299</v>
      </c>
      <c r="H13" s="2">
        <v>217.56120000000001</v>
      </c>
      <c r="I13" s="4" t="s">
        <v>3</v>
      </c>
      <c r="J13" s="4" t="s">
        <v>17</v>
      </c>
      <c r="K13" s="3" t="s">
        <v>18</v>
      </c>
      <c r="L13" s="3">
        <v>62</v>
      </c>
      <c r="M13" s="3">
        <v>13</v>
      </c>
      <c r="N13" s="3"/>
      <c r="O13" s="3"/>
      <c r="P13" s="3"/>
      <c r="Q13" s="3"/>
      <c r="R13" s="3"/>
      <c r="S13" s="3"/>
      <c r="T13" s="3"/>
    </row>
    <row r="14" spans="1:20" ht="13.8">
      <c r="A14" s="1" t="s">
        <v>25</v>
      </c>
      <c r="B14" s="2">
        <v>487301</v>
      </c>
      <c r="C14" s="2">
        <v>191594</v>
      </c>
      <c r="D14" s="2">
        <v>0.39317400000000002</v>
      </c>
      <c r="E14" s="2">
        <v>361</v>
      </c>
      <c r="F14" s="2">
        <v>530.73130000000003</v>
      </c>
      <c r="G14" s="2">
        <v>1349.864</v>
      </c>
      <c r="H14" s="2">
        <v>384.96080000000001</v>
      </c>
      <c r="I14" s="4" t="s">
        <v>26</v>
      </c>
      <c r="J14" s="4" t="s">
        <v>17</v>
      </c>
      <c r="K14" s="3" t="s">
        <v>27</v>
      </c>
      <c r="L14" s="3">
        <v>156</v>
      </c>
      <c r="M14" s="3">
        <v>18</v>
      </c>
      <c r="N14" s="3"/>
      <c r="O14" s="3"/>
      <c r="P14" s="3"/>
      <c r="Q14" s="3"/>
      <c r="R14" s="3"/>
      <c r="S14" s="3"/>
      <c r="T14" s="3"/>
    </row>
    <row r="15" spans="1:20" ht="13.8">
      <c r="A15" s="1" t="s">
        <v>28</v>
      </c>
      <c r="B15" s="2">
        <v>368685</v>
      </c>
      <c r="C15" s="2">
        <v>120925</v>
      </c>
      <c r="D15" s="2">
        <v>0.32799</v>
      </c>
      <c r="E15" s="2">
        <v>222</v>
      </c>
      <c r="F15" s="2">
        <v>544.70719999999994</v>
      </c>
      <c r="G15" s="2">
        <v>1660.7429999999999</v>
      </c>
      <c r="H15" s="2">
        <v>604.98689999999999</v>
      </c>
      <c r="I15" s="4" t="s">
        <v>21</v>
      </c>
      <c r="J15" s="4" t="s">
        <v>4</v>
      </c>
      <c r="K15" s="3" t="s">
        <v>29</v>
      </c>
      <c r="L15" s="5">
        <v>4</v>
      </c>
      <c r="M15" s="5">
        <v>64</v>
      </c>
    </row>
    <row r="16" spans="1:20" ht="13.8">
      <c r="A16" s="1" t="s">
        <v>31</v>
      </c>
      <c r="B16" s="2">
        <v>142216</v>
      </c>
      <c r="C16" s="2">
        <v>45337</v>
      </c>
      <c r="D16" s="2">
        <v>0.31879000000000002</v>
      </c>
      <c r="E16" s="2">
        <v>78</v>
      </c>
      <c r="F16" s="2">
        <v>581.24360000000001</v>
      </c>
      <c r="G16" s="2">
        <v>1823.2819999999999</v>
      </c>
      <c r="H16" s="2">
        <v>468.29950000000002</v>
      </c>
      <c r="I16" s="4" t="s">
        <v>21</v>
      </c>
      <c r="J16" s="4" t="s">
        <v>4</v>
      </c>
      <c r="K16" s="3" t="s">
        <v>29</v>
      </c>
      <c r="L16" s="3">
        <v>3</v>
      </c>
      <c r="M16" s="3">
        <v>47.5</v>
      </c>
      <c r="N16" s="3"/>
      <c r="O16" s="3"/>
      <c r="P16" s="3"/>
      <c r="Q16" s="3"/>
      <c r="R16" s="3"/>
      <c r="S16" s="3"/>
      <c r="T16" s="3"/>
    </row>
    <row r="17" spans="1:20" ht="13.8">
      <c r="A17" s="1" t="s">
        <v>34</v>
      </c>
      <c r="B17" s="2">
        <v>112025</v>
      </c>
      <c r="C17" s="2">
        <v>43183</v>
      </c>
      <c r="D17" s="2">
        <v>0.38547599999999999</v>
      </c>
      <c r="E17" s="2">
        <v>95</v>
      </c>
      <c r="F17" s="2">
        <v>454.55790000000002</v>
      </c>
      <c r="G17" s="2">
        <v>1179.211</v>
      </c>
      <c r="H17" s="2">
        <v>453.18079999999998</v>
      </c>
      <c r="I17" s="4" t="s">
        <v>21</v>
      </c>
      <c r="J17" s="4" t="s">
        <v>4</v>
      </c>
      <c r="K17" s="3" t="s">
        <v>29</v>
      </c>
      <c r="L17" s="3">
        <v>7</v>
      </c>
      <c r="M17" s="3">
        <v>47.5</v>
      </c>
      <c r="N17" s="3"/>
      <c r="O17" s="3"/>
      <c r="P17" s="3"/>
      <c r="Q17" s="3"/>
      <c r="R17" s="3"/>
      <c r="S17" s="3"/>
      <c r="T17" s="3"/>
    </row>
    <row r="18" spans="1:20" ht="13.8">
      <c r="A18" s="1" t="s">
        <v>35</v>
      </c>
      <c r="B18" s="2">
        <v>112337</v>
      </c>
      <c r="C18" s="2">
        <v>39953</v>
      </c>
      <c r="D18" s="2">
        <v>0.355653</v>
      </c>
      <c r="E18" s="2">
        <v>83</v>
      </c>
      <c r="F18" s="2">
        <v>481.3614</v>
      </c>
      <c r="G18" s="2">
        <v>1353.4580000000001</v>
      </c>
      <c r="H18" s="2">
        <v>503.2962</v>
      </c>
      <c r="I18" s="4" t="s">
        <v>21</v>
      </c>
      <c r="J18" s="4" t="s">
        <v>4</v>
      </c>
      <c r="K18" s="3" t="s">
        <v>29</v>
      </c>
      <c r="L18" s="3">
        <v>7</v>
      </c>
      <c r="M18" s="3">
        <v>47.5</v>
      </c>
      <c r="N18" s="3"/>
      <c r="O18" s="3"/>
      <c r="P18" s="3"/>
      <c r="Q18" s="3"/>
      <c r="R18" s="3"/>
      <c r="S18" s="3"/>
      <c r="T18" s="3"/>
    </row>
    <row r="19" spans="1:20" ht="13.8">
      <c r="A19" s="1" t="s">
        <v>37</v>
      </c>
      <c r="B19" s="2">
        <v>326901</v>
      </c>
      <c r="C19" s="2">
        <v>100203</v>
      </c>
      <c r="D19" s="2">
        <v>0.30652400000000002</v>
      </c>
      <c r="E19" s="2">
        <v>191</v>
      </c>
      <c r="F19" s="2">
        <v>524.62300000000005</v>
      </c>
      <c r="G19" s="2">
        <v>1711.5239999999999</v>
      </c>
      <c r="H19" s="2">
        <v>625.3261</v>
      </c>
      <c r="I19" s="4" t="s">
        <v>21</v>
      </c>
      <c r="J19" s="4" t="s">
        <v>4</v>
      </c>
      <c r="K19" s="3" t="s">
        <v>29</v>
      </c>
      <c r="L19" s="3">
        <v>2</v>
      </c>
      <c r="M19" s="3">
        <v>64</v>
      </c>
      <c r="N19" s="3"/>
      <c r="O19" s="3"/>
      <c r="P19" s="3"/>
      <c r="Q19" s="3"/>
      <c r="R19" s="3"/>
      <c r="S19" s="3"/>
      <c r="T19" s="3"/>
    </row>
    <row r="20" spans="1:20" ht="13.8">
      <c r="A20" s="1" t="s">
        <v>38</v>
      </c>
      <c r="B20" s="2">
        <v>95666</v>
      </c>
      <c r="C20" s="2">
        <v>30518</v>
      </c>
      <c r="D20" s="2">
        <v>0.31900600000000001</v>
      </c>
      <c r="E20" s="2">
        <v>47</v>
      </c>
      <c r="F20" s="2">
        <v>649.31910000000005</v>
      </c>
      <c r="G20" s="2">
        <v>2035.4469999999999</v>
      </c>
      <c r="H20" s="2">
        <v>218.53200000000001</v>
      </c>
      <c r="I20" s="4" t="s">
        <v>21</v>
      </c>
      <c r="J20" s="4" t="s">
        <v>4</v>
      </c>
      <c r="K20" s="3" t="s">
        <v>29</v>
      </c>
      <c r="L20" s="3">
        <v>7</v>
      </c>
      <c r="M20" s="3">
        <v>47.5</v>
      </c>
      <c r="N20" s="3"/>
      <c r="O20" s="3"/>
      <c r="P20" s="3"/>
      <c r="Q20" s="3"/>
      <c r="R20" s="3"/>
      <c r="S20" s="3"/>
      <c r="T20" s="3"/>
    </row>
    <row r="21" spans="1:20" ht="13.8">
      <c r="A21" s="1" t="s">
        <v>39</v>
      </c>
      <c r="B21" s="2">
        <v>201812</v>
      </c>
      <c r="C21" s="2">
        <v>84647</v>
      </c>
      <c r="D21" s="2">
        <v>0.419435</v>
      </c>
      <c r="E21" s="2">
        <v>160</v>
      </c>
      <c r="F21" s="2">
        <v>529.04380000000003</v>
      </c>
      <c r="G21" s="2">
        <v>1261.325</v>
      </c>
      <c r="H21" s="2">
        <v>286.47609999999997</v>
      </c>
      <c r="I21" s="4" t="s">
        <v>26</v>
      </c>
      <c r="J21" s="6"/>
      <c r="K21" s="3" t="s">
        <v>40</v>
      </c>
      <c r="L21" s="3">
        <v>0</v>
      </c>
      <c r="M21" s="3">
        <v>0</v>
      </c>
      <c r="N21" s="3"/>
      <c r="O21" s="3"/>
      <c r="P21" s="3"/>
      <c r="Q21" s="3"/>
      <c r="R21" s="3"/>
      <c r="S21" s="3"/>
      <c r="T21" s="3"/>
    </row>
    <row r="22" spans="1:20" ht="13.8">
      <c r="A22" s="1" t="s">
        <v>41</v>
      </c>
      <c r="B22" s="2">
        <v>616833</v>
      </c>
      <c r="C22" s="2">
        <v>256732</v>
      </c>
      <c r="D22" s="2">
        <v>0.41621000000000002</v>
      </c>
      <c r="E22" s="2">
        <v>514</v>
      </c>
      <c r="F22" s="2">
        <v>499.47859999999997</v>
      </c>
      <c r="G22" s="2">
        <v>1200.0640000000001</v>
      </c>
      <c r="H22" s="2">
        <v>309.96949999999998</v>
      </c>
      <c r="I22" s="4" t="s">
        <v>3</v>
      </c>
      <c r="J22" s="4" t="s">
        <v>4</v>
      </c>
      <c r="K22" s="3" t="s">
        <v>42</v>
      </c>
      <c r="L22" s="3">
        <v>145</v>
      </c>
      <c r="M22" s="3">
        <v>18</v>
      </c>
      <c r="N22" s="3"/>
      <c r="O22" s="3"/>
      <c r="P22" s="3"/>
      <c r="Q22" s="3"/>
      <c r="R22" s="3"/>
      <c r="S22" s="3"/>
      <c r="T22" s="3"/>
    </row>
    <row r="23" spans="1:20" ht="13.8">
      <c r="A23" s="1" t="s">
        <v>43</v>
      </c>
      <c r="B23" s="2">
        <v>569769</v>
      </c>
      <c r="C23" s="2">
        <v>227206</v>
      </c>
      <c r="D23" s="2">
        <v>0.39876899999999998</v>
      </c>
      <c r="E23" s="2">
        <v>394</v>
      </c>
      <c r="F23" s="2">
        <v>576.66499999999996</v>
      </c>
      <c r="G23" s="2">
        <v>1446.114</v>
      </c>
      <c r="H23" s="2">
        <v>329.33249999999998</v>
      </c>
      <c r="I23" s="4" t="s">
        <v>3</v>
      </c>
      <c r="J23" s="4" t="s">
        <v>17</v>
      </c>
      <c r="K23" s="3" t="s">
        <v>42</v>
      </c>
      <c r="L23" s="3">
        <v>131</v>
      </c>
      <c r="M23" s="3">
        <v>18</v>
      </c>
      <c r="N23" s="3"/>
      <c r="O23" s="3"/>
      <c r="P23" s="3"/>
      <c r="Q23" s="3"/>
      <c r="R23" s="3"/>
      <c r="S23" s="3"/>
      <c r="T23" s="3"/>
    </row>
    <row r="24" spans="1:20" ht="13.8">
      <c r="A24" s="1" t="s">
        <v>46</v>
      </c>
      <c r="B24" s="2">
        <v>840144</v>
      </c>
      <c r="C24" s="2">
        <v>308905</v>
      </c>
      <c r="D24" s="2">
        <v>0.36768099999999998</v>
      </c>
      <c r="E24" s="2">
        <v>572</v>
      </c>
      <c r="F24" s="2">
        <v>540.04369999999994</v>
      </c>
      <c r="G24" s="2">
        <v>1468.7829999999999</v>
      </c>
      <c r="H24" s="2">
        <v>315.92579999999998</v>
      </c>
      <c r="I24" s="4" t="s">
        <v>3</v>
      </c>
      <c r="J24" s="4" t="s">
        <v>17</v>
      </c>
      <c r="K24" s="3" t="s">
        <v>42</v>
      </c>
      <c r="L24" s="3">
        <v>253</v>
      </c>
      <c r="M24" s="3">
        <v>18</v>
      </c>
      <c r="N24" s="3"/>
      <c r="O24" s="3"/>
      <c r="P24" s="3"/>
      <c r="Q24" s="3"/>
      <c r="R24" s="3"/>
      <c r="S24" s="3"/>
      <c r="T24" s="3"/>
    </row>
    <row r="25" spans="1:20" ht="13.8">
      <c r="A25" s="1" t="s">
        <v>47</v>
      </c>
      <c r="B25" s="2">
        <v>425256</v>
      </c>
      <c r="C25" s="2">
        <v>170037</v>
      </c>
      <c r="D25" s="2">
        <v>0.39984599999999998</v>
      </c>
      <c r="E25" s="2">
        <v>250</v>
      </c>
      <c r="F25" s="2">
        <v>680.14800000000002</v>
      </c>
      <c r="G25" s="2">
        <v>1701.0239999999999</v>
      </c>
      <c r="H25" s="2">
        <v>272.91359999999997</v>
      </c>
      <c r="I25" s="4" t="s">
        <v>3</v>
      </c>
      <c r="J25" s="4" t="s">
        <v>17</v>
      </c>
      <c r="K25" s="3" t="s">
        <v>42</v>
      </c>
      <c r="L25" s="3">
        <v>108</v>
      </c>
      <c r="M25" s="3">
        <v>18</v>
      </c>
      <c r="N25" s="3"/>
      <c r="O25" s="3"/>
      <c r="P25" s="3"/>
      <c r="Q25" s="3"/>
      <c r="R25" s="3"/>
      <c r="S25" s="3"/>
      <c r="T25" s="3"/>
    </row>
    <row r="26" spans="1:20" ht="13.8">
      <c r="A26" s="1" t="s">
        <v>48</v>
      </c>
      <c r="B26" s="2">
        <v>595739</v>
      </c>
      <c r="C26" s="2">
        <v>238079</v>
      </c>
      <c r="D26" s="2">
        <v>0.39963599999999999</v>
      </c>
      <c r="E26" s="2">
        <v>396</v>
      </c>
      <c r="F26" s="2">
        <v>601.20960000000002</v>
      </c>
      <c r="G26" s="2">
        <v>1504.3910000000001</v>
      </c>
      <c r="H26" s="2">
        <v>254.4348</v>
      </c>
      <c r="I26" s="4" t="s">
        <v>3</v>
      </c>
      <c r="J26" s="4" t="s">
        <v>17</v>
      </c>
      <c r="K26" s="3" t="s">
        <v>42</v>
      </c>
      <c r="L26" s="3">
        <v>185</v>
      </c>
      <c r="M26" s="3">
        <v>18</v>
      </c>
      <c r="N26" s="3"/>
      <c r="O26" s="3"/>
      <c r="P26" s="3"/>
      <c r="Q26" s="3"/>
      <c r="R26" s="3"/>
      <c r="S26" s="3"/>
      <c r="T26" s="3"/>
    </row>
    <row r="27" spans="1:20" ht="13.8">
      <c r="A27" s="1" t="s">
        <v>49</v>
      </c>
      <c r="B27" s="2">
        <v>311766</v>
      </c>
      <c r="C27" s="2">
        <v>127539</v>
      </c>
      <c r="D27" s="2">
        <v>0.40908600000000001</v>
      </c>
      <c r="E27" s="2">
        <v>210</v>
      </c>
      <c r="F27" s="2">
        <v>607.32860000000005</v>
      </c>
      <c r="G27" s="2">
        <v>1484.6</v>
      </c>
      <c r="H27" s="2">
        <v>224.02010000000001</v>
      </c>
      <c r="I27" s="4" t="s">
        <v>3</v>
      </c>
      <c r="J27" s="4" t="s">
        <v>17</v>
      </c>
      <c r="K27" s="3" t="s">
        <v>42</v>
      </c>
      <c r="L27" s="3">
        <v>85</v>
      </c>
      <c r="M27" s="3">
        <v>18</v>
      </c>
      <c r="N27" s="3"/>
      <c r="O27" s="3"/>
      <c r="P27" s="3"/>
      <c r="Q27" s="3"/>
      <c r="R27" s="3"/>
      <c r="S27" s="3"/>
      <c r="T27" s="3"/>
    </row>
    <row r="28" spans="1:20" ht="13.8">
      <c r="A28" s="1" t="s">
        <v>50</v>
      </c>
      <c r="B28" s="2">
        <v>472909</v>
      </c>
      <c r="C28" s="2">
        <v>205154</v>
      </c>
      <c r="D28" s="2">
        <v>0.433813</v>
      </c>
      <c r="E28" s="2">
        <v>438</v>
      </c>
      <c r="F28" s="2">
        <v>468.38810000000001</v>
      </c>
      <c r="G28" s="2">
        <v>1079.701</v>
      </c>
      <c r="H28" s="2">
        <v>274.43700000000001</v>
      </c>
      <c r="I28" s="4" t="s">
        <v>3</v>
      </c>
      <c r="J28" s="4" t="s">
        <v>17</v>
      </c>
      <c r="K28" s="3" t="s">
        <v>42</v>
      </c>
      <c r="L28" s="3">
        <v>121</v>
      </c>
      <c r="M28" s="3">
        <v>18</v>
      </c>
      <c r="N28" s="3"/>
      <c r="O28" s="3"/>
      <c r="P28" s="3"/>
      <c r="Q28" s="3"/>
      <c r="R28" s="3"/>
      <c r="S28" s="3"/>
      <c r="T28" s="3"/>
    </row>
    <row r="29" spans="1:20" ht="13.8">
      <c r="A29" s="1" t="s">
        <v>51</v>
      </c>
      <c r="B29" s="2">
        <v>431011</v>
      </c>
      <c r="C29" s="2">
        <v>187076</v>
      </c>
      <c r="D29" s="2">
        <v>0.43403999999999998</v>
      </c>
      <c r="E29" s="2">
        <v>364</v>
      </c>
      <c r="F29" s="2">
        <v>513.94510000000002</v>
      </c>
      <c r="G29" s="2">
        <v>1184.096</v>
      </c>
      <c r="H29" s="2">
        <v>354.95769999999999</v>
      </c>
      <c r="I29" s="4" t="s">
        <v>3</v>
      </c>
      <c r="J29" s="4" t="s">
        <v>17</v>
      </c>
      <c r="K29" s="3" t="s">
        <v>42</v>
      </c>
      <c r="L29" s="3">
        <v>125</v>
      </c>
      <c r="M29" s="3">
        <v>18</v>
      </c>
      <c r="N29" s="3"/>
      <c r="O29" s="3"/>
      <c r="P29" s="3"/>
      <c r="Q29" s="3"/>
      <c r="R29" s="3"/>
      <c r="S29" s="3"/>
      <c r="T29" s="3"/>
    </row>
    <row r="30" spans="1:20" ht="13.8">
      <c r="A30" s="1" t="s">
        <v>53</v>
      </c>
      <c r="B30" s="2">
        <v>771978</v>
      </c>
      <c r="C30" s="2">
        <v>306976</v>
      </c>
      <c r="D30" s="2">
        <v>0.39764899999999997</v>
      </c>
      <c r="E30" s="2">
        <v>311</v>
      </c>
      <c r="F30" s="2">
        <v>987.06110000000001</v>
      </c>
      <c r="G30" s="2">
        <v>2482.2440000000001</v>
      </c>
      <c r="H30" s="2">
        <v>227.1515</v>
      </c>
      <c r="I30" s="4" t="s">
        <v>3</v>
      </c>
      <c r="J30" s="4" t="s">
        <v>17</v>
      </c>
      <c r="K30" s="3" t="s">
        <v>42</v>
      </c>
      <c r="L30" s="5">
        <v>252</v>
      </c>
      <c r="M30" s="5">
        <v>13</v>
      </c>
    </row>
    <row r="31" spans="1:20" ht="13.8">
      <c r="A31" s="1" t="s">
        <v>54</v>
      </c>
      <c r="B31" s="2">
        <v>1156720</v>
      </c>
      <c r="C31" s="2">
        <v>575417</v>
      </c>
      <c r="D31" s="2">
        <v>0.49745600000000001</v>
      </c>
      <c r="E31" s="2">
        <v>736</v>
      </c>
      <c r="F31" s="2">
        <v>781.81659999999999</v>
      </c>
      <c r="G31" s="2">
        <v>1571.63</v>
      </c>
      <c r="H31" s="2">
        <v>223.81319999999999</v>
      </c>
      <c r="I31" s="4" t="s">
        <v>3</v>
      </c>
      <c r="J31" s="4" t="s">
        <v>17</v>
      </c>
      <c r="K31" s="3" t="s">
        <v>42</v>
      </c>
      <c r="L31" s="3">
        <v>363</v>
      </c>
      <c r="M31" s="3">
        <v>13</v>
      </c>
      <c r="N31" s="3"/>
      <c r="O31" s="3"/>
      <c r="P31" s="3"/>
      <c r="Q31" s="3"/>
      <c r="R31" s="3"/>
      <c r="S31" s="3"/>
      <c r="T31" s="3"/>
    </row>
    <row r="32" spans="1:20" ht="13.8">
      <c r="A32" s="1" t="s">
        <v>55</v>
      </c>
      <c r="B32" s="2">
        <v>1032272</v>
      </c>
      <c r="C32" s="2">
        <v>498450</v>
      </c>
      <c r="D32" s="2">
        <v>0.48286699999999999</v>
      </c>
      <c r="E32" s="2">
        <v>534</v>
      </c>
      <c r="F32" s="2">
        <v>933.42700000000002</v>
      </c>
      <c r="G32" s="2">
        <v>1933.0940000000001</v>
      </c>
      <c r="H32" s="2">
        <v>211.3287</v>
      </c>
      <c r="I32" s="4" t="s">
        <v>3</v>
      </c>
      <c r="J32" s="4" t="s">
        <v>17</v>
      </c>
      <c r="K32" s="3" t="s">
        <v>42</v>
      </c>
      <c r="L32" s="3">
        <v>344</v>
      </c>
      <c r="M32" s="3">
        <v>13</v>
      </c>
      <c r="N32" s="3"/>
      <c r="O32" s="3"/>
      <c r="P32" s="3"/>
      <c r="Q32" s="3"/>
      <c r="R32" s="3"/>
      <c r="S32" s="3"/>
      <c r="T32" s="3"/>
    </row>
    <row r="33" spans="1:20" ht="13.8">
      <c r="A33" s="1" t="s">
        <v>56</v>
      </c>
      <c r="B33" s="2">
        <v>900864</v>
      </c>
      <c r="C33" s="2">
        <v>400658</v>
      </c>
      <c r="D33" s="2">
        <v>0.44474900000000001</v>
      </c>
      <c r="E33" s="2">
        <v>443</v>
      </c>
      <c r="F33" s="2">
        <v>904.41989999999998</v>
      </c>
      <c r="G33" s="2">
        <v>2033.5530000000001</v>
      </c>
      <c r="H33" s="2">
        <v>190.84309999999999</v>
      </c>
      <c r="I33" s="4" t="s">
        <v>3</v>
      </c>
      <c r="J33" s="4" t="s">
        <v>17</v>
      </c>
      <c r="K33" s="3" t="s">
        <v>42</v>
      </c>
      <c r="L33" s="3">
        <v>274</v>
      </c>
      <c r="M33" s="3">
        <v>13</v>
      </c>
      <c r="N33" s="3"/>
      <c r="O33" s="3"/>
      <c r="P33" s="3"/>
      <c r="Q33" s="3"/>
      <c r="R33" s="3"/>
      <c r="S33" s="3"/>
      <c r="T33" s="3"/>
    </row>
    <row r="34" spans="1:20" ht="13.8">
      <c r="A34" s="1" t="s">
        <v>1</v>
      </c>
      <c r="B34" s="2">
        <v>350415</v>
      </c>
      <c r="C34" s="2">
        <v>119922</v>
      </c>
      <c r="D34" s="2">
        <v>0.34222900000000001</v>
      </c>
      <c r="E34" s="2">
        <v>246</v>
      </c>
      <c r="F34" s="2">
        <v>487.48779999999999</v>
      </c>
      <c r="G34" s="2">
        <v>1424.451</v>
      </c>
      <c r="H34" s="2">
        <v>402.73059999999998</v>
      </c>
      <c r="I34" s="4" t="s">
        <v>21</v>
      </c>
      <c r="J34" s="4" t="s">
        <v>4</v>
      </c>
      <c r="K34" s="3" t="s">
        <v>2</v>
      </c>
      <c r="L34" s="3">
        <v>10</v>
      </c>
      <c r="M34" s="3">
        <v>64</v>
      </c>
      <c r="N34" s="3"/>
      <c r="O34" s="3"/>
      <c r="P34" s="3"/>
      <c r="Q34" s="3"/>
      <c r="R34" s="3"/>
      <c r="S34" s="3"/>
      <c r="T34" s="3"/>
    </row>
    <row r="35" spans="1:20" ht="13.8">
      <c r="A35" s="1" t="s">
        <v>30</v>
      </c>
      <c r="B35" s="2">
        <v>106313</v>
      </c>
      <c r="C35" s="2">
        <v>37892</v>
      </c>
      <c r="D35" s="2">
        <v>0.35641899999999999</v>
      </c>
      <c r="E35" s="2">
        <v>88</v>
      </c>
      <c r="F35" s="2">
        <v>430.59089999999998</v>
      </c>
      <c r="G35" s="2">
        <v>1208.1020000000001</v>
      </c>
      <c r="H35" s="2">
        <v>230.64490000000001</v>
      </c>
      <c r="I35" s="4" t="s">
        <v>21</v>
      </c>
      <c r="J35" s="4" t="s">
        <v>4</v>
      </c>
      <c r="K35" s="3" t="s">
        <v>2</v>
      </c>
      <c r="L35" s="3">
        <v>7</v>
      </c>
      <c r="M35" s="3">
        <v>47.5</v>
      </c>
      <c r="N35" s="3"/>
      <c r="O35" s="3"/>
      <c r="P35" s="3"/>
      <c r="Q35" s="3"/>
      <c r="R35" s="3"/>
      <c r="S35" s="3"/>
      <c r="T35" s="3"/>
    </row>
    <row r="36" spans="1:20" ht="13.8">
      <c r="A36" s="1" t="s">
        <v>36</v>
      </c>
      <c r="B36" s="2">
        <v>96015</v>
      </c>
      <c r="C36" s="2">
        <v>23497</v>
      </c>
      <c r="D36" s="2">
        <v>0.244722</v>
      </c>
      <c r="E36" s="2">
        <v>37</v>
      </c>
      <c r="F36" s="2">
        <v>635.05409999999995</v>
      </c>
      <c r="G36" s="2">
        <v>2595</v>
      </c>
      <c r="H36" s="2">
        <v>184.1645</v>
      </c>
      <c r="I36" s="4" t="s">
        <v>21</v>
      </c>
      <c r="J36" s="4" t="s">
        <v>4</v>
      </c>
      <c r="K36" s="3" t="s">
        <v>2</v>
      </c>
      <c r="L36" s="3">
        <v>6</v>
      </c>
      <c r="M36" s="3">
        <v>47.5</v>
      </c>
      <c r="N36" s="3"/>
      <c r="O36" s="3"/>
      <c r="P36" s="3"/>
      <c r="Q36" s="3"/>
      <c r="R36" s="3"/>
      <c r="S36" s="3"/>
      <c r="T36" s="3"/>
    </row>
    <row r="37" spans="1:20" ht="13.8">
      <c r="A37" s="1" t="s">
        <v>57</v>
      </c>
      <c r="B37" s="2">
        <v>331719</v>
      </c>
      <c r="C37" s="2">
        <v>66750</v>
      </c>
      <c r="D37" s="2">
        <v>0.20122499999999999</v>
      </c>
      <c r="E37" s="2">
        <v>65</v>
      </c>
      <c r="F37" s="2">
        <v>1026.923</v>
      </c>
      <c r="G37" s="2">
        <v>5103.3689999999997</v>
      </c>
      <c r="H37" s="2">
        <v>465.92309999999998</v>
      </c>
      <c r="I37" s="4" t="s">
        <v>21</v>
      </c>
      <c r="J37" s="4" t="s">
        <v>4</v>
      </c>
      <c r="K37" s="3" t="s">
        <v>2</v>
      </c>
      <c r="L37" s="3">
        <v>7</v>
      </c>
      <c r="M37" s="3">
        <v>64</v>
      </c>
      <c r="N37" s="3"/>
      <c r="O37" s="3"/>
      <c r="P37" s="3"/>
      <c r="Q37" s="3"/>
      <c r="R37" s="3"/>
      <c r="S37" s="3"/>
      <c r="T37" s="3"/>
    </row>
    <row r="38" spans="1:20" ht="13.8">
      <c r="A38" s="1" t="s">
        <v>58</v>
      </c>
      <c r="B38" s="2">
        <v>230279</v>
      </c>
      <c r="C38" s="2">
        <v>75485</v>
      </c>
      <c r="D38" s="2">
        <v>0.32779799999999998</v>
      </c>
      <c r="E38" s="2">
        <v>112</v>
      </c>
      <c r="F38" s="2">
        <v>673.97320000000002</v>
      </c>
      <c r="G38" s="2">
        <v>2056.0630000000001</v>
      </c>
      <c r="H38" s="2">
        <v>463.17169999999999</v>
      </c>
      <c r="I38" s="4" t="s">
        <v>21</v>
      </c>
      <c r="J38" s="4" t="s">
        <v>4</v>
      </c>
      <c r="K38" s="3" t="s">
        <v>2</v>
      </c>
      <c r="L38" s="3">
        <v>4</v>
      </c>
      <c r="M38" s="3">
        <v>45</v>
      </c>
      <c r="N38" s="3"/>
      <c r="O38" s="3"/>
      <c r="P38" s="3"/>
      <c r="Q38" s="3"/>
      <c r="R38" s="3"/>
      <c r="S38" s="3"/>
      <c r="T38" s="3"/>
    </row>
    <row r="39" spans="1:20" ht="13.8">
      <c r="A39" s="1" t="s">
        <v>59</v>
      </c>
      <c r="B39" s="2">
        <v>83078</v>
      </c>
      <c r="C39" s="2">
        <v>25080</v>
      </c>
      <c r="D39" s="2">
        <v>0.30188500000000001</v>
      </c>
      <c r="E39" s="2">
        <v>42</v>
      </c>
      <c r="F39" s="2">
        <v>597.14290000000005</v>
      </c>
      <c r="G39" s="2">
        <v>1978.048</v>
      </c>
      <c r="H39" s="2">
        <v>246.60659999999999</v>
      </c>
      <c r="I39" s="4" t="s">
        <v>21</v>
      </c>
      <c r="J39" s="4" t="s">
        <v>4</v>
      </c>
      <c r="K39" s="3" t="s">
        <v>2</v>
      </c>
      <c r="L39" s="3">
        <v>2</v>
      </c>
      <c r="M39" s="3">
        <v>33.5</v>
      </c>
      <c r="N39" s="3"/>
      <c r="O39" s="3"/>
      <c r="P39" s="3"/>
      <c r="Q39" s="3"/>
      <c r="R39" s="3"/>
      <c r="S39" s="3"/>
      <c r="T39" s="3"/>
    </row>
    <row r="40" spans="1:20" ht="13.8">
      <c r="A40" s="1" t="s">
        <v>60</v>
      </c>
      <c r="B40" s="2">
        <v>288224</v>
      </c>
      <c r="C40" s="2">
        <v>134166</v>
      </c>
      <c r="D40" s="2">
        <v>0.46549200000000002</v>
      </c>
      <c r="E40" s="2">
        <v>244</v>
      </c>
      <c r="F40" s="2">
        <v>549.86069999999995</v>
      </c>
      <c r="G40" s="2">
        <v>1181.2460000000001</v>
      </c>
      <c r="H40" s="2">
        <v>427.10210000000001</v>
      </c>
      <c r="I40" s="4" t="s">
        <v>21</v>
      </c>
      <c r="J40" s="4" t="s">
        <v>4</v>
      </c>
      <c r="K40" s="3" t="s">
        <v>2</v>
      </c>
      <c r="L40" s="3">
        <v>37</v>
      </c>
      <c r="M40" s="3">
        <v>33.5</v>
      </c>
      <c r="N40" s="3"/>
      <c r="O40" s="3"/>
      <c r="P40" s="3"/>
      <c r="Q40" s="3"/>
      <c r="R40" s="3"/>
      <c r="S40" s="3"/>
      <c r="T40" s="3"/>
    </row>
    <row r="41" spans="1:20" ht="13.8">
      <c r="A41" s="1" t="s">
        <v>62</v>
      </c>
      <c r="B41" s="2">
        <v>152613</v>
      </c>
      <c r="C41" s="2">
        <v>69454</v>
      </c>
      <c r="D41" s="2">
        <v>0.45509899999999998</v>
      </c>
      <c r="E41" s="2">
        <v>135</v>
      </c>
      <c r="F41" s="2">
        <v>514.47410000000002</v>
      </c>
      <c r="G41" s="2">
        <v>1130.4670000000001</v>
      </c>
      <c r="H41" s="2">
        <v>286.95269999999999</v>
      </c>
      <c r="I41" s="4" t="s">
        <v>21</v>
      </c>
      <c r="J41" s="4" t="s">
        <v>4</v>
      </c>
      <c r="K41" s="3" t="s">
        <v>2</v>
      </c>
      <c r="L41" s="3">
        <v>14</v>
      </c>
      <c r="M41" s="3">
        <v>33.5</v>
      </c>
      <c r="N41" s="3"/>
      <c r="O41" s="3"/>
      <c r="P41" s="3"/>
      <c r="Q41" s="3"/>
      <c r="R41" s="3"/>
      <c r="S41" s="3"/>
      <c r="T41" s="3"/>
    </row>
    <row r="42" spans="1:20" ht="13.8">
      <c r="A42" s="1" t="s">
        <v>63</v>
      </c>
      <c r="B42" s="2">
        <v>96035</v>
      </c>
      <c r="C42" s="2">
        <v>42428</v>
      </c>
      <c r="D42" s="2">
        <v>0.441797</v>
      </c>
      <c r="E42" s="2">
        <v>63</v>
      </c>
      <c r="F42" s="2">
        <v>673.46029999999996</v>
      </c>
      <c r="G42" s="2">
        <v>1524.365</v>
      </c>
      <c r="H42" s="2">
        <v>257.41140000000001</v>
      </c>
      <c r="I42" s="4" t="s">
        <v>21</v>
      </c>
      <c r="J42" s="4" t="s">
        <v>4</v>
      </c>
      <c r="K42" s="3" t="s">
        <v>2</v>
      </c>
      <c r="L42" s="3">
        <v>4</v>
      </c>
      <c r="M42" s="3">
        <v>33.5</v>
      </c>
      <c r="N42" s="3"/>
      <c r="O42" s="3"/>
      <c r="P42" s="3"/>
      <c r="Q42" s="3"/>
      <c r="R42" s="3"/>
      <c r="S42" s="3"/>
      <c r="T42" s="3"/>
    </row>
    <row r="43" spans="1:20" ht="13.8">
      <c r="A43" s="1" t="s">
        <v>64</v>
      </c>
      <c r="B43" s="2">
        <v>88914</v>
      </c>
      <c r="C43" s="2">
        <v>22930</v>
      </c>
      <c r="D43" s="2">
        <v>0.25789000000000001</v>
      </c>
      <c r="E43" s="2">
        <v>30</v>
      </c>
      <c r="F43" s="2">
        <v>764.33330000000001</v>
      </c>
      <c r="G43" s="2">
        <v>2963.8</v>
      </c>
      <c r="H43" s="2">
        <v>202.5478</v>
      </c>
      <c r="I43" s="4" t="s">
        <v>21</v>
      </c>
      <c r="J43" s="4" t="s">
        <v>4</v>
      </c>
      <c r="K43" s="3" t="s">
        <v>2</v>
      </c>
      <c r="L43" s="3">
        <v>4</v>
      </c>
      <c r="M43" s="3">
        <v>33.5</v>
      </c>
      <c r="N43" s="3"/>
      <c r="O43" s="3"/>
      <c r="P43" s="3"/>
      <c r="Q43" s="3"/>
      <c r="R43" s="3"/>
      <c r="S43" s="3"/>
      <c r="T43" s="3"/>
    </row>
    <row r="44" spans="1:20" ht="13.8">
      <c r="A44" s="1" t="s">
        <v>65</v>
      </c>
      <c r="B44" s="2">
        <v>311506</v>
      </c>
      <c r="C44" s="2">
        <v>133225</v>
      </c>
      <c r="D44" s="2">
        <v>0.42768</v>
      </c>
      <c r="E44" s="2">
        <v>242</v>
      </c>
      <c r="F44" s="2">
        <v>550.51649999999995</v>
      </c>
      <c r="G44" s="2">
        <v>1287.2149999999999</v>
      </c>
      <c r="H44" s="2">
        <v>410.1463</v>
      </c>
      <c r="I44" s="4" t="s">
        <v>26</v>
      </c>
      <c r="J44" s="6"/>
      <c r="K44" s="3" t="s">
        <v>66</v>
      </c>
      <c r="L44" s="3">
        <v>76</v>
      </c>
      <c r="M44" s="3">
        <v>13.5</v>
      </c>
      <c r="N44" s="3"/>
      <c r="O44" s="3"/>
      <c r="P44" s="3"/>
      <c r="Q44" s="3"/>
      <c r="R44" s="3"/>
      <c r="S44" s="3"/>
      <c r="T44" s="3"/>
    </row>
    <row r="45" spans="1:20" ht="13.8">
      <c r="A45" s="1" t="s">
        <v>67</v>
      </c>
      <c r="B45" s="2">
        <v>300182</v>
      </c>
      <c r="C45" s="2">
        <v>106579</v>
      </c>
      <c r="D45" s="2">
        <v>0.35504799999999997</v>
      </c>
      <c r="E45" s="2">
        <v>161</v>
      </c>
      <c r="F45" s="2">
        <v>661.98140000000001</v>
      </c>
      <c r="G45" s="2">
        <v>1864.4839999999999</v>
      </c>
      <c r="H45" s="2">
        <v>461.04169999999999</v>
      </c>
      <c r="I45" s="4" t="s">
        <v>26</v>
      </c>
      <c r="J45" s="6"/>
      <c r="K45" s="3" t="s">
        <v>66</v>
      </c>
      <c r="L45" s="3">
        <v>50</v>
      </c>
      <c r="M45" s="3">
        <v>13.5</v>
      </c>
      <c r="N45" s="3"/>
      <c r="O45" s="3"/>
      <c r="P45" s="3"/>
      <c r="Q45" s="3"/>
      <c r="R45" s="3"/>
      <c r="S45" s="3"/>
      <c r="T45" s="3"/>
    </row>
    <row r="46" spans="1:20" ht="13.8">
      <c r="A46" s="1" t="s">
        <v>68</v>
      </c>
      <c r="B46" s="2">
        <v>409388</v>
      </c>
      <c r="C46" s="2">
        <v>170736</v>
      </c>
      <c r="D46" s="2">
        <v>0.41705199999999998</v>
      </c>
      <c r="E46" s="2">
        <v>290</v>
      </c>
      <c r="F46" s="2">
        <v>588.74480000000005</v>
      </c>
      <c r="G46" s="2">
        <v>1411.683</v>
      </c>
      <c r="H46" s="2">
        <v>502.07029999999997</v>
      </c>
      <c r="I46" s="4" t="s">
        <v>26</v>
      </c>
      <c r="J46" s="6"/>
      <c r="K46" s="3" t="s">
        <v>66</v>
      </c>
      <c r="L46" s="3">
        <v>105</v>
      </c>
      <c r="M46" s="3">
        <v>13.5</v>
      </c>
      <c r="N46" s="3"/>
      <c r="O46" s="3"/>
      <c r="P46" s="3"/>
      <c r="Q46" s="3"/>
      <c r="R46" s="3"/>
      <c r="S46" s="3"/>
      <c r="T46" s="3"/>
    </row>
    <row r="47" spans="1:20" ht="13.8">
      <c r="A47" s="1" t="s">
        <v>70</v>
      </c>
      <c r="B47" s="2">
        <v>353505</v>
      </c>
      <c r="C47" s="2">
        <v>151023</v>
      </c>
      <c r="D47" s="2">
        <v>0.42721599999999998</v>
      </c>
      <c r="E47" s="2">
        <v>307</v>
      </c>
      <c r="F47" s="2">
        <v>491.9316</v>
      </c>
      <c r="G47" s="2">
        <v>1151.482</v>
      </c>
      <c r="H47" s="2">
        <v>517.59209999999996</v>
      </c>
      <c r="I47" s="4" t="s">
        <v>26</v>
      </c>
      <c r="J47" s="6"/>
      <c r="K47" s="3" t="s">
        <v>66</v>
      </c>
      <c r="L47" s="3">
        <v>114</v>
      </c>
      <c r="M47" s="3">
        <v>13.5</v>
      </c>
      <c r="N47" s="3"/>
      <c r="O47" s="3"/>
      <c r="P47" s="3"/>
      <c r="Q47" s="3"/>
      <c r="R47" s="3"/>
      <c r="S47" s="3"/>
      <c r="T47" s="3"/>
    </row>
    <row r="48" spans="1:20" ht="13.8">
      <c r="A48" s="1" t="s">
        <v>71</v>
      </c>
      <c r="B48" s="2">
        <v>190475</v>
      </c>
      <c r="C48" s="2">
        <v>96681</v>
      </c>
      <c r="D48" s="2">
        <v>0.50757799999999997</v>
      </c>
      <c r="E48" s="2">
        <v>198</v>
      </c>
      <c r="F48" s="2">
        <v>488.28789999999998</v>
      </c>
      <c r="G48" s="2">
        <v>961.99490000000003</v>
      </c>
      <c r="H48" s="2">
        <v>328.39819999999997</v>
      </c>
      <c r="I48" s="4" t="s">
        <v>26</v>
      </c>
      <c r="J48" s="6"/>
      <c r="K48" s="3" t="s">
        <v>66</v>
      </c>
      <c r="L48" s="3">
        <v>19</v>
      </c>
      <c r="M48" s="3">
        <v>13.5</v>
      </c>
      <c r="N48" s="3"/>
      <c r="O48" s="3"/>
      <c r="P48" s="3"/>
      <c r="Q48" s="3"/>
      <c r="R48" s="3"/>
      <c r="S48" s="3"/>
      <c r="T48" s="3"/>
    </row>
    <row r="49" spans="1:20" ht="13.8">
      <c r="A49" s="1" t="s">
        <v>72</v>
      </c>
      <c r="B49" s="2">
        <v>160670</v>
      </c>
      <c r="C49" s="2">
        <v>68360</v>
      </c>
      <c r="D49" s="2">
        <v>0.42546800000000001</v>
      </c>
      <c r="E49" s="2">
        <v>161</v>
      </c>
      <c r="F49" s="2">
        <v>424.59629999999999</v>
      </c>
      <c r="G49" s="2">
        <v>997.95029999999997</v>
      </c>
      <c r="H49" s="2">
        <v>392.26900000000001</v>
      </c>
      <c r="I49" s="4" t="s">
        <v>26</v>
      </c>
      <c r="J49" s="6"/>
      <c r="K49" s="3" t="s">
        <v>66</v>
      </c>
      <c r="L49" s="3">
        <v>4</v>
      </c>
      <c r="M49" s="3">
        <v>13.5</v>
      </c>
      <c r="N49" s="3"/>
      <c r="O49" s="3"/>
      <c r="P49" s="3"/>
      <c r="Q49" s="3"/>
      <c r="R49" s="3"/>
      <c r="S49" s="3"/>
      <c r="T49" s="3"/>
    </row>
    <row r="50" spans="1:20" ht="13.8">
      <c r="A50" s="1" t="s">
        <v>44</v>
      </c>
      <c r="B50" s="2">
        <v>246844</v>
      </c>
      <c r="C50" s="2">
        <v>89984</v>
      </c>
      <c r="D50" s="2">
        <v>0.36453799999999997</v>
      </c>
      <c r="E50" s="2">
        <v>163</v>
      </c>
      <c r="F50" s="2">
        <v>552.04909999999995</v>
      </c>
      <c r="G50" s="2">
        <v>1514.38</v>
      </c>
      <c r="H50" s="2">
        <v>556.90530000000001</v>
      </c>
      <c r="I50" s="4" t="s">
        <v>26</v>
      </c>
      <c r="J50" s="6"/>
      <c r="K50" s="3" t="s">
        <v>45</v>
      </c>
      <c r="L50" s="3">
        <v>3</v>
      </c>
      <c r="M50" s="3">
        <v>47.5</v>
      </c>
      <c r="N50" s="3"/>
      <c r="O50" s="3"/>
      <c r="P50" s="3"/>
      <c r="Q50" s="3"/>
      <c r="R50" s="3"/>
      <c r="S50" s="3"/>
      <c r="T50" s="3"/>
    </row>
    <row r="51" spans="1:20" ht="13.8">
      <c r="A51" s="1" t="s">
        <v>52</v>
      </c>
      <c r="B51" s="2">
        <v>220275</v>
      </c>
      <c r="C51" s="2">
        <v>86660</v>
      </c>
      <c r="D51" s="2">
        <v>0.39341700000000002</v>
      </c>
      <c r="E51" s="2">
        <v>199</v>
      </c>
      <c r="F51" s="2">
        <v>435.47739999999999</v>
      </c>
      <c r="G51" s="2">
        <v>1106.9100000000001</v>
      </c>
      <c r="H51" s="2">
        <v>374.88040000000001</v>
      </c>
      <c r="I51" s="4" t="s">
        <v>26</v>
      </c>
      <c r="J51" s="6"/>
      <c r="K51" s="3" t="s">
        <v>45</v>
      </c>
      <c r="L51" s="3">
        <v>2</v>
      </c>
      <c r="M51" s="3">
        <v>47.5</v>
      </c>
      <c r="N51" s="3"/>
      <c r="O51" s="3"/>
      <c r="P51" s="3"/>
      <c r="Q51" s="3"/>
      <c r="R51" s="3"/>
      <c r="S51" s="3"/>
      <c r="T51" s="3"/>
    </row>
    <row r="52" spans="1:20" ht="13.8">
      <c r="A52" s="1" t="s">
        <v>61</v>
      </c>
      <c r="B52" s="2">
        <v>142976</v>
      </c>
      <c r="C52" s="2">
        <v>53142</v>
      </c>
      <c r="D52" s="2">
        <v>0.37168499999999999</v>
      </c>
      <c r="E52" s="2">
        <v>123</v>
      </c>
      <c r="F52" s="2">
        <v>432.04880000000003</v>
      </c>
      <c r="G52" s="2">
        <v>1162.4069999999999</v>
      </c>
      <c r="H52" s="2">
        <v>503.40069999999997</v>
      </c>
      <c r="I52" s="4" t="s">
        <v>26</v>
      </c>
      <c r="J52" s="6"/>
      <c r="K52" s="3" t="s">
        <v>45</v>
      </c>
      <c r="L52" s="3">
        <v>3</v>
      </c>
      <c r="M52" s="3">
        <v>47.5</v>
      </c>
      <c r="N52" s="3"/>
      <c r="O52" s="3"/>
      <c r="P52" s="3"/>
      <c r="Q52" s="3"/>
      <c r="R52" s="3"/>
      <c r="S52" s="3"/>
      <c r="T52" s="3"/>
    </row>
    <row r="53" spans="1:20" ht="13.8">
      <c r="A53" s="1" t="s">
        <v>69</v>
      </c>
      <c r="B53" s="2">
        <v>325888</v>
      </c>
      <c r="C53" s="2">
        <v>101197</v>
      </c>
      <c r="D53" s="2">
        <v>0.310527</v>
      </c>
      <c r="E53" s="2">
        <v>150</v>
      </c>
      <c r="F53" s="2">
        <v>674.64670000000001</v>
      </c>
      <c r="G53" s="2">
        <v>2172.587</v>
      </c>
      <c r="H53" s="2">
        <v>514.67349999999999</v>
      </c>
      <c r="I53" s="4" t="s">
        <v>26</v>
      </c>
      <c r="J53" s="6"/>
      <c r="K53" s="3" t="s">
        <v>45</v>
      </c>
      <c r="L53" s="3">
        <v>3</v>
      </c>
      <c r="M53" s="3">
        <v>64</v>
      </c>
      <c r="N53" s="3"/>
      <c r="O53" s="3"/>
      <c r="P53" s="3"/>
      <c r="Q53" s="3"/>
      <c r="R53" s="3"/>
      <c r="S53" s="3"/>
      <c r="T53" s="3"/>
    </row>
    <row r="54" spans="1:20" ht="13.8">
      <c r="A54" s="1" t="s">
        <v>73</v>
      </c>
      <c r="B54" s="2">
        <v>140947</v>
      </c>
      <c r="C54" s="2">
        <v>44893</v>
      </c>
      <c r="D54" s="2">
        <v>0.31851000000000002</v>
      </c>
      <c r="E54" s="2">
        <v>86</v>
      </c>
      <c r="F54" s="2">
        <v>522.01160000000004</v>
      </c>
      <c r="G54" s="2">
        <v>1638.9190000000001</v>
      </c>
      <c r="H54" s="2">
        <v>470.17559999999997</v>
      </c>
      <c r="I54" s="4" t="s">
        <v>26</v>
      </c>
      <c r="J54" s="6"/>
      <c r="K54" s="3" t="s">
        <v>45</v>
      </c>
      <c r="L54" s="3">
        <v>5</v>
      </c>
      <c r="M54" s="3">
        <v>47.5</v>
      </c>
      <c r="N54" s="3"/>
      <c r="O54" s="3"/>
      <c r="P54" s="3"/>
      <c r="Q54" s="3"/>
      <c r="R54" s="3"/>
      <c r="S54" s="3"/>
      <c r="T54" s="3"/>
    </row>
    <row r="55" spans="1:20" ht="13.8">
      <c r="A55" s="1" t="s">
        <v>74</v>
      </c>
      <c r="B55" s="2">
        <v>126125</v>
      </c>
      <c r="C55" s="2">
        <v>50746</v>
      </c>
      <c r="D55" s="2">
        <v>0.40234700000000001</v>
      </c>
      <c r="E55" s="2">
        <v>113</v>
      </c>
      <c r="F55" s="2">
        <v>449.07960000000003</v>
      </c>
      <c r="G55" s="2">
        <v>1116.1500000000001</v>
      </c>
      <c r="H55" s="2">
        <v>485.9092</v>
      </c>
      <c r="I55" s="4" t="s">
        <v>26</v>
      </c>
      <c r="J55" s="6"/>
      <c r="K55" s="3" t="s">
        <v>45</v>
      </c>
      <c r="L55" s="3">
        <v>3</v>
      </c>
      <c r="M55" s="3">
        <v>47.5</v>
      </c>
      <c r="N55" s="3"/>
      <c r="O55" s="3"/>
      <c r="P55" s="3"/>
      <c r="Q55" s="3"/>
      <c r="R55" s="3"/>
      <c r="S55" s="3"/>
      <c r="T55" s="3"/>
    </row>
    <row r="56" spans="1:20" ht="13.8">
      <c r="A56" s="1" t="s">
        <v>75</v>
      </c>
      <c r="B56" s="2">
        <v>110995</v>
      </c>
      <c r="C56" s="2">
        <v>45967</v>
      </c>
      <c r="D56" s="2">
        <v>0.414136</v>
      </c>
      <c r="E56" s="2">
        <v>106</v>
      </c>
      <c r="F56" s="2">
        <v>433.65089999999998</v>
      </c>
      <c r="G56" s="2">
        <v>1047.123</v>
      </c>
      <c r="H56" s="2">
        <v>396.18419999999998</v>
      </c>
      <c r="I56" s="4" t="s">
        <v>26</v>
      </c>
      <c r="J56" s="6"/>
      <c r="K56" s="3" t="s">
        <v>45</v>
      </c>
      <c r="L56" s="3">
        <v>5</v>
      </c>
      <c r="M56" s="3">
        <v>47.5</v>
      </c>
      <c r="N56" s="3"/>
      <c r="O56" s="3"/>
      <c r="P56" s="3"/>
      <c r="Q56" s="3"/>
      <c r="R56" s="3"/>
      <c r="S56" s="3"/>
      <c r="T56" s="3"/>
    </row>
    <row r="57" spans="1:20" ht="13.8">
      <c r="A57" s="1" t="s">
        <v>9</v>
      </c>
      <c r="B57" s="2">
        <v>107403</v>
      </c>
      <c r="C57" s="2">
        <v>37109</v>
      </c>
      <c r="D57" s="2">
        <v>0.34551199999999999</v>
      </c>
      <c r="E57" s="2">
        <v>85</v>
      </c>
      <c r="F57" s="2">
        <v>436.57650000000001</v>
      </c>
      <c r="G57" s="2">
        <v>1263.5650000000001</v>
      </c>
      <c r="H57" s="2">
        <v>296.09899999999999</v>
      </c>
      <c r="I57" s="4" t="s">
        <v>26</v>
      </c>
      <c r="J57" s="6"/>
      <c r="K57" s="3" t="s">
        <v>11</v>
      </c>
      <c r="L57" s="3">
        <v>3</v>
      </c>
      <c r="M57" s="3">
        <v>47.5</v>
      </c>
      <c r="N57" s="3"/>
      <c r="O57" s="3"/>
      <c r="P57" s="3"/>
      <c r="Q57" s="3"/>
      <c r="R57" s="3"/>
      <c r="S57" s="3"/>
      <c r="T57" s="3"/>
    </row>
    <row r="58" spans="1:20" ht="13.8">
      <c r="A58" s="1" t="s">
        <v>14</v>
      </c>
      <c r="B58" s="2">
        <v>127020</v>
      </c>
      <c r="C58" s="2">
        <v>49127</v>
      </c>
      <c r="D58" s="2">
        <v>0.386766</v>
      </c>
      <c r="E58" s="2">
        <v>113</v>
      </c>
      <c r="F58" s="2">
        <v>434.75220000000002</v>
      </c>
      <c r="G58" s="2">
        <v>1124.0709999999999</v>
      </c>
      <c r="H58" s="2">
        <v>347.24759999999998</v>
      </c>
      <c r="I58" s="4" t="s">
        <v>26</v>
      </c>
      <c r="J58" s="6"/>
      <c r="K58" s="3" t="s">
        <v>11</v>
      </c>
      <c r="L58" s="3">
        <v>3</v>
      </c>
      <c r="M58" s="3">
        <v>47.5</v>
      </c>
      <c r="N58" s="3"/>
      <c r="O58" s="3"/>
      <c r="P58" s="3"/>
      <c r="Q58" s="3"/>
      <c r="R58" s="3"/>
      <c r="S58" s="3"/>
      <c r="T58" s="3"/>
    </row>
    <row r="59" spans="1:20" ht="13.8">
      <c r="A59" s="1" t="s">
        <v>23</v>
      </c>
      <c r="B59" s="2">
        <v>108674</v>
      </c>
      <c r="C59" s="2">
        <v>33067</v>
      </c>
      <c r="D59" s="2">
        <v>0.30427700000000002</v>
      </c>
      <c r="E59" s="2">
        <v>78</v>
      </c>
      <c r="F59" s="2">
        <v>423.9359</v>
      </c>
      <c r="G59" s="2">
        <v>1393.2560000000001</v>
      </c>
      <c r="H59" s="2">
        <v>335.15820000000002</v>
      </c>
      <c r="I59" s="4" t="s">
        <v>26</v>
      </c>
      <c r="J59" s="6"/>
      <c r="K59" s="3" t="s">
        <v>11</v>
      </c>
      <c r="L59" s="3">
        <v>5</v>
      </c>
      <c r="M59" s="3">
        <v>47.5</v>
      </c>
      <c r="N59" s="3"/>
      <c r="O59" s="3"/>
      <c r="P59" s="3"/>
      <c r="Q59" s="3"/>
      <c r="R59" s="3"/>
      <c r="S59" s="3"/>
      <c r="T59" s="3"/>
    </row>
    <row r="60" spans="1:20" ht="13.8">
      <c r="A60" s="1" t="s">
        <v>32</v>
      </c>
      <c r="B60" s="2">
        <v>136825</v>
      </c>
      <c r="C60" s="2">
        <v>58154</v>
      </c>
      <c r="D60" s="2">
        <v>0.42502499999999999</v>
      </c>
      <c r="E60" s="2">
        <v>104</v>
      </c>
      <c r="F60" s="2">
        <v>559.17309999999998</v>
      </c>
      <c r="G60" s="2">
        <v>1315.625</v>
      </c>
      <c r="H60" s="2">
        <v>257.55529999999999</v>
      </c>
      <c r="I60" s="4" t="s">
        <v>26</v>
      </c>
      <c r="J60" s="6"/>
      <c r="K60" s="3" t="s">
        <v>11</v>
      </c>
      <c r="L60" s="3">
        <v>4</v>
      </c>
      <c r="M60" s="3">
        <v>47.5</v>
      </c>
      <c r="N60" s="3"/>
      <c r="O60" s="3"/>
      <c r="P60" s="3"/>
      <c r="Q60" s="3"/>
      <c r="R60" s="3"/>
      <c r="S60" s="3"/>
      <c r="T60" s="3"/>
    </row>
    <row r="61" spans="1:20" ht="13.8">
      <c r="A61" s="1" t="s">
        <v>33</v>
      </c>
      <c r="B61" s="2">
        <v>114274</v>
      </c>
      <c r="C61" s="2">
        <v>36148</v>
      </c>
      <c r="D61" s="2">
        <v>0.31632700000000002</v>
      </c>
      <c r="E61" s="2">
        <v>60</v>
      </c>
      <c r="F61" s="2">
        <v>602.46669999999995</v>
      </c>
      <c r="G61" s="2">
        <v>1904.567</v>
      </c>
      <c r="H61" s="2">
        <v>223.5514</v>
      </c>
      <c r="I61" s="4" t="s">
        <v>26</v>
      </c>
      <c r="J61" s="6"/>
      <c r="K61" s="3" t="s">
        <v>11</v>
      </c>
      <c r="L61" s="3">
        <v>4</v>
      </c>
      <c r="M61" s="3">
        <v>47.5</v>
      </c>
      <c r="N61" s="3"/>
      <c r="O61" s="3"/>
      <c r="P61" s="3"/>
      <c r="Q61" s="3"/>
      <c r="R61" s="3"/>
      <c r="S61" s="3"/>
      <c r="T61" s="3"/>
    </row>
    <row r="62" spans="1:20" ht="13.8">
      <c r="A62" s="1" t="s">
        <v>76</v>
      </c>
      <c r="B62" s="1" t="s">
        <v>77</v>
      </c>
      <c r="C62" s="1" t="s">
        <v>78</v>
      </c>
      <c r="D62" s="1" t="s">
        <v>79</v>
      </c>
      <c r="E62" s="1" t="s">
        <v>80</v>
      </c>
      <c r="F62" s="1" t="s">
        <v>81</v>
      </c>
      <c r="G62" s="1" t="s">
        <v>82</v>
      </c>
      <c r="H62" s="1" t="s">
        <v>83</v>
      </c>
      <c r="I62" s="7"/>
      <c r="J62" s="4"/>
      <c r="K62" s="3" t="s">
        <v>84</v>
      </c>
      <c r="L62" s="3" t="s">
        <v>85</v>
      </c>
      <c r="M62" s="3" t="s">
        <v>86</v>
      </c>
      <c r="N62" s="3"/>
      <c r="O62" s="3"/>
      <c r="P62" s="3"/>
      <c r="Q62" s="3"/>
      <c r="R62" s="3"/>
      <c r="S62" s="3"/>
      <c r="T62" s="3"/>
    </row>
    <row r="63" spans="1:20" ht="13.8">
      <c r="A63" s="1" t="s">
        <v>87</v>
      </c>
      <c r="B63" s="2">
        <v>331239</v>
      </c>
      <c r="C63" s="2">
        <v>125834</v>
      </c>
      <c r="D63" s="2">
        <v>0.37988899999999998</v>
      </c>
      <c r="E63" s="2">
        <v>182</v>
      </c>
      <c r="F63" s="2">
        <v>691.39559999999994</v>
      </c>
      <c r="G63" s="2">
        <v>1819.9949999999999</v>
      </c>
      <c r="H63" s="2">
        <v>370.06709999999998</v>
      </c>
      <c r="I63" s="4" t="s">
        <v>26</v>
      </c>
      <c r="J63" s="6"/>
      <c r="K63" s="3" t="s">
        <v>88</v>
      </c>
      <c r="L63" s="5">
        <v>0</v>
      </c>
      <c r="M63" s="5">
        <v>0</v>
      </c>
    </row>
    <row r="64" spans="1:20" ht="15.75" customHeight="1">
      <c r="A64" s="3" t="s">
        <v>89</v>
      </c>
      <c r="B64" s="8">
        <f t="shared" ref="B64:H64" si="0">CORREL($B$1:$B$62,B1:B62)</f>
        <v>0.99999999999999989</v>
      </c>
      <c r="C64" s="8">
        <f t="shared" si="0"/>
        <v>0.97742125919564926</v>
      </c>
      <c r="D64" s="8">
        <f t="shared" si="0"/>
        <v>0.35211334602198047</v>
      </c>
      <c r="E64" s="8">
        <f t="shared" si="0"/>
        <v>0.90904244622806452</v>
      </c>
      <c r="F64" s="8">
        <f t="shared" si="0"/>
        <v>0.32254650517520744</v>
      </c>
      <c r="G64" s="8">
        <f t="shared" si="0"/>
        <v>-6.7043854607789759E-3</v>
      </c>
      <c r="H64" s="8">
        <f t="shared" si="0"/>
        <v>-0.10338220768665507</v>
      </c>
      <c r="I64" s="8"/>
      <c r="J64" s="8"/>
      <c r="K64" s="8"/>
      <c r="L64" s="8">
        <f t="shared" ref="L64:M64" si="1">CORREL($B$1:$B$62,L1:L62)</f>
        <v>0.95105906749970459</v>
      </c>
      <c r="M64" s="8">
        <f t="shared" si="1"/>
        <v>-0.40218601806407156</v>
      </c>
    </row>
    <row r="65" spans="1:13" ht="15.75" customHeight="1">
      <c r="A65" s="3" t="s">
        <v>90</v>
      </c>
      <c r="B65" s="8">
        <f t="shared" ref="B65:H65" si="2">CORREL($C$1:$C$62,B1:B62)</f>
        <v>0.97742125919564926</v>
      </c>
      <c r="C65" s="8">
        <f t="shared" si="2"/>
        <v>1</v>
      </c>
      <c r="D65" s="8">
        <f t="shared" si="2"/>
        <v>0.49155478855114609</v>
      </c>
      <c r="E65" s="8">
        <f t="shared" si="2"/>
        <v>0.89561241277888515</v>
      </c>
      <c r="F65" s="8">
        <f t="shared" si="2"/>
        <v>0.32718413501032767</v>
      </c>
      <c r="G65" s="8">
        <f t="shared" si="2"/>
        <v>-8.4975857068153166E-2</v>
      </c>
      <c r="H65" s="8">
        <f t="shared" si="2"/>
        <v>-0.17317671903558982</v>
      </c>
      <c r="I65" s="8"/>
      <c r="J65" s="8"/>
      <c r="K65" s="8"/>
      <c r="L65" s="8">
        <f t="shared" ref="L65:M65" si="3">CORREL($C$1:$C$62,L1:L62)</f>
        <v>0.96074696945903992</v>
      </c>
      <c r="M65" s="8">
        <f t="shared" si="3"/>
        <v>-0.46611342177491316</v>
      </c>
    </row>
    <row r="66" spans="1:13" ht="15.75" customHeight="1">
      <c r="A66" s="3" t="s">
        <v>91</v>
      </c>
      <c r="B66" s="8">
        <f t="shared" ref="B66:H66" si="4">CORREL($D$1:$D$62,B1:B62)</f>
        <v>0.35211334602198047</v>
      </c>
      <c r="C66" s="8">
        <f t="shared" si="4"/>
        <v>0.49155478855114609</v>
      </c>
      <c r="D66" s="8">
        <f t="shared" si="4"/>
        <v>1.0000000000000002</v>
      </c>
      <c r="E66" s="8">
        <f t="shared" si="4"/>
        <v>0.44894184722371822</v>
      </c>
      <c r="F66" s="8">
        <f t="shared" si="4"/>
        <v>-8.0343423864544738E-2</v>
      </c>
      <c r="G66" s="8">
        <f t="shared" si="4"/>
        <v>-0.62570769137115301</v>
      </c>
      <c r="H66" s="8">
        <f t="shared" si="4"/>
        <v>-0.16086994494085599</v>
      </c>
      <c r="I66" s="8"/>
      <c r="J66" s="8"/>
      <c r="K66" s="8"/>
      <c r="L66" s="8">
        <f t="shared" ref="L66:M66" si="5">CORREL($D$1:$D$62,L1:L62)</f>
        <v>0.42365612280821857</v>
      </c>
      <c r="M66" s="8">
        <f t="shared" si="5"/>
        <v>-0.54071608697850182</v>
      </c>
    </row>
    <row r="67" spans="1:13" ht="15.75" customHeight="1">
      <c r="A67" s="3" t="s">
        <v>92</v>
      </c>
      <c r="B67" s="8">
        <f t="shared" ref="B67:H67" si="6">CORREL($E$1:$E$62,B1:B62)</f>
        <v>0.90904244622806452</v>
      </c>
      <c r="C67" s="8">
        <f t="shared" si="6"/>
        <v>0.89561241277888515</v>
      </c>
      <c r="D67" s="8">
        <f t="shared" si="6"/>
        <v>0.44894184722371822</v>
      </c>
      <c r="E67" s="8">
        <f t="shared" si="6"/>
        <v>0.99999999999999989</v>
      </c>
      <c r="F67" s="8">
        <f t="shared" si="6"/>
        <v>-3.8388645373781144E-2</v>
      </c>
      <c r="G67" s="8">
        <f t="shared" si="6"/>
        <v>-0.29638446856353801</v>
      </c>
      <c r="H67" s="8">
        <f t="shared" si="6"/>
        <v>1.5073055887573327E-2</v>
      </c>
      <c r="I67" s="8"/>
      <c r="J67" s="8"/>
      <c r="K67" s="8"/>
      <c r="L67" s="8">
        <f t="shared" ref="L67:M67" si="7">CORREL($E$1:$E$62,L1:L62)</f>
        <v>0.84868498311289686</v>
      </c>
      <c r="M67" s="8">
        <f t="shared" si="7"/>
        <v>-0.36186661886955951</v>
      </c>
    </row>
    <row r="68" spans="1:13" ht="15.75" customHeight="1">
      <c r="A68" s="3" t="s">
        <v>93</v>
      </c>
      <c r="B68" s="8">
        <f t="shared" ref="B68:H68" si="8">CORREL($F$1:$F$62,B1:B62)</f>
        <v>0.32254650517520744</v>
      </c>
      <c r="C68" s="8">
        <f t="shared" si="8"/>
        <v>0.32718413501032767</v>
      </c>
      <c r="D68" s="8">
        <f t="shared" si="8"/>
        <v>-8.0343423864544738E-2</v>
      </c>
      <c r="E68" s="8">
        <f t="shared" si="8"/>
        <v>-3.8388645373781144E-2</v>
      </c>
      <c r="F68" s="8">
        <f t="shared" si="8"/>
        <v>1</v>
      </c>
      <c r="G68" s="8">
        <f t="shared" si="8"/>
        <v>0.77550433611055192</v>
      </c>
      <c r="H68" s="8">
        <f t="shared" si="8"/>
        <v>-0.38298917572881053</v>
      </c>
      <c r="I68" s="8"/>
      <c r="J68" s="8"/>
      <c r="K68" s="8"/>
      <c r="L68" s="8">
        <f t="shared" ref="L68:M68" si="9">CORREL($F$1:$F$62,L1:L62)</f>
        <v>0.35087776963254363</v>
      </c>
      <c r="M68" s="8">
        <f t="shared" si="9"/>
        <v>-0.2598659144364826</v>
      </c>
    </row>
    <row r="69" spans="1:13" ht="15.75" customHeight="1">
      <c r="A69" s="3" t="s">
        <v>94</v>
      </c>
      <c r="B69" s="8">
        <f t="shared" ref="B69:H69" si="10">CORREL($G$1:$G$62,B1:B62)</f>
        <v>-6.7043854607789759E-3</v>
      </c>
      <c r="C69" s="8">
        <f t="shared" si="10"/>
        <v>-8.4975857068153166E-2</v>
      </c>
      <c r="D69" s="8">
        <f t="shared" si="10"/>
        <v>-0.62570769137115301</v>
      </c>
      <c r="E69" s="8">
        <f t="shared" si="10"/>
        <v>-0.29638446856353801</v>
      </c>
      <c r="F69" s="8">
        <f t="shared" si="10"/>
        <v>0.77550433611055192</v>
      </c>
      <c r="G69" s="8">
        <f t="shared" si="10"/>
        <v>1</v>
      </c>
      <c r="H69" s="8">
        <f t="shared" si="10"/>
        <v>-0.15182745299599457</v>
      </c>
      <c r="I69" s="8"/>
      <c r="J69" s="8"/>
      <c r="K69" s="8"/>
      <c r="L69" s="8">
        <f t="shared" ref="L69:M69" si="11">CORREL($G$1:$G$62,L1:L62)</f>
        <v>-4.2996367918609529E-2</v>
      </c>
      <c r="M69" s="8">
        <f t="shared" si="11"/>
        <v>0.13979123835097917</v>
      </c>
    </row>
    <row r="70" spans="1:13" ht="15.75" customHeight="1">
      <c r="A70" s="3" t="s">
        <v>95</v>
      </c>
      <c r="B70" s="8">
        <f t="shared" ref="B70:H70" si="12">CORREL($H$1:$H$62,B1:B62)</f>
        <v>-0.10338220768665507</v>
      </c>
      <c r="C70" s="8">
        <f t="shared" si="12"/>
        <v>-0.17317671903558982</v>
      </c>
      <c r="D70" s="8">
        <f t="shared" si="12"/>
        <v>-0.16086994494085599</v>
      </c>
      <c r="E70" s="8">
        <f t="shared" si="12"/>
        <v>1.5073055887573327E-2</v>
      </c>
      <c r="F70" s="8">
        <f t="shared" si="12"/>
        <v>-0.38298917572881053</v>
      </c>
      <c r="G70" s="8">
        <f t="shared" si="12"/>
        <v>-0.15182745299599457</v>
      </c>
      <c r="H70" s="8">
        <f t="shared" si="12"/>
        <v>1</v>
      </c>
      <c r="I70" s="8"/>
      <c r="J70" s="8"/>
      <c r="K70" s="8"/>
      <c r="L70" s="8">
        <f t="shared" ref="L70:M70" si="13">CORREL($H$1:$H$62,L1:L62)</f>
        <v>-0.26875638024193055</v>
      </c>
      <c r="M70" s="8">
        <f t="shared" si="13"/>
        <v>0.41799754442780729</v>
      </c>
    </row>
    <row r="71" spans="1:13" ht="15.75" customHeight="1">
      <c r="A71" s="3" t="s">
        <v>96</v>
      </c>
      <c r="B71" s="8">
        <f t="shared" ref="B71:H71" si="14">CORREL($L$1:$L$62,B1:B62)</f>
        <v>0.95105906749970459</v>
      </c>
      <c r="C71" s="8">
        <f t="shared" si="14"/>
        <v>0.96074696945903992</v>
      </c>
      <c r="D71" s="8">
        <f t="shared" si="14"/>
        <v>0.42365612280821857</v>
      </c>
      <c r="E71" s="8">
        <f t="shared" si="14"/>
        <v>0.84868498311289686</v>
      </c>
      <c r="F71" s="8">
        <f t="shared" si="14"/>
        <v>0.35087776963254363</v>
      </c>
      <c r="G71" s="8">
        <f t="shared" si="14"/>
        <v>-4.2996367918609529E-2</v>
      </c>
      <c r="H71" s="8">
        <f t="shared" si="14"/>
        <v>-0.26875638024193055</v>
      </c>
      <c r="I71" s="8"/>
      <c r="J71" s="8"/>
      <c r="K71" s="8"/>
      <c r="L71" s="8">
        <f t="shared" ref="L71:M71" si="15">CORREL($L$1:$L$62,L1:L62)</f>
        <v>1</v>
      </c>
      <c r="M71" s="8">
        <f t="shared" si="15"/>
        <v>-0.54232195794782556</v>
      </c>
    </row>
    <row r="72" spans="1:13" ht="15.75" customHeight="1">
      <c r="A72" s="5" t="s">
        <v>97</v>
      </c>
      <c r="B72">
        <f t="shared" ref="B72:H72" si="16">CORREL($M$1:$M$62,B1:B62)</f>
        <v>-0.40218601806407156</v>
      </c>
      <c r="C72">
        <f t="shared" si="16"/>
        <v>-0.46611342177491316</v>
      </c>
      <c r="D72">
        <f t="shared" si="16"/>
        <v>-0.54071608697850182</v>
      </c>
      <c r="E72">
        <f t="shared" si="16"/>
        <v>-0.36186661886955951</v>
      </c>
      <c r="F72">
        <f t="shared" si="16"/>
        <v>-0.2598659144364826</v>
      </c>
      <c r="G72">
        <f t="shared" si="16"/>
        <v>0.13979123835097917</v>
      </c>
      <c r="H72">
        <f t="shared" si="16"/>
        <v>0.41799754442780729</v>
      </c>
      <c r="L72">
        <f t="shared" ref="L72:M72" si="17">CORREL($M$1:$M$62,L1:L62)</f>
        <v>-0.54232195794782556</v>
      </c>
      <c r="M72">
        <f t="shared" si="17"/>
        <v>1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72"/>
  <sheetViews>
    <sheetView workbookViewId="0"/>
  </sheetViews>
  <sheetFormatPr defaultColWidth="14.44140625" defaultRowHeight="15.75" customHeight="1"/>
  <cols>
    <col min="1" max="1" width="8.109375" customWidth="1"/>
    <col min="10" max="11" width="8" customWidth="1"/>
  </cols>
  <sheetData>
    <row r="1" spans="1:19" ht="13.8">
      <c r="A1" s="1" t="s">
        <v>1</v>
      </c>
      <c r="B1" s="2">
        <v>350415</v>
      </c>
      <c r="C1" s="2">
        <v>89769</v>
      </c>
      <c r="D1" s="2">
        <v>0.25617899999999999</v>
      </c>
      <c r="E1" s="2">
        <v>203</v>
      </c>
      <c r="F1" s="2">
        <v>442.21179999999998</v>
      </c>
      <c r="G1" s="2">
        <v>1726.182</v>
      </c>
      <c r="H1" s="2">
        <v>315.49779999999998</v>
      </c>
      <c r="I1" s="3" t="s">
        <v>2</v>
      </c>
      <c r="J1" s="3">
        <v>10</v>
      </c>
      <c r="K1" s="3">
        <v>64</v>
      </c>
      <c r="L1" s="8">
        <f t="shared" ref="L1:L62" si="0">(B1-C1)/E1</f>
        <v>1283.9704433497536</v>
      </c>
      <c r="M1" s="8"/>
      <c r="N1" s="8"/>
      <c r="O1" s="8"/>
      <c r="P1" s="8"/>
      <c r="Q1" s="8"/>
      <c r="R1" s="8"/>
    </row>
    <row r="2" spans="1:19" ht="13.8">
      <c r="A2" s="1" t="s">
        <v>0</v>
      </c>
      <c r="B2" s="2">
        <v>506078</v>
      </c>
      <c r="C2" s="2">
        <v>180817</v>
      </c>
      <c r="D2" s="2">
        <v>0.35729100000000003</v>
      </c>
      <c r="E2" s="2">
        <v>441</v>
      </c>
      <c r="F2" s="2">
        <v>410.01589999999999</v>
      </c>
      <c r="G2" s="2">
        <v>1147.569</v>
      </c>
      <c r="H2" s="2">
        <v>320.62970000000001</v>
      </c>
      <c r="I2" s="3" t="s">
        <v>5</v>
      </c>
      <c r="J2" s="4">
        <v>71</v>
      </c>
      <c r="K2" s="3">
        <v>47.5</v>
      </c>
      <c r="L2" s="8">
        <f t="shared" si="0"/>
        <v>737.5532879818594</v>
      </c>
      <c r="M2" s="8"/>
      <c r="N2" s="8"/>
      <c r="O2" s="8"/>
      <c r="P2" s="8"/>
      <c r="Q2" s="8"/>
      <c r="R2" s="8"/>
      <c r="S2" s="8"/>
    </row>
    <row r="3" spans="1:19" ht="13.8">
      <c r="A3" s="1" t="s">
        <v>9</v>
      </c>
      <c r="B3" s="2">
        <v>107403</v>
      </c>
      <c r="C3" s="2">
        <v>35387</v>
      </c>
      <c r="D3" s="2">
        <v>0.32947900000000002</v>
      </c>
      <c r="E3" s="2">
        <v>82</v>
      </c>
      <c r="F3" s="2">
        <v>431.54880000000003</v>
      </c>
      <c r="G3" s="2">
        <v>1309.7929999999999</v>
      </c>
      <c r="H3" s="2">
        <v>267.8134</v>
      </c>
      <c r="I3" s="3" t="s">
        <v>11</v>
      </c>
      <c r="J3" s="3">
        <v>3</v>
      </c>
      <c r="K3" s="3">
        <v>47.5</v>
      </c>
      <c r="L3" s="8">
        <f t="shared" si="0"/>
        <v>878.2439024390244</v>
      </c>
      <c r="M3" s="8"/>
      <c r="N3" s="8"/>
      <c r="O3" s="8"/>
      <c r="P3" s="8"/>
      <c r="Q3" s="8"/>
      <c r="R3" s="8"/>
    </row>
    <row r="4" spans="1:19" ht="13.8">
      <c r="A4" s="1" t="s">
        <v>6</v>
      </c>
      <c r="B4" s="2">
        <v>450558</v>
      </c>
      <c r="C4" s="2">
        <v>135494</v>
      </c>
      <c r="D4" s="2">
        <v>0.30072500000000002</v>
      </c>
      <c r="E4" s="2">
        <v>331</v>
      </c>
      <c r="F4" s="2">
        <v>409.34739999999999</v>
      </c>
      <c r="G4" s="2">
        <v>1361.202</v>
      </c>
      <c r="H4" s="2">
        <v>378.59160000000003</v>
      </c>
      <c r="I4" s="3" t="s">
        <v>5</v>
      </c>
      <c r="J4" s="3">
        <v>121</v>
      </c>
      <c r="K4" s="3">
        <v>47.5</v>
      </c>
      <c r="L4" s="8">
        <f t="shared" si="0"/>
        <v>951.85498489425981</v>
      </c>
    </row>
    <row r="5" spans="1:19" ht="13.8">
      <c r="A5" s="1" t="s">
        <v>14</v>
      </c>
      <c r="B5" s="2">
        <v>127020</v>
      </c>
      <c r="C5" s="2">
        <v>45637</v>
      </c>
      <c r="D5" s="2">
        <v>0.35929</v>
      </c>
      <c r="E5" s="2">
        <v>105</v>
      </c>
      <c r="F5" s="2">
        <v>434.63810000000001</v>
      </c>
      <c r="G5" s="2">
        <v>1209.7139999999999</v>
      </c>
      <c r="H5" s="2">
        <v>297.81509999999997</v>
      </c>
      <c r="I5" s="3" t="s">
        <v>11</v>
      </c>
      <c r="J5" s="3">
        <v>3</v>
      </c>
      <c r="K5" s="3">
        <v>47.5</v>
      </c>
      <c r="L5" s="8">
        <f t="shared" si="0"/>
        <v>775.0761904761905</v>
      </c>
    </row>
    <row r="6" spans="1:19" ht="13.8">
      <c r="A6" s="1" t="s">
        <v>7</v>
      </c>
      <c r="B6" s="2">
        <v>524623</v>
      </c>
      <c r="C6" s="2">
        <v>166332</v>
      </c>
      <c r="D6" s="2">
        <v>0.31705100000000003</v>
      </c>
      <c r="E6" s="2">
        <v>397</v>
      </c>
      <c r="F6" s="2">
        <v>418.97230000000002</v>
      </c>
      <c r="G6" s="2">
        <v>1321.4690000000001</v>
      </c>
      <c r="H6" s="2">
        <v>364.32060000000001</v>
      </c>
      <c r="I6" s="3" t="s">
        <v>5</v>
      </c>
      <c r="J6" s="3">
        <v>123</v>
      </c>
      <c r="K6" s="3">
        <v>47.5</v>
      </c>
      <c r="L6" s="8">
        <f t="shared" si="0"/>
        <v>902.49622166246854</v>
      </c>
    </row>
    <row r="7" spans="1:19" ht="13.8">
      <c r="A7" s="1" t="s">
        <v>23</v>
      </c>
      <c r="B7" s="2">
        <v>108674</v>
      </c>
      <c r="C7" s="2">
        <v>31334</v>
      </c>
      <c r="D7" s="2">
        <v>0.28832999999999998</v>
      </c>
      <c r="E7" s="2">
        <v>74</v>
      </c>
      <c r="F7" s="2">
        <v>423.43239999999997</v>
      </c>
      <c r="G7" s="2">
        <v>1468.568</v>
      </c>
      <c r="H7" s="2">
        <v>298.77420000000001</v>
      </c>
      <c r="I7" s="3" t="s">
        <v>11</v>
      </c>
      <c r="J7" s="3">
        <v>5</v>
      </c>
      <c r="K7" s="3">
        <v>47.5</v>
      </c>
      <c r="L7" s="8">
        <f t="shared" si="0"/>
        <v>1045.1351351351352</v>
      </c>
    </row>
    <row r="8" spans="1:19" ht="13.8">
      <c r="A8" s="1" t="s">
        <v>8</v>
      </c>
      <c r="B8" s="2">
        <v>472754</v>
      </c>
      <c r="C8" s="2">
        <v>165340</v>
      </c>
      <c r="D8" s="2">
        <v>0.34973799999999999</v>
      </c>
      <c r="E8" s="2">
        <v>400</v>
      </c>
      <c r="F8" s="2">
        <v>413.35</v>
      </c>
      <c r="G8" s="2">
        <v>1181.885</v>
      </c>
      <c r="H8" s="2">
        <v>391.72190000000001</v>
      </c>
      <c r="I8" s="3" t="s">
        <v>5</v>
      </c>
      <c r="J8" s="3">
        <v>101</v>
      </c>
      <c r="K8" s="3">
        <v>47.5</v>
      </c>
      <c r="L8" s="8">
        <f t="shared" si="0"/>
        <v>768.53499999999997</v>
      </c>
    </row>
    <row r="9" spans="1:19" ht="13.8">
      <c r="A9" s="1" t="s">
        <v>30</v>
      </c>
      <c r="B9" s="2">
        <v>106313</v>
      </c>
      <c r="C9" s="2">
        <v>36192</v>
      </c>
      <c r="D9" s="2">
        <v>0.34042899999999998</v>
      </c>
      <c r="E9" s="2">
        <v>85</v>
      </c>
      <c r="F9" s="2">
        <v>425.78820000000002</v>
      </c>
      <c r="G9" s="2">
        <v>1250.741</v>
      </c>
      <c r="H9" s="2">
        <v>202.43469999999999</v>
      </c>
      <c r="I9" s="3" t="s">
        <v>2</v>
      </c>
      <c r="J9" s="3">
        <v>7</v>
      </c>
      <c r="K9" s="3">
        <v>47.5</v>
      </c>
      <c r="L9" s="8">
        <f t="shared" si="0"/>
        <v>824.95294117647063</v>
      </c>
    </row>
    <row r="10" spans="1:19" ht="13.8">
      <c r="A10" s="1" t="s">
        <v>32</v>
      </c>
      <c r="B10" s="2">
        <v>136825</v>
      </c>
      <c r="C10" s="2">
        <v>53601</v>
      </c>
      <c r="D10" s="2">
        <v>0.39174900000000001</v>
      </c>
      <c r="E10" s="2">
        <v>99</v>
      </c>
      <c r="F10" s="2">
        <v>541.42420000000004</v>
      </c>
      <c r="G10" s="2">
        <v>1382.0709999999999</v>
      </c>
      <c r="H10" s="2">
        <v>221.86600000000001</v>
      </c>
      <c r="I10" s="3" t="s">
        <v>11</v>
      </c>
      <c r="J10" s="3">
        <v>4</v>
      </c>
      <c r="K10" s="3">
        <v>47.5</v>
      </c>
      <c r="L10" s="8">
        <f t="shared" si="0"/>
        <v>840.64646464646466</v>
      </c>
    </row>
    <row r="11" spans="1:19" ht="13.8">
      <c r="A11" s="1" t="s">
        <v>33</v>
      </c>
      <c r="B11" s="2">
        <v>114274</v>
      </c>
      <c r="C11" s="2">
        <v>34172</v>
      </c>
      <c r="D11" s="2">
        <v>0.29903600000000002</v>
      </c>
      <c r="E11" s="2">
        <v>56</v>
      </c>
      <c r="F11" s="2">
        <v>610.21429999999998</v>
      </c>
      <c r="G11" s="2">
        <v>2040.607</v>
      </c>
      <c r="H11" s="2">
        <v>173.07679999999999</v>
      </c>
      <c r="I11" s="3" t="s">
        <v>11</v>
      </c>
      <c r="J11" s="3">
        <v>4</v>
      </c>
      <c r="K11" s="3">
        <v>47.5</v>
      </c>
      <c r="L11" s="8">
        <f t="shared" si="0"/>
        <v>1430.3928571428571</v>
      </c>
    </row>
    <row r="12" spans="1:19" ht="13.8">
      <c r="A12" s="1" t="s">
        <v>36</v>
      </c>
      <c r="B12" s="2">
        <v>96015</v>
      </c>
      <c r="C12" s="2">
        <v>22354</v>
      </c>
      <c r="D12" s="2">
        <v>0.232818</v>
      </c>
      <c r="E12" s="2">
        <v>35</v>
      </c>
      <c r="F12" s="2">
        <v>638.6857</v>
      </c>
      <c r="G12" s="2">
        <v>2743.2860000000001</v>
      </c>
      <c r="H12" s="2">
        <v>141.49979999999999</v>
      </c>
      <c r="I12" s="3" t="s">
        <v>2</v>
      </c>
      <c r="J12" s="3">
        <v>6</v>
      </c>
      <c r="K12" s="3">
        <v>47.5</v>
      </c>
      <c r="L12" s="8">
        <f t="shared" si="0"/>
        <v>2104.6</v>
      </c>
    </row>
    <row r="13" spans="1:19" ht="13.8">
      <c r="A13" s="1" t="s">
        <v>28</v>
      </c>
      <c r="B13" s="2">
        <v>368685</v>
      </c>
      <c r="C13" s="2">
        <v>88892</v>
      </c>
      <c r="D13" s="2">
        <v>0.24110599999999999</v>
      </c>
      <c r="E13" s="2">
        <v>180</v>
      </c>
      <c r="F13" s="2">
        <v>493.84440000000001</v>
      </c>
      <c r="G13" s="2">
        <v>2048.25</v>
      </c>
      <c r="H13" s="2">
        <v>492.28059999999999</v>
      </c>
      <c r="I13" s="3" t="s">
        <v>29</v>
      </c>
      <c r="J13" s="5">
        <v>4</v>
      </c>
      <c r="K13" s="5">
        <v>64</v>
      </c>
      <c r="L13" s="8">
        <f t="shared" si="0"/>
        <v>1554.4055555555556</v>
      </c>
      <c r="M13" s="8"/>
      <c r="N13" s="8"/>
      <c r="O13" s="8"/>
      <c r="P13" s="8"/>
      <c r="Q13" s="8"/>
      <c r="R13" s="8"/>
    </row>
    <row r="14" spans="1:19" ht="13.8">
      <c r="A14" s="1" t="s">
        <v>41</v>
      </c>
      <c r="B14" s="2">
        <v>616833</v>
      </c>
      <c r="C14" s="2">
        <v>250271</v>
      </c>
      <c r="D14" s="2">
        <v>0.40573500000000001</v>
      </c>
      <c r="E14" s="2">
        <v>504</v>
      </c>
      <c r="F14" s="2">
        <v>496.56939999999997</v>
      </c>
      <c r="G14" s="2">
        <v>1223.875</v>
      </c>
      <c r="H14" s="2">
        <v>288.7337</v>
      </c>
      <c r="I14" s="3" t="s">
        <v>42</v>
      </c>
      <c r="J14" s="3">
        <v>145</v>
      </c>
      <c r="K14" s="3">
        <v>18</v>
      </c>
      <c r="L14" s="8">
        <f t="shared" si="0"/>
        <v>727.30555555555554</v>
      </c>
      <c r="M14" s="8"/>
      <c r="N14" s="8"/>
      <c r="O14" s="8"/>
      <c r="P14" s="8"/>
      <c r="Q14" s="8"/>
      <c r="R14" s="8"/>
    </row>
    <row r="15" spans="1:19" ht="13.8">
      <c r="A15" s="1" t="s">
        <v>44</v>
      </c>
      <c r="B15" s="2">
        <v>246844</v>
      </c>
      <c r="C15" s="2">
        <v>73928</v>
      </c>
      <c r="D15" s="2">
        <v>0.29949300000000001</v>
      </c>
      <c r="E15" s="2">
        <v>139</v>
      </c>
      <c r="F15" s="2">
        <v>531.85609999999997</v>
      </c>
      <c r="G15" s="2">
        <v>1775.856</v>
      </c>
      <c r="H15" s="2">
        <v>481.24020000000002</v>
      </c>
      <c r="I15" s="3" t="s">
        <v>45</v>
      </c>
      <c r="J15" s="3">
        <v>3</v>
      </c>
      <c r="K15" s="3">
        <v>47.5</v>
      </c>
      <c r="L15" s="8">
        <f t="shared" si="0"/>
        <v>1244</v>
      </c>
      <c r="M15" s="8"/>
      <c r="N15" s="8"/>
      <c r="O15" s="8"/>
      <c r="P15" s="8"/>
      <c r="Q15" s="8"/>
      <c r="R15" s="8"/>
    </row>
    <row r="16" spans="1:19" ht="13.8">
      <c r="A16" s="1" t="s">
        <v>10</v>
      </c>
      <c r="B16" s="2">
        <v>680438</v>
      </c>
      <c r="C16" s="2">
        <v>255589</v>
      </c>
      <c r="D16" s="2">
        <v>0.37562400000000001</v>
      </c>
      <c r="E16" s="2">
        <v>615</v>
      </c>
      <c r="F16" s="2">
        <v>415.59190000000001</v>
      </c>
      <c r="G16" s="2">
        <v>1106.403</v>
      </c>
      <c r="H16" s="2">
        <v>456.62060000000002</v>
      </c>
      <c r="I16" s="3" t="s">
        <v>5</v>
      </c>
      <c r="J16" s="3">
        <v>145</v>
      </c>
      <c r="K16" s="3">
        <v>32.5</v>
      </c>
      <c r="L16" s="8">
        <f t="shared" si="0"/>
        <v>690.81138211382108</v>
      </c>
    </row>
    <row r="17" spans="1:18" ht="13.8">
      <c r="A17" s="1" t="s">
        <v>12</v>
      </c>
      <c r="B17" s="2">
        <v>661863</v>
      </c>
      <c r="C17" s="2">
        <v>203505</v>
      </c>
      <c r="D17" s="2">
        <v>0.307473</v>
      </c>
      <c r="E17" s="2">
        <v>368</v>
      </c>
      <c r="F17" s="2">
        <v>553.0027</v>
      </c>
      <c r="G17" s="2">
        <v>1798.5409999999999</v>
      </c>
      <c r="H17" s="2">
        <v>425.57530000000003</v>
      </c>
      <c r="I17" s="3" t="s">
        <v>5</v>
      </c>
      <c r="J17" s="3">
        <v>130</v>
      </c>
      <c r="K17" s="3">
        <v>32.5</v>
      </c>
      <c r="L17" s="8">
        <f t="shared" si="0"/>
        <v>1245.5380434782608</v>
      </c>
    </row>
    <row r="18" spans="1:18" ht="13.8">
      <c r="A18" s="1" t="s">
        <v>52</v>
      </c>
      <c r="B18" s="2">
        <v>220275</v>
      </c>
      <c r="C18" s="2">
        <v>80372</v>
      </c>
      <c r="D18" s="2">
        <v>0.364871</v>
      </c>
      <c r="E18" s="2">
        <v>187</v>
      </c>
      <c r="F18" s="2">
        <v>429.79680000000002</v>
      </c>
      <c r="G18" s="2">
        <v>1177.941</v>
      </c>
      <c r="H18" s="2">
        <v>325.68490000000003</v>
      </c>
      <c r="I18" s="3" t="s">
        <v>45</v>
      </c>
      <c r="J18" s="3">
        <v>2</v>
      </c>
      <c r="K18" s="3">
        <v>47.5</v>
      </c>
      <c r="L18" s="8">
        <f t="shared" si="0"/>
        <v>748.14438502673795</v>
      </c>
    </row>
    <row r="19" spans="1:18" ht="13.8">
      <c r="A19" s="1" t="s">
        <v>13</v>
      </c>
      <c r="B19" s="2">
        <v>825630</v>
      </c>
      <c r="C19" s="2">
        <v>334116</v>
      </c>
      <c r="D19" s="2">
        <v>0.40467999999999998</v>
      </c>
      <c r="E19" s="2">
        <v>795</v>
      </c>
      <c r="F19" s="2">
        <v>420.27170000000001</v>
      </c>
      <c r="G19" s="2">
        <v>1038.528</v>
      </c>
      <c r="H19" s="2">
        <v>468.02120000000002</v>
      </c>
      <c r="I19" s="3" t="s">
        <v>5</v>
      </c>
      <c r="J19" s="3">
        <v>209</v>
      </c>
      <c r="K19" s="3">
        <v>32.5</v>
      </c>
      <c r="L19" s="8">
        <f t="shared" si="0"/>
        <v>618.25660377358486</v>
      </c>
    </row>
    <row r="20" spans="1:18" ht="13.8">
      <c r="A20" s="1" t="s">
        <v>31</v>
      </c>
      <c r="B20" s="2">
        <v>142216</v>
      </c>
      <c r="C20" s="2">
        <v>39619</v>
      </c>
      <c r="D20" s="2">
        <v>0.27858300000000003</v>
      </c>
      <c r="E20" s="2">
        <v>69</v>
      </c>
      <c r="F20" s="2">
        <v>574.1884</v>
      </c>
      <c r="G20" s="2">
        <v>2061.1010000000001</v>
      </c>
      <c r="H20" s="2">
        <v>360.69389999999999</v>
      </c>
      <c r="I20" s="3" t="s">
        <v>29</v>
      </c>
      <c r="J20" s="3">
        <v>3</v>
      </c>
      <c r="K20" s="3">
        <v>47.5</v>
      </c>
      <c r="L20" s="8">
        <f t="shared" si="0"/>
        <v>1486.9130434782608</v>
      </c>
    </row>
    <row r="21" spans="1:18" ht="13.8">
      <c r="A21" s="1" t="s">
        <v>15</v>
      </c>
      <c r="B21" s="2">
        <v>483905</v>
      </c>
      <c r="C21" s="2">
        <v>168611</v>
      </c>
      <c r="D21" s="2">
        <v>0.34843800000000003</v>
      </c>
      <c r="E21" s="2">
        <v>393</v>
      </c>
      <c r="F21" s="2">
        <v>429.03559999999999</v>
      </c>
      <c r="G21" s="2">
        <v>1231.31</v>
      </c>
      <c r="H21" s="2">
        <v>443.60890000000001</v>
      </c>
      <c r="I21" s="3" t="s">
        <v>5</v>
      </c>
      <c r="J21" s="3">
        <v>120</v>
      </c>
      <c r="K21" s="3">
        <v>32.5</v>
      </c>
      <c r="L21" s="8">
        <f t="shared" si="0"/>
        <v>802.27480916030538</v>
      </c>
    </row>
    <row r="22" spans="1:18" ht="13.8">
      <c r="A22" s="1" t="s">
        <v>61</v>
      </c>
      <c r="B22" s="2">
        <v>142976</v>
      </c>
      <c r="C22" s="2">
        <v>47166</v>
      </c>
      <c r="D22" s="2">
        <v>0.32988800000000001</v>
      </c>
      <c r="E22" s="2">
        <v>111</v>
      </c>
      <c r="F22" s="2">
        <v>424.91890000000001</v>
      </c>
      <c r="G22" s="2">
        <v>1288.0719999999999</v>
      </c>
      <c r="H22" s="2">
        <v>422.60250000000002</v>
      </c>
      <c r="I22" s="3" t="s">
        <v>45</v>
      </c>
      <c r="J22" s="3">
        <v>3</v>
      </c>
      <c r="K22" s="3">
        <v>47.5</v>
      </c>
      <c r="L22" s="8">
        <f t="shared" si="0"/>
        <v>863.1531531531532</v>
      </c>
    </row>
    <row r="23" spans="1:18" ht="13.8">
      <c r="A23" s="1" t="s">
        <v>69</v>
      </c>
      <c r="B23" s="2">
        <v>325888</v>
      </c>
      <c r="C23" s="2">
        <v>72690</v>
      </c>
      <c r="D23" s="2">
        <v>0.223052</v>
      </c>
      <c r="E23" s="2">
        <v>118</v>
      </c>
      <c r="F23" s="2">
        <v>616.01689999999996</v>
      </c>
      <c r="G23" s="2">
        <v>2761.7629999999999</v>
      </c>
      <c r="H23" s="2">
        <v>344.92140000000001</v>
      </c>
      <c r="I23" s="3" t="s">
        <v>45</v>
      </c>
      <c r="J23" s="3">
        <v>3</v>
      </c>
      <c r="K23" s="3">
        <v>64</v>
      </c>
      <c r="L23" s="8">
        <f t="shared" si="0"/>
        <v>2145.7457627118642</v>
      </c>
    </row>
    <row r="24" spans="1:18" ht="13.8">
      <c r="A24" s="1" t="s">
        <v>65</v>
      </c>
      <c r="B24" s="2">
        <v>311506</v>
      </c>
      <c r="C24" s="2">
        <v>124911</v>
      </c>
      <c r="D24" s="2">
        <v>0.40099099999999999</v>
      </c>
      <c r="E24" s="2">
        <v>226</v>
      </c>
      <c r="F24" s="2">
        <v>552.70349999999996</v>
      </c>
      <c r="G24" s="2">
        <v>1378.345</v>
      </c>
      <c r="H24" s="2">
        <v>377.61970000000002</v>
      </c>
      <c r="I24" s="3" t="s">
        <v>66</v>
      </c>
      <c r="J24" s="3">
        <v>76</v>
      </c>
      <c r="K24" s="3">
        <v>13.5</v>
      </c>
      <c r="L24" s="8">
        <f t="shared" si="0"/>
        <v>825.64159292035401</v>
      </c>
      <c r="M24" s="8"/>
      <c r="N24" s="8"/>
      <c r="O24" s="8"/>
      <c r="P24" s="8"/>
      <c r="Q24" s="8"/>
      <c r="R24" s="8"/>
    </row>
    <row r="25" spans="1:18" ht="13.8">
      <c r="A25" s="1" t="s">
        <v>43</v>
      </c>
      <c r="B25" s="2">
        <v>569769</v>
      </c>
      <c r="C25" s="2">
        <v>210729</v>
      </c>
      <c r="D25" s="2">
        <v>0.36985000000000001</v>
      </c>
      <c r="E25" s="2">
        <v>371</v>
      </c>
      <c r="F25" s="2">
        <v>568.0027</v>
      </c>
      <c r="G25" s="2">
        <v>1535.7650000000001</v>
      </c>
      <c r="H25" s="2">
        <v>265.31709999999998</v>
      </c>
      <c r="I25" s="3" t="s">
        <v>42</v>
      </c>
      <c r="J25" s="3">
        <v>131</v>
      </c>
      <c r="K25" s="3">
        <v>18</v>
      </c>
      <c r="L25" s="8">
        <f t="shared" si="0"/>
        <v>967.76280323450135</v>
      </c>
    </row>
    <row r="26" spans="1:18" ht="13.8">
      <c r="A26" s="1" t="s">
        <v>73</v>
      </c>
      <c r="B26" s="2">
        <v>140947</v>
      </c>
      <c r="C26" s="2">
        <v>39995</v>
      </c>
      <c r="D26" s="2">
        <v>0.28375899999999998</v>
      </c>
      <c r="E26" s="2">
        <v>80</v>
      </c>
      <c r="F26" s="2">
        <v>499.9375</v>
      </c>
      <c r="G26" s="2">
        <v>1761.838</v>
      </c>
      <c r="H26" s="2">
        <v>414.02800000000002</v>
      </c>
      <c r="I26" s="3" t="s">
        <v>45</v>
      </c>
      <c r="J26" s="3">
        <v>5</v>
      </c>
      <c r="K26" s="3">
        <v>47.5</v>
      </c>
      <c r="L26" s="8">
        <f t="shared" si="0"/>
        <v>1261.9000000000001</v>
      </c>
    </row>
    <row r="27" spans="1:18" ht="13.8">
      <c r="A27" s="1" t="s">
        <v>46</v>
      </c>
      <c r="B27" s="2">
        <v>840144</v>
      </c>
      <c r="C27" s="2">
        <v>298196</v>
      </c>
      <c r="D27" s="2">
        <v>0.35493400000000003</v>
      </c>
      <c r="E27" s="2">
        <v>556</v>
      </c>
      <c r="F27" s="2">
        <v>536.32370000000003</v>
      </c>
      <c r="G27" s="2">
        <v>1511.05</v>
      </c>
      <c r="H27" s="2">
        <v>285.26170000000002</v>
      </c>
      <c r="I27" s="3" t="s">
        <v>42</v>
      </c>
      <c r="J27" s="3">
        <v>253</v>
      </c>
      <c r="K27" s="3">
        <v>18</v>
      </c>
      <c r="L27" s="8">
        <f t="shared" si="0"/>
        <v>974.726618705036</v>
      </c>
    </row>
    <row r="28" spans="1:18" ht="13.8">
      <c r="A28" s="1" t="s">
        <v>34</v>
      </c>
      <c r="B28" s="2">
        <v>112025</v>
      </c>
      <c r="C28" s="2">
        <v>39565</v>
      </c>
      <c r="D28" s="2">
        <v>0.35317999999999999</v>
      </c>
      <c r="E28" s="2">
        <v>90</v>
      </c>
      <c r="F28" s="2">
        <v>439.61110000000002</v>
      </c>
      <c r="G28" s="2">
        <v>1244.722</v>
      </c>
      <c r="H28" s="2">
        <v>421.45150000000001</v>
      </c>
      <c r="I28" s="3" t="s">
        <v>29</v>
      </c>
      <c r="J28" s="3">
        <v>7</v>
      </c>
      <c r="K28" s="3">
        <v>47.5</v>
      </c>
      <c r="L28" s="8">
        <f t="shared" si="0"/>
        <v>805.11111111111109</v>
      </c>
    </row>
    <row r="29" spans="1:18" ht="13.8">
      <c r="A29" s="1" t="s">
        <v>67</v>
      </c>
      <c r="B29" s="2">
        <v>300182</v>
      </c>
      <c r="C29" s="2">
        <v>90949</v>
      </c>
      <c r="D29" s="2">
        <v>0.30298000000000003</v>
      </c>
      <c r="E29" s="2">
        <v>140</v>
      </c>
      <c r="F29" s="2">
        <v>649.63570000000004</v>
      </c>
      <c r="G29" s="2">
        <v>2144.1570000000002</v>
      </c>
      <c r="H29" s="2">
        <v>407.97579999999999</v>
      </c>
      <c r="I29" s="3" t="s">
        <v>66</v>
      </c>
      <c r="J29" s="3">
        <v>50</v>
      </c>
      <c r="K29" s="3">
        <v>13.5</v>
      </c>
      <c r="L29" s="8">
        <f t="shared" si="0"/>
        <v>1494.5214285714285</v>
      </c>
    </row>
    <row r="30" spans="1:18" ht="13.8">
      <c r="A30" s="1" t="s">
        <v>68</v>
      </c>
      <c r="B30" s="2">
        <v>409388</v>
      </c>
      <c r="C30" s="2">
        <v>147441</v>
      </c>
      <c r="D30" s="2">
        <v>0.36015000000000003</v>
      </c>
      <c r="E30" s="2">
        <v>257</v>
      </c>
      <c r="F30" s="2">
        <v>573.70039999999995</v>
      </c>
      <c r="G30" s="2">
        <v>1592.9490000000001</v>
      </c>
      <c r="H30" s="2">
        <v>460.93729999999999</v>
      </c>
      <c r="I30" s="3" t="s">
        <v>66</v>
      </c>
      <c r="J30" s="3">
        <v>105</v>
      </c>
      <c r="K30" s="3">
        <v>13.5</v>
      </c>
      <c r="L30" s="8">
        <f t="shared" si="0"/>
        <v>1019.2490272373541</v>
      </c>
    </row>
    <row r="31" spans="1:18" ht="13.8">
      <c r="A31" s="1" t="s">
        <v>35</v>
      </c>
      <c r="B31" s="2">
        <v>112337</v>
      </c>
      <c r="C31" s="2">
        <v>35275</v>
      </c>
      <c r="D31" s="2">
        <v>0.31401099999999998</v>
      </c>
      <c r="E31" s="2">
        <v>75</v>
      </c>
      <c r="F31" s="2">
        <v>470.33330000000001</v>
      </c>
      <c r="G31" s="2">
        <v>1497.827</v>
      </c>
      <c r="H31" s="2">
        <v>439.37880000000001</v>
      </c>
      <c r="I31" s="3" t="s">
        <v>29</v>
      </c>
      <c r="J31" s="3">
        <v>7</v>
      </c>
      <c r="K31" s="3">
        <v>47.5</v>
      </c>
      <c r="L31" s="8">
        <f t="shared" si="0"/>
        <v>1027.4933333333333</v>
      </c>
    </row>
    <row r="32" spans="1:18" ht="13.8">
      <c r="A32" s="1" t="s">
        <v>70</v>
      </c>
      <c r="B32" s="2">
        <v>353505</v>
      </c>
      <c r="C32" s="2">
        <v>128121</v>
      </c>
      <c r="D32" s="2">
        <v>0.362431</v>
      </c>
      <c r="E32" s="2">
        <v>265</v>
      </c>
      <c r="F32" s="2">
        <v>483.47550000000001</v>
      </c>
      <c r="G32" s="2">
        <v>1333.981</v>
      </c>
      <c r="H32" s="2">
        <v>473.67259999999999</v>
      </c>
      <c r="I32" s="3" t="s">
        <v>66</v>
      </c>
      <c r="J32" s="3">
        <v>114</v>
      </c>
      <c r="K32" s="3">
        <v>13.5</v>
      </c>
      <c r="L32" s="8">
        <f t="shared" si="0"/>
        <v>850.50566037735848</v>
      </c>
    </row>
    <row r="33" spans="1:18" ht="13.8">
      <c r="A33" s="1" t="s">
        <v>57</v>
      </c>
      <c r="B33" s="2">
        <v>331719</v>
      </c>
      <c r="C33" s="2">
        <v>44660</v>
      </c>
      <c r="D33" s="2">
        <v>0.134632</v>
      </c>
      <c r="E33" s="2">
        <v>44</v>
      </c>
      <c r="F33" s="2">
        <v>1015</v>
      </c>
      <c r="G33" s="2">
        <v>7539.0680000000002</v>
      </c>
      <c r="H33" s="2">
        <v>321.22309999999999</v>
      </c>
      <c r="I33" s="3" t="s">
        <v>2</v>
      </c>
      <c r="J33" s="3">
        <v>7</v>
      </c>
      <c r="K33" s="3">
        <v>64</v>
      </c>
      <c r="L33" s="8">
        <f t="shared" si="0"/>
        <v>6524.068181818182</v>
      </c>
    </row>
    <row r="34" spans="1:18" ht="13.8">
      <c r="A34" s="1" t="s">
        <v>25</v>
      </c>
      <c r="B34" s="2">
        <v>487301</v>
      </c>
      <c r="C34" s="2">
        <v>186503</v>
      </c>
      <c r="D34" s="2">
        <v>0.38272600000000001</v>
      </c>
      <c r="E34" s="2">
        <v>350</v>
      </c>
      <c r="F34" s="2">
        <v>532.86569999999995</v>
      </c>
      <c r="G34" s="2">
        <v>1392.289</v>
      </c>
      <c r="H34" s="2">
        <v>366.89789999999999</v>
      </c>
      <c r="I34" s="3" t="s">
        <v>27</v>
      </c>
      <c r="J34" s="3">
        <v>156</v>
      </c>
      <c r="K34" s="3">
        <v>18</v>
      </c>
      <c r="L34" s="8">
        <f t="shared" si="0"/>
        <v>859.4228571428572</v>
      </c>
      <c r="M34" s="8"/>
      <c r="N34" s="8"/>
      <c r="O34" s="8"/>
      <c r="P34" s="8"/>
      <c r="Q34" s="8"/>
      <c r="R34" s="8"/>
    </row>
    <row r="35" spans="1:18" ht="13.8">
      <c r="A35" s="1" t="s">
        <v>47</v>
      </c>
      <c r="B35" s="2">
        <v>425256</v>
      </c>
      <c r="C35" s="2">
        <v>160396</v>
      </c>
      <c r="D35" s="2">
        <v>0.37717499999999998</v>
      </c>
      <c r="E35" s="2">
        <v>235</v>
      </c>
      <c r="F35" s="2">
        <v>682.53620000000001</v>
      </c>
      <c r="G35" s="2">
        <v>1809.6</v>
      </c>
      <c r="H35" s="2">
        <v>223.3877</v>
      </c>
      <c r="I35" s="3" t="s">
        <v>42</v>
      </c>
      <c r="J35" s="3">
        <v>108</v>
      </c>
      <c r="K35" s="3">
        <v>18</v>
      </c>
      <c r="L35" s="8">
        <f t="shared" si="0"/>
        <v>1127.063829787234</v>
      </c>
    </row>
    <row r="36" spans="1:18" ht="13.8">
      <c r="A36" s="1" t="s">
        <v>39</v>
      </c>
      <c r="B36" s="2">
        <v>201812</v>
      </c>
      <c r="C36" s="2">
        <v>75297</v>
      </c>
      <c r="D36" s="2">
        <v>0.37310500000000002</v>
      </c>
      <c r="E36" s="2">
        <v>147</v>
      </c>
      <c r="F36" s="2">
        <v>512.22450000000003</v>
      </c>
      <c r="G36" s="2">
        <v>1372.8710000000001</v>
      </c>
      <c r="H36" s="2">
        <v>230.5137</v>
      </c>
      <c r="I36" s="3" t="s">
        <v>40</v>
      </c>
      <c r="J36" s="3">
        <v>0</v>
      </c>
      <c r="K36" s="3">
        <v>0</v>
      </c>
      <c r="L36" s="8">
        <f t="shared" si="0"/>
        <v>860.64625850340133</v>
      </c>
    </row>
    <row r="37" spans="1:18" ht="13.8">
      <c r="A37" s="1" t="s">
        <v>48</v>
      </c>
      <c r="B37" s="2">
        <v>595739</v>
      </c>
      <c r="C37" s="2">
        <v>226730</v>
      </c>
      <c r="D37" s="2">
        <v>0.38058599999999998</v>
      </c>
      <c r="E37" s="2">
        <v>381</v>
      </c>
      <c r="F37" s="2">
        <v>595.09190000000001</v>
      </c>
      <c r="G37" s="2">
        <v>1563.6189999999999</v>
      </c>
      <c r="H37" s="2">
        <v>223.74629999999999</v>
      </c>
      <c r="I37" s="3" t="s">
        <v>42</v>
      </c>
      <c r="J37" s="3">
        <v>185</v>
      </c>
      <c r="K37" s="3">
        <v>18</v>
      </c>
      <c r="L37" s="8">
        <f t="shared" si="0"/>
        <v>968.5275590551181</v>
      </c>
    </row>
    <row r="38" spans="1:18" ht="13.8">
      <c r="A38" s="1" t="s">
        <v>71</v>
      </c>
      <c r="B38" s="2">
        <v>190475</v>
      </c>
      <c r="C38" s="2">
        <v>92147</v>
      </c>
      <c r="D38" s="2">
        <v>0.48377500000000001</v>
      </c>
      <c r="E38" s="2">
        <v>191</v>
      </c>
      <c r="F38" s="2">
        <v>482.44499999999999</v>
      </c>
      <c r="G38" s="2">
        <v>997.25130000000001</v>
      </c>
      <c r="H38" s="2">
        <v>305.13619999999997</v>
      </c>
      <c r="I38" s="3" t="s">
        <v>66</v>
      </c>
      <c r="J38" s="3">
        <v>19</v>
      </c>
      <c r="K38" s="3">
        <v>13.5</v>
      </c>
      <c r="L38" s="8">
        <f t="shared" si="0"/>
        <v>514.80628272251306</v>
      </c>
    </row>
    <row r="39" spans="1:18" ht="13.8">
      <c r="A39" s="1" t="s">
        <v>49</v>
      </c>
      <c r="B39" s="2">
        <v>311766</v>
      </c>
      <c r="C39" s="2">
        <v>125397</v>
      </c>
      <c r="D39" s="2">
        <v>0.40221499999999999</v>
      </c>
      <c r="E39" s="2">
        <v>206</v>
      </c>
      <c r="F39" s="2">
        <v>608.72329999999999</v>
      </c>
      <c r="G39" s="2">
        <v>1513.4269999999999</v>
      </c>
      <c r="H39" s="2">
        <v>207.28989999999999</v>
      </c>
      <c r="I39" s="3" t="s">
        <v>42</v>
      </c>
      <c r="J39" s="3">
        <v>85</v>
      </c>
      <c r="K39" s="3">
        <v>18</v>
      </c>
      <c r="L39" s="8">
        <f t="shared" si="0"/>
        <v>904.70388349514565</v>
      </c>
    </row>
    <row r="40" spans="1:18" ht="13.8">
      <c r="A40" s="1" t="s">
        <v>16</v>
      </c>
      <c r="B40" s="2">
        <v>379579</v>
      </c>
      <c r="C40" s="2">
        <v>115384</v>
      </c>
      <c r="D40" s="2">
        <v>0.303979</v>
      </c>
      <c r="E40" s="2">
        <v>151</v>
      </c>
      <c r="F40" s="2">
        <v>764.13250000000005</v>
      </c>
      <c r="G40" s="2">
        <v>2513.768</v>
      </c>
      <c r="H40" s="2">
        <v>223.2724</v>
      </c>
      <c r="I40" s="3" t="s">
        <v>18</v>
      </c>
      <c r="J40" s="3">
        <v>94</v>
      </c>
      <c r="K40" s="3">
        <v>18</v>
      </c>
      <c r="L40" s="8">
        <f t="shared" si="0"/>
        <v>1749.635761589404</v>
      </c>
    </row>
    <row r="41" spans="1:18" ht="13.8">
      <c r="A41" s="1" t="s">
        <v>19</v>
      </c>
      <c r="B41" s="2">
        <v>318648</v>
      </c>
      <c r="C41" s="2">
        <v>79560</v>
      </c>
      <c r="D41" s="2">
        <v>0.24968000000000001</v>
      </c>
      <c r="E41" s="2">
        <v>127</v>
      </c>
      <c r="F41" s="2">
        <v>626.45669999999996</v>
      </c>
      <c r="G41" s="2">
        <v>2509.0390000000002</v>
      </c>
      <c r="H41" s="2">
        <v>249.01560000000001</v>
      </c>
      <c r="I41" s="3" t="s">
        <v>18</v>
      </c>
      <c r="J41" s="3">
        <v>56</v>
      </c>
      <c r="K41" s="3">
        <v>18</v>
      </c>
      <c r="L41" s="8">
        <f t="shared" si="0"/>
        <v>1882.5826771653544</v>
      </c>
      <c r="M41" s="8"/>
      <c r="N41" s="8"/>
      <c r="O41" s="8"/>
      <c r="P41" s="8"/>
      <c r="Q41" s="8"/>
      <c r="R41" s="8"/>
    </row>
    <row r="42" spans="1:18" ht="13.8">
      <c r="A42" s="1" t="s">
        <v>20</v>
      </c>
      <c r="B42" s="2">
        <v>111743</v>
      </c>
      <c r="C42" s="2">
        <v>30646</v>
      </c>
      <c r="D42" s="2">
        <v>0.274254</v>
      </c>
      <c r="E42" s="2">
        <v>51</v>
      </c>
      <c r="F42" s="2">
        <v>600.90200000000004</v>
      </c>
      <c r="G42" s="2">
        <v>2191.0390000000002</v>
      </c>
      <c r="H42" s="2">
        <v>295.85919999999999</v>
      </c>
      <c r="I42" s="3" t="s">
        <v>18</v>
      </c>
      <c r="J42" s="3">
        <v>7</v>
      </c>
      <c r="K42" s="3">
        <v>18</v>
      </c>
      <c r="L42" s="8">
        <f t="shared" si="0"/>
        <v>1590.1372549019609</v>
      </c>
    </row>
    <row r="43" spans="1:18" ht="13.8">
      <c r="A43" s="1" t="s">
        <v>37</v>
      </c>
      <c r="B43" s="2">
        <v>326901</v>
      </c>
      <c r="C43" s="2">
        <v>70491</v>
      </c>
      <c r="D43" s="2">
        <v>0.21563399999999999</v>
      </c>
      <c r="E43" s="2">
        <v>142</v>
      </c>
      <c r="F43" s="2">
        <v>496.41550000000001</v>
      </c>
      <c r="G43" s="2">
        <v>2302.12</v>
      </c>
      <c r="H43" s="2">
        <v>494.69659999999999</v>
      </c>
      <c r="I43" s="3" t="s">
        <v>29</v>
      </c>
      <c r="J43" s="3">
        <v>2</v>
      </c>
      <c r="K43" s="3">
        <v>64</v>
      </c>
      <c r="L43" s="8">
        <f t="shared" si="0"/>
        <v>1805.7042253521126</v>
      </c>
    </row>
    <row r="44" spans="1:18" ht="13.8">
      <c r="A44" s="1" t="s">
        <v>74</v>
      </c>
      <c r="B44" s="2">
        <v>126125</v>
      </c>
      <c r="C44" s="2">
        <v>41202</v>
      </c>
      <c r="D44" s="2">
        <v>0.32667600000000002</v>
      </c>
      <c r="E44" s="2">
        <v>94</v>
      </c>
      <c r="F44" s="2">
        <v>438.31909999999999</v>
      </c>
      <c r="G44" s="2">
        <v>1341.7550000000001</v>
      </c>
      <c r="H44" s="2">
        <v>369.62630000000001</v>
      </c>
      <c r="I44" s="3" t="s">
        <v>45</v>
      </c>
      <c r="J44" s="3">
        <v>3</v>
      </c>
      <c r="K44" s="3">
        <v>47.5</v>
      </c>
      <c r="L44" s="8">
        <f t="shared" si="0"/>
        <v>903.436170212766</v>
      </c>
      <c r="M44" s="8"/>
      <c r="N44" s="8"/>
      <c r="O44" s="8"/>
      <c r="P44" s="8"/>
      <c r="Q44" s="8"/>
      <c r="R44" s="8"/>
    </row>
    <row r="45" spans="1:18" ht="13.8">
      <c r="A45" s="1" t="s">
        <v>22</v>
      </c>
      <c r="B45" s="2">
        <v>242068</v>
      </c>
      <c r="C45" s="2">
        <v>85202</v>
      </c>
      <c r="D45" s="2">
        <v>0.35197499999999998</v>
      </c>
      <c r="E45" s="2">
        <v>155</v>
      </c>
      <c r="F45" s="2">
        <v>549.69029999999998</v>
      </c>
      <c r="G45" s="2">
        <v>1561.729</v>
      </c>
      <c r="H45" s="2">
        <v>336.28879999999998</v>
      </c>
      <c r="I45" s="3" t="s">
        <v>18</v>
      </c>
      <c r="J45" s="3">
        <v>45</v>
      </c>
      <c r="K45" s="3">
        <v>18</v>
      </c>
      <c r="L45" s="8">
        <f t="shared" si="0"/>
        <v>1012.0387096774193</v>
      </c>
    </row>
    <row r="46" spans="1:18" ht="13.8">
      <c r="A46" s="1" t="s">
        <v>75</v>
      </c>
      <c r="B46" s="2">
        <v>110995</v>
      </c>
      <c r="C46" s="2">
        <v>43363</v>
      </c>
      <c r="D46" s="2">
        <v>0.39067499999999999</v>
      </c>
      <c r="E46" s="2">
        <v>100</v>
      </c>
      <c r="F46" s="2">
        <v>433.63</v>
      </c>
      <c r="G46" s="2">
        <v>1109.95</v>
      </c>
      <c r="H46" s="2">
        <v>344.07830000000001</v>
      </c>
      <c r="I46" s="3" t="s">
        <v>45</v>
      </c>
      <c r="J46" s="3">
        <v>5</v>
      </c>
      <c r="K46" s="3">
        <v>47.5</v>
      </c>
      <c r="L46" s="8">
        <f t="shared" si="0"/>
        <v>676.32</v>
      </c>
    </row>
    <row r="47" spans="1:18" ht="13.8">
      <c r="A47" s="1" t="s">
        <v>50</v>
      </c>
      <c r="B47" s="2">
        <v>472909</v>
      </c>
      <c r="C47" s="2">
        <v>198496</v>
      </c>
      <c r="D47" s="2">
        <v>0.419734</v>
      </c>
      <c r="E47" s="2">
        <v>424</v>
      </c>
      <c r="F47" s="2">
        <v>468.15089999999998</v>
      </c>
      <c r="G47" s="2">
        <v>1115.3510000000001</v>
      </c>
      <c r="H47" s="2">
        <v>236.0318</v>
      </c>
      <c r="I47" s="3" t="s">
        <v>42</v>
      </c>
      <c r="J47" s="3">
        <v>121</v>
      </c>
      <c r="K47" s="3">
        <v>18</v>
      </c>
      <c r="L47" s="8">
        <f t="shared" si="0"/>
        <v>647.20047169811323</v>
      </c>
    </row>
    <row r="48" spans="1:18" ht="13.8">
      <c r="A48" s="1" t="s">
        <v>38</v>
      </c>
      <c r="B48" s="2">
        <v>95666</v>
      </c>
      <c r="C48" s="2">
        <v>29911</v>
      </c>
      <c r="D48" s="2">
        <v>0.31266100000000002</v>
      </c>
      <c r="E48" s="2">
        <v>46</v>
      </c>
      <c r="F48" s="2">
        <v>650.23910000000001</v>
      </c>
      <c r="G48" s="2">
        <v>2079.6959999999999</v>
      </c>
      <c r="H48" s="2">
        <v>190.7595</v>
      </c>
      <c r="I48" s="3" t="s">
        <v>29</v>
      </c>
      <c r="J48" s="3">
        <v>7</v>
      </c>
      <c r="K48" s="3">
        <v>47.5</v>
      </c>
      <c r="L48" s="8">
        <f t="shared" si="0"/>
        <v>1429.4565217391305</v>
      </c>
    </row>
    <row r="49" spans="1:18" ht="13.8">
      <c r="A49" s="1" t="s">
        <v>51</v>
      </c>
      <c r="B49" s="2">
        <v>431011</v>
      </c>
      <c r="C49" s="2">
        <v>180238</v>
      </c>
      <c r="D49" s="2">
        <v>0.41817500000000002</v>
      </c>
      <c r="E49" s="2">
        <v>350</v>
      </c>
      <c r="F49" s="2">
        <v>514.96569999999997</v>
      </c>
      <c r="G49" s="2">
        <v>1231.46</v>
      </c>
      <c r="H49" s="2">
        <v>314.09550000000002</v>
      </c>
      <c r="I49" s="3" t="s">
        <v>42</v>
      </c>
      <c r="J49" s="3">
        <v>125</v>
      </c>
      <c r="K49" s="3">
        <v>18</v>
      </c>
      <c r="L49" s="8">
        <f t="shared" si="0"/>
        <v>716.49428571428575</v>
      </c>
    </row>
    <row r="50" spans="1:18" ht="13.8">
      <c r="A50" s="1" t="s">
        <v>72</v>
      </c>
      <c r="B50" s="2">
        <v>160670</v>
      </c>
      <c r="C50" s="2">
        <v>62103</v>
      </c>
      <c r="D50" s="2">
        <v>0.38652500000000001</v>
      </c>
      <c r="E50" s="2">
        <v>147</v>
      </c>
      <c r="F50" s="2">
        <v>422.46940000000001</v>
      </c>
      <c r="G50" s="2">
        <v>1092.9929999999999</v>
      </c>
      <c r="H50" s="2">
        <v>331.50729999999999</v>
      </c>
      <c r="I50" s="3" t="s">
        <v>66</v>
      </c>
      <c r="J50" s="3">
        <v>4</v>
      </c>
      <c r="K50" s="3">
        <v>13.5</v>
      </c>
      <c r="L50" s="8">
        <f t="shared" si="0"/>
        <v>670.52380952380952</v>
      </c>
    </row>
    <row r="51" spans="1:18" ht="13.8">
      <c r="A51" s="1" t="s">
        <v>58</v>
      </c>
      <c r="B51" s="2">
        <v>230279</v>
      </c>
      <c r="C51" s="2">
        <v>48120</v>
      </c>
      <c r="D51" s="2">
        <v>0.20896400000000001</v>
      </c>
      <c r="E51" s="2">
        <v>79</v>
      </c>
      <c r="F51" s="2">
        <v>609.11389999999994</v>
      </c>
      <c r="G51" s="2">
        <v>2914.924</v>
      </c>
      <c r="H51" s="2">
        <v>314.84309999999999</v>
      </c>
      <c r="I51" s="3" t="s">
        <v>2</v>
      </c>
      <c r="J51" s="3">
        <v>4</v>
      </c>
      <c r="K51" s="3">
        <v>45</v>
      </c>
      <c r="L51" s="8">
        <f t="shared" si="0"/>
        <v>2305.8101265822784</v>
      </c>
    </row>
    <row r="52" spans="1:18" ht="13.8">
      <c r="A52" s="1" t="s">
        <v>59</v>
      </c>
      <c r="B52" s="2">
        <v>83078</v>
      </c>
      <c r="C52" s="2">
        <v>23283</v>
      </c>
      <c r="D52" s="2">
        <v>0.28025499999999998</v>
      </c>
      <c r="E52" s="2">
        <v>39</v>
      </c>
      <c r="F52" s="2">
        <v>597</v>
      </c>
      <c r="G52" s="2">
        <v>2130.2049999999999</v>
      </c>
      <c r="H52" s="2">
        <v>187.2518</v>
      </c>
      <c r="I52" s="3" t="s">
        <v>2</v>
      </c>
      <c r="J52" s="3">
        <v>2</v>
      </c>
      <c r="K52" s="3">
        <v>33.5</v>
      </c>
      <c r="L52" s="8">
        <f t="shared" si="0"/>
        <v>1533.2051282051282</v>
      </c>
      <c r="M52" s="8"/>
      <c r="N52" s="8"/>
      <c r="O52" s="8"/>
      <c r="P52" s="8"/>
      <c r="Q52" s="8"/>
      <c r="R52" s="8"/>
    </row>
    <row r="53" spans="1:18" ht="13.8">
      <c r="A53" s="1" t="s">
        <v>53</v>
      </c>
      <c r="B53" s="2">
        <v>771978</v>
      </c>
      <c r="C53" s="2">
        <v>301256</v>
      </c>
      <c r="D53" s="2">
        <v>0.390239</v>
      </c>
      <c r="E53" s="2">
        <v>303</v>
      </c>
      <c r="F53" s="2">
        <v>994.24419999999998</v>
      </c>
      <c r="G53" s="2">
        <v>2547.7820000000002</v>
      </c>
      <c r="H53" s="2">
        <v>204.40309999999999</v>
      </c>
      <c r="I53" s="3" t="s">
        <v>42</v>
      </c>
      <c r="J53" s="5">
        <v>252</v>
      </c>
      <c r="K53" s="5">
        <v>13</v>
      </c>
      <c r="L53" s="8">
        <f t="shared" si="0"/>
        <v>1553.5379537953795</v>
      </c>
    </row>
    <row r="54" spans="1:18" ht="13.8">
      <c r="A54" s="1" t="s">
        <v>87</v>
      </c>
      <c r="B54" s="2">
        <v>331239</v>
      </c>
      <c r="C54" s="2">
        <v>102459</v>
      </c>
      <c r="D54" s="2">
        <v>0.30931999999999998</v>
      </c>
      <c r="E54" s="2">
        <v>155</v>
      </c>
      <c r="F54" s="2">
        <v>661.0258</v>
      </c>
      <c r="G54" s="2">
        <v>2137.0259999999998</v>
      </c>
      <c r="H54" s="2">
        <v>270.57339999999999</v>
      </c>
      <c r="I54" s="3" t="s">
        <v>88</v>
      </c>
      <c r="J54" s="5">
        <v>0</v>
      </c>
      <c r="K54" s="5">
        <v>0</v>
      </c>
      <c r="L54" s="8">
        <f t="shared" si="0"/>
        <v>1476</v>
      </c>
    </row>
    <row r="55" spans="1:18" ht="13.8">
      <c r="A55" s="1" t="s">
        <v>60</v>
      </c>
      <c r="B55" s="2">
        <v>288224</v>
      </c>
      <c r="C55" s="2">
        <v>121161</v>
      </c>
      <c r="D55" s="2">
        <v>0.42037099999999999</v>
      </c>
      <c r="E55" s="2">
        <v>224</v>
      </c>
      <c r="F55" s="2">
        <v>540.89729999999997</v>
      </c>
      <c r="G55" s="2">
        <v>1286.7139999999999</v>
      </c>
      <c r="H55" s="2">
        <v>384.41480000000001</v>
      </c>
      <c r="I55" s="3" t="s">
        <v>2</v>
      </c>
      <c r="J55" s="3">
        <v>37</v>
      </c>
      <c r="K55" s="3">
        <v>33.5</v>
      </c>
      <c r="L55" s="8">
        <f t="shared" si="0"/>
        <v>745.81696428571433</v>
      </c>
    </row>
    <row r="56" spans="1:18" ht="13.8">
      <c r="A56" s="1" t="s">
        <v>54</v>
      </c>
      <c r="B56" s="2">
        <v>1156720</v>
      </c>
      <c r="C56" s="2">
        <v>552592</v>
      </c>
      <c r="D56" s="2">
        <v>0.47772300000000001</v>
      </c>
      <c r="E56" s="2">
        <v>705</v>
      </c>
      <c r="F56" s="2">
        <v>783.8184</v>
      </c>
      <c r="G56" s="2">
        <v>1640.7380000000001</v>
      </c>
      <c r="H56" s="2">
        <v>188.58240000000001</v>
      </c>
      <c r="I56" s="3" t="s">
        <v>42</v>
      </c>
      <c r="J56" s="3">
        <v>363</v>
      </c>
      <c r="K56" s="3">
        <v>13</v>
      </c>
      <c r="L56" s="8">
        <f t="shared" si="0"/>
        <v>856.91914893617025</v>
      </c>
    </row>
    <row r="57" spans="1:18" ht="13.8">
      <c r="A57" s="1" t="s">
        <v>62</v>
      </c>
      <c r="B57" s="2">
        <v>152613</v>
      </c>
      <c r="C57" s="2">
        <v>64692</v>
      </c>
      <c r="D57" s="2">
        <v>0.423896</v>
      </c>
      <c r="E57" s="2">
        <v>128</v>
      </c>
      <c r="F57" s="2">
        <v>505.40629999999999</v>
      </c>
      <c r="G57" s="2">
        <v>1192.289</v>
      </c>
      <c r="H57" s="2">
        <v>247.58949999999999</v>
      </c>
      <c r="I57" s="3" t="s">
        <v>2</v>
      </c>
      <c r="J57" s="3">
        <v>14</v>
      </c>
      <c r="K57" s="3">
        <v>33.5</v>
      </c>
      <c r="L57" s="8">
        <f t="shared" si="0"/>
        <v>686.8828125</v>
      </c>
    </row>
    <row r="58" spans="1:18" ht="13.8">
      <c r="A58" s="1" t="s">
        <v>55</v>
      </c>
      <c r="B58" s="2">
        <v>1032272</v>
      </c>
      <c r="C58" s="2">
        <v>481350</v>
      </c>
      <c r="D58" s="2">
        <v>0.46630199999999999</v>
      </c>
      <c r="E58" s="2">
        <v>514</v>
      </c>
      <c r="F58" s="2">
        <v>936.47860000000003</v>
      </c>
      <c r="G58" s="2">
        <v>2008.3109999999999</v>
      </c>
      <c r="H58" s="2">
        <v>179.0059</v>
      </c>
      <c r="I58" s="3" t="s">
        <v>42</v>
      </c>
      <c r="J58" s="3">
        <v>344</v>
      </c>
      <c r="K58" s="3">
        <v>13</v>
      </c>
      <c r="L58" s="8">
        <f t="shared" si="0"/>
        <v>1071.8326848249028</v>
      </c>
    </row>
    <row r="59" spans="1:18" ht="13.8">
      <c r="A59" s="1" t="s">
        <v>63</v>
      </c>
      <c r="B59" s="2">
        <v>96035</v>
      </c>
      <c r="C59" s="2">
        <v>39679</v>
      </c>
      <c r="D59" s="2">
        <v>0.41317199999999998</v>
      </c>
      <c r="E59" s="2">
        <v>60</v>
      </c>
      <c r="F59" s="2">
        <v>661.31669999999997</v>
      </c>
      <c r="G59" s="2">
        <v>1600.5830000000001</v>
      </c>
      <c r="H59" s="2">
        <v>217.38489999999999</v>
      </c>
      <c r="I59" s="3" t="s">
        <v>2</v>
      </c>
      <c r="J59" s="3">
        <v>4</v>
      </c>
      <c r="K59" s="3">
        <v>33.5</v>
      </c>
      <c r="L59" s="8">
        <f t="shared" si="0"/>
        <v>939.26666666666665</v>
      </c>
    </row>
    <row r="60" spans="1:18" ht="13.8">
      <c r="A60" s="1" t="s">
        <v>24</v>
      </c>
      <c r="B60" s="2">
        <v>318097</v>
      </c>
      <c r="C60" s="2">
        <v>144792</v>
      </c>
      <c r="D60" s="2">
        <v>0.45518199999999998</v>
      </c>
      <c r="E60" s="2">
        <v>196</v>
      </c>
      <c r="F60" s="2">
        <v>738.73469999999998</v>
      </c>
      <c r="G60" s="2">
        <v>1622.944</v>
      </c>
      <c r="H60" s="2">
        <v>181.38480000000001</v>
      </c>
      <c r="I60" s="3" t="s">
        <v>18</v>
      </c>
      <c r="J60" s="3">
        <v>62</v>
      </c>
      <c r="K60" s="3">
        <v>13</v>
      </c>
      <c r="L60" s="8">
        <f t="shared" si="0"/>
        <v>884.2091836734694</v>
      </c>
    </row>
    <row r="61" spans="1:18" ht="13.8">
      <c r="A61" s="1" t="s">
        <v>64</v>
      </c>
      <c r="B61" s="2">
        <v>88914</v>
      </c>
      <c r="C61" s="2">
        <v>22464</v>
      </c>
      <c r="D61" s="2">
        <v>0.25264900000000001</v>
      </c>
      <c r="E61" s="2">
        <v>29</v>
      </c>
      <c r="F61" s="2">
        <v>774.62070000000006</v>
      </c>
      <c r="G61" s="2">
        <v>3066</v>
      </c>
      <c r="H61" s="2">
        <v>170.8426</v>
      </c>
      <c r="I61" s="3" t="s">
        <v>2</v>
      </c>
      <c r="J61" s="3">
        <v>4</v>
      </c>
      <c r="K61" s="3">
        <v>33.5</v>
      </c>
      <c r="L61" s="8">
        <f t="shared" si="0"/>
        <v>2291.3793103448274</v>
      </c>
    </row>
    <row r="62" spans="1:18" ht="13.8">
      <c r="A62" s="1" t="s">
        <v>56</v>
      </c>
      <c r="B62" s="2">
        <v>900864</v>
      </c>
      <c r="C62" s="2">
        <v>391438</v>
      </c>
      <c r="D62" s="2">
        <v>0.43451400000000001</v>
      </c>
      <c r="E62" s="2">
        <v>433</v>
      </c>
      <c r="F62" s="2">
        <v>904.01390000000004</v>
      </c>
      <c r="G62" s="2">
        <v>2080.5169999999998</v>
      </c>
      <c r="H62" s="2">
        <v>169.90440000000001</v>
      </c>
      <c r="I62" s="3" t="s">
        <v>42</v>
      </c>
      <c r="J62" s="3">
        <v>274</v>
      </c>
      <c r="K62" s="3">
        <v>13</v>
      </c>
      <c r="L62" s="8">
        <f t="shared" si="0"/>
        <v>1176.5034642032333</v>
      </c>
    </row>
    <row r="63" spans="1:18" ht="13.8">
      <c r="A63" s="1" t="s">
        <v>76</v>
      </c>
      <c r="B63" s="1" t="s">
        <v>77</v>
      </c>
      <c r="C63" s="1" t="s">
        <v>98</v>
      </c>
      <c r="D63" s="1" t="s">
        <v>99</v>
      </c>
      <c r="E63" s="1" t="s">
        <v>100</v>
      </c>
      <c r="F63" s="1" t="s">
        <v>101</v>
      </c>
      <c r="G63" s="1" t="s">
        <v>102</v>
      </c>
      <c r="H63" s="1" t="s">
        <v>103</v>
      </c>
      <c r="I63" s="3" t="s">
        <v>84</v>
      </c>
      <c r="J63" s="3" t="s">
        <v>85</v>
      </c>
      <c r="K63" s="3" t="s">
        <v>86</v>
      </c>
      <c r="L63" s="8"/>
    </row>
    <row r="64" spans="1:18" ht="15.75" customHeight="1">
      <c r="A64" s="3" t="s">
        <v>95</v>
      </c>
      <c r="B64" s="8" t="e">
        <f t="shared" ref="B64:H64" si="1">CORREL($H$1:$H$62,#REF!)</f>
        <v>#REF!</v>
      </c>
      <c r="C64" s="8" t="e">
        <f t="shared" si="1"/>
        <v>#REF!</v>
      </c>
      <c r="D64" s="8" t="e">
        <f t="shared" si="1"/>
        <v>#REF!</v>
      </c>
      <c r="E64" s="8" t="e">
        <f t="shared" si="1"/>
        <v>#REF!</v>
      </c>
      <c r="F64" s="8" t="e">
        <f t="shared" si="1"/>
        <v>#REF!</v>
      </c>
      <c r="G64" s="8" t="e">
        <f t="shared" si="1"/>
        <v>#REF!</v>
      </c>
      <c r="H64" s="8" t="e">
        <f t="shared" si="1"/>
        <v>#REF!</v>
      </c>
      <c r="I64" s="8"/>
      <c r="J64" s="8" t="e">
        <f t="shared" ref="J64:K64" si="2">CORREL($H$1:$H$62,#REF!)</f>
        <v>#REF!</v>
      </c>
      <c r="K64" s="8" t="e">
        <f t="shared" si="2"/>
        <v>#REF!</v>
      </c>
    </row>
    <row r="65" spans="1:11" ht="15.75" customHeight="1">
      <c r="A65" s="3" t="s">
        <v>89</v>
      </c>
      <c r="B65" s="8">
        <f t="shared" ref="B65:H65" si="3">CORREL($B$1:$B$62,B2:B63)</f>
        <v>-0.36880929247447819</v>
      </c>
      <c r="C65" s="8">
        <f t="shared" si="3"/>
        <v>-0.32337747901582398</v>
      </c>
      <c r="D65" s="8">
        <f t="shared" si="3"/>
        <v>5.3483479206801771E-2</v>
      </c>
      <c r="E65" s="8">
        <f t="shared" si="3"/>
        <v>-0.32172191207038631</v>
      </c>
      <c r="F65" s="8">
        <f t="shared" si="3"/>
        <v>-0.1482777442781083</v>
      </c>
      <c r="G65" s="8">
        <f t="shared" si="3"/>
        <v>-9.4609576672092049E-2</v>
      </c>
      <c r="H65" s="8">
        <f t="shared" si="3"/>
        <v>2.0192277171005271E-2</v>
      </c>
      <c r="I65" s="8"/>
      <c r="J65" s="8">
        <f t="shared" ref="J65:K65" si="4">CORREL($B$1:$B$62,J2:J63)</f>
        <v>-0.37769896249440449</v>
      </c>
      <c r="K65" s="8">
        <f t="shared" si="4"/>
        <v>7.5502177424095276E-2</v>
      </c>
    </row>
    <row r="66" spans="1:11" ht="15.75" customHeight="1">
      <c r="A66" s="3" t="s">
        <v>93</v>
      </c>
      <c r="B66" s="8" t="e">
        <f t="shared" ref="B66:H66" si="5">CORREL($F$1:$F$62,#REF!)</f>
        <v>#REF!</v>
      </c>
      <c r="C66" s="8" t="e">
        <f t="shared" si="5"/>
        <v>#REF!</v>
      </c>
      <c r="D66" s="8" t="e">
        <f t="shared" si="5"/>
        <v>#REF!</v>
      </c>
      <c r="E66" s="8" t="e">
        <f t="shared" si="5"/>
        <v>#REF!</v>
      </c>
      <c r="F66" s="8" t="e">
        <f t="shared" si="5"/>
        <v>#REF!</v>
      </c>
      <c r="G66" s="8" t="e">
        <f t="shared" si="5"/>
        <v>#REF!</v>
      </c>
      <c r="H66" s="8" t="e">
        <f t="shared" si="5"/>
        <v>#REF!</v>
      </c>
      <c r="I66" s="8"/>
      <c r="J66" s="8" t="e">
        <f t="shared" ref="J66:K66" si="6">CORREL($F$1:$F$62,#REF!)</f>
        <v>#REF!</v>
      </c>
      <c r="K66" s="8" t="e">
        <f t="shared" si="6"/>
        <v>#REF!</v>
      </c>
    </row>
    <row r="67" spans="1:11" ht="15.75" customHeight="1">
      <c r="A67" s="3" t="s">
        <v>90</v>
      </c>
      <c r="B67" s="8" t="e">
        <f t="shared" ref="B67:H67" si="7">CORREL($C$1:$C$62,B3:B64)</f>
        <v>#REF!</v>
      </c>
      <c r="C67" s="8" t="e">
        <f t="shared" si="7"/>
        <v>#REF!</v>
      </c>
      <c r="D67" s="8" t="e">
        <f t="shared" si="7"/>
        <v>#REF!</v>
      </c>
      <c r="E67" s="8" t="e">
        <f t="shared" si="7"/>
        <v>#REF!</v>
      </c>
      <c r="F67" s="8" t="e">
        <f t="shared" si="7"/>
        <v>#REF!</v>
      </c>
      <c r="G67" s="8" t="e">
        <f t="shared" si="7"/>
        <v>#REF!</v>
      </c>
      <c r="H67" s="8" t="e">
        <f t="shared" si="7"/>
        <v>#REF!</v>
      </c>
      <c r="I67" s="8"/>
      <c r="J67" s="8" t="e">
        <f t="shared" ref="J67:K67" si="8">CORREL($C$1:$C$62,J3:J64)</f>
        <v>#REF!</v>
      </c>
      <c r="K67" s="8" t="e">
        <f t="shared" si="8"/>
        <v>#REF!</v>
      </c>
    </row>
    <row r="68" spans="1:11" ht="15.75" customHeight="1">
      <c r="A68" s="3" t="s">
        <v>92</v>
      </c>
      <c r="B68" s="8">
        <f t="shared" ref="B68:H68" si="9">CORREL($E$1:$E$62,B2:B63)</f>
        <v>-0.33592536554136671</v>
      </c>
      <c r="C68" s="8">
        <f t="shared" si="9"/>
        <v>-0.29905471363952979</v>
      </c>
      <c r="D68" s="8">
        <f t="shared" si="9"/>
        <v>-6.275355526303302E-3</v>
      </c>
      <c r="E68" s="8">
        <f t="shared" si="9"/>
        <v>-0.2999271437786562</v>
      </c>
      <c r="F68" s="8">
        <f t="shared" si="9"/>
        <v>-0.15848026822705624</v>
      </c>
      <c r="G68" s="8">
        <f t="shared" si="9"/>
        <v>-6.719768349492973E-2</v>
      </c>
      <c r="H68" s="8">
        <f t="shared" si="9"/>
        <v>4.1985225953115449E-2</v>
      </c>
      <c r="I68" s="8"/>
      <c r="J68" s="8">
        <f t="shared" ref="J68:K68" si="10">CORREL($E$1:$E$62,J2:J63)</f>
        <v>-0.3432974485735536</v>
      </c>
      <c r="K68" s="8">
        <f t="shared" si="10"/>
        <v>0.19863042102343931</v>
      </c>
    </row>
    <row r="69" spans="1:11" ht="15.75" customHeight="1">
      <c r="A69" s="3" t="s">
        <v>91</v>
      </c>
      <c r="B69" s="8" t="e">
        <f t="shared" ref="B69:H69" si="11">CORREL($D$1:$D$62,B4:B65)</f>
        <v>#REF!</v>
      </c>
      <c r="C69" s="8" t="e">
        <f t="shared" si="11"/>
        <v>#REF!</v>
      </c>
      <c r="D69" s="8" t="e">
        <f t="shared" si="11"/>
        <v>#REF!</v>
      </c>
      <c r="E69" s="8" t="e">
        <f t="shared" si="11"/>
        <v>#REF!</v>
      </c>
      <c r="F69" s="8" t="e">
        <f t="shared" si="11"/>
        <v>#REF!</v>
      </c>
      <c r="G69" s="8" t="e">
        <f t="shared" si="11"/>
        <v>#REF!</v>
      </c>
      <c r="H69" s="8" t="e">
        <f t="shared" si="11"/>
        <v>#REF!</v>
      </c>
      <c r="I69" s="8"/>
      <c r="J69" s="8" t="e">
        <f t="shared" ref="J69:K69" si="12">CORREL($D$1:$D$62,J4:J65)</f>
        <v>#REF!</v>
      </c>
      <c r="K69" s="8" t="e">
        <f t="shared" si="12"/>
        <v>#REF!</v>
      </c>
    </row>
    <row r="70" spans="1:11" ht="15.75" customHeight="1">
      <c r="A70" s="5" t="s">
        <v>97</v>
      </c>
      <c r="B70" t="e">
        <f t="shared" ref="B70:H70" si="13">CORREL($K$1:$K$62,#REF!)</f>
        <v>#REF!</v>
      </c>
      <c r="C70" t="e">
        <f t="shared" si="13"/>
        <v>#REF!</v>
      </c>
      <c r="D70" t="e">
        <f t="shared" si="13"/>
        <v>#REF!</v>
      </c>
      <c r="E70" t="e">
        <f t="shared" si="13"/>
        <v>#REF!</v>
      </c>
      <c r="F70" t="e">
        <f t="shared" si="13"/>
        <v>#REF!</v>
      </c>
      <c r="G70" t="e">
        <f t="shared" si="13"/>
        <v>#REF!</v>
      </c>
      <c r="H70" t="e">
        <f t="shared" si="13"/>
        <v>#REF!</v>
      </c>
      <c r="J70" t="e">
        <f t="shared" ref="J70:K70" si="14">CORREL($K$1:$K$62,#REF!)</f>
        <v>#REF!</v>
      </c>
      <c r="K70" t="e">
        <f t="shared" si="14"/>
        <v>#REF!</v>
      </c>
    </row>
    <row r="71" spans="1:11" ht="15.75" customHeight="1">
      <c r="A71" s="3" t="s">
        <v>94</v>
      </c>
      <c r="B71" s="8" t="e">
        <f t="shared" ref="B71:H71" si="15">CORREL($G$1:$G$62,B3:B64)</f>
        <v>#REF!</v>
      </c>
      <c r="C71" s="8" t="e">
        <f t="shared" si="15"/>
        <v>#REF!</v>
      </c>
      <c r="D71" s="8" t="e">
        <f t="shared" si="15"/>
        <v>#REF!</v>
      </c>
      <c r="E71" s="8" t="e">
        <f t="shared" si="15"/>
        <v>#REF!</v>
      </c>
      <c r="F71" s="8" t="e">
        <f t="shared" si="15"/>
        <v>#REF!</v>
      </c>
      <c r="G71" s="8" t="e">
        <f t="shared" si="15"/>
        <v>#REF!</v>
      </c>
      <c r="H71" s="8" t="e">
        <f t="shared" si="15"/>
        <v>#REF!</v>
      </c>
      <c r="I71" s="8"/>
      <c r="J71" s="8" t="e">
        <f t="shared" ref="J71:K71" si="16">CORREL($G$1:$G$62,J3:J64)</f>
        <v>#REF!</v>
      </c>
      <c r="K71" s="8" t="e">
        <f t="shared" si="16"/>
        <v>#REF!</v>
      </c>
    </row>
    <row r="72" spans="1:11" ht="15.75" customHeight="1">
      <c r="A72" s="3" t="s">
        <v>96</v>
      </c>
      <c r="B72" s="8">
        <f t="shared" ref="B72:H72" si="17">CORREL($J$1:$J$62,B2:B63)</f>
        <v>-0.38030190333894465</v>
      </c>
      <c r="C72" s="8">
        <f t="shared" si="17"/>
        <v>-0.34296863699913571</v>
      </c>
      <c r="D72" s="8">
        <f t="shared" si="17"/>
        <v>2.2244432424059987E-2</v>
      </c>
      <c r="E72" s="8">
        <f t="shared" si="17"/>
        <v>-0.38503942036500516</v>
      </c>
      <c r="F72" s="8">
        <f t="shared" si="17"/>
        <v>-3.0190774129543491E-2</v>
      </c>
      <c r="G72" s="8">
        <f t="shared" si="17"/>
        <v>6.8426412211679919E-3</v>
      </c>
      <c r="H72" s="8">
        <f t="shared" si="17"/>
        <v>-5.081392312835549E-2</v>
      </c>
      <c r="I72" s="8"/>
      <c r="J72" s="8">
        <f t="shared" ref="J72:K72" si="18">CORREL($J$1:$J$62,J2:J63)</f>
        <v>-0.38262070714970919</v>
      </c>
      <c r="K72" s="8">
        <f t="shared" si="18"/>
        <v>3.9431320034889146E-2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1"/>
  <sheetViews>
    <sheetView workbookViewId="0">
      <selection activeCell="G44" sqref="G44"/>
    </sheetView>
  </sheetViews>
  <sheetFormatPr defaultColWidth="14.44140625" defaultRowHeight="15.75" customHeight="1"/>
  <cols>
    <col min="1" max="1" width="6.44140625" customWidth="1"/>
    <col min="2" max="9" width="14.33203125" customWidth="1"/>
    <col min="10" max="18" width="3.88671875" customWidth="1"/>
    <col min="19" max="37" width="8.5546875" customWidth="1"/>
  </cols>
  <sheetData>
    <row r="1" spans="1:37" ht="15.75" customHeight="1">
      <c r="A1" s="10">
        <v>2</v>
      </c>
      <c r="B1" s="11">
        <v>438966.5</v>
      </c>
      <c r="C1" s="11">
        <v>184256.9</v>
      </c>
      <c r="D1" s="11">
        <v>0.42008219999999996</v>
      </c>
      <c r="E1" s="11">
        <v>413.6</v>
      </c>
      <c r="F1" s="11">
        <v>450.74466000000001</v>
      </c>
      <c r="G1" s="11">
        <v>1076.4160999999999</v>
      </c>
      <c r="H1" s="11">
        <v>460.28508999999997</v>
      </c>
      <c r="I1" s="12">
        <v>625.6712623367539</v>
      </c>
      <c r="J1" s="12">
        <v>1</v>
      </c>
      <c r="K1" s="12">
        <v>3</v>
      </c>
      <c r="L1" s="12">
        <v>3</v>
      </c>
      <c r="M1" s="12">
        <v>1</v>
      </c>
      <c r="N1" s="12">
        <v>1</v>
      </c>
      <c r="O1" s="12">
        <v>1</v>
      </c>
      <c r="P1" s="12">
        <v>1</v>
      </c>
      <c r="Q1" s="11">
        <f t="shared" ref="Q1:Q6" si="0">AVERAGE(K1:P1)</f>
        <v>1.6666666666666667</v>
      </c>
      <c r="R1" s="12">
        <v>1</v>
      </c>
      <c r="S1" s="12">
        <v>4</v>
      </c>
      <c r="T1" s="12">
        <v>2</v>
      </c>
      <c r="U1" s="12"/>
      <c r="V1" s="12">
        <v>3</v>
      </c>
      <c r="W1" s="12"/>
      <c r="X1" s="12"/>
      <c r="Y1" s="12"/>
      <c r="Z1" s="12"/>
      <c r="AA1" s="12"/>
      <c r="AB1" s="12"/>
      <c r="AC1" s="12">
        <v>1</v>
      </c>
      <c r="AD1" s="11">
        <f t="shared" ref="AD1:AD6" si="1">SUM(S1:AC1)</f>
        <v>10</v>
      </c>
      <c r="AE1" s="11">
        <v>764</v>
      </c>
      <c r="AF1" s="11">
        <v>30.128926701570681</v>
      </c>
      <c r="AG1" s="11">
        <v>40.200000000000003</v>
      </c>
      <c r="AH1" s="11">
        <f t="shared" ref="AH1:AH6" si="2">($S$21*S1+$T$21*T1+$U$21*U1+$V$21*V1+$W$21*W1+$X$21*X1+$Y$21*Y1+$Z$21*Z1+$AA$21*AA1+$AB$21*AB1+$AC$21*AC1)/AD1</f>
        <v>0.41682108690476199</v>
      </c>
      <c r="AI1" s="13">
        <f>CORREL(AH1:AH6,J1:J6)</f>
        <v>0.48112442338873546</v>
      </c>
      <c r="AJ1" s="13"/>
      <c r="AK1" s="13"/>
    </row>
    <row r="2" spans="1:37" ht="15.75" customHeight="1">
      <c r="A2" s="10">
        <v>4</v>
      </c>
      <c r="B2" s="11">
        <v>335403.8</v>
      </c>
      <c r="C2" s="11">
        <v>159831</v>
      </c>
      <c r="D2" s="11">
        <v>0.47230090000000002</v>
      </c>
      <c r="E2" s="11">
        <v>313.8</v>
      </c>
      <c r="F2" s="11">
        <v>504.86193999999995</v>
      </c>
      <c r="G2" s="11">
        <v>1081.9374300000002</v>
      </c>
      <c r="H2" s="11">
        <v>305.92645000000005</v>
      </c>
      <c r="I2" s="14">
        <v>577.07544093552588</v>
      </c>
      <c r="J2" s="12">
        <v>2</v>
      </c>
      <c r="K2" s="12">
        <v>1</v>
      </c>
      <c r="L2" s="12">
        <v>1</v>
      </c>
      <c r="M2" s="12">
        <v>2</v>
      </c>
      <c r="N2" s="12">
        <v>3</v>
      </c>
      <c r="O2" s="12">
        <v>3</v>
      </c>
      <c r="P2" s="12">
        <v>2</v>
      </c>
      <c r="Q2" s="11">
        <f t="shared" si="0"/>
        <v>2</v>
      </c>
      <c r="R2" s="12">
        <v>2</v>
      </c>
      <c r="S2" s="12"/>
      <c r="T2" s="12"/>
      <c r="U2" s="12"/>
      <c r="V2" s="12"/>
      <c r="W2" s="12">
        <v>1</v>
      </c>
      <c r="X2" s="12">
        <v>1</v>
      </c>
      <c r="Y2" s="12">
        <v>3</v>
      </c>
      <c r="Z2" s="12"/>
      <c r="AA2" s="12">
        <v>1</v>
      </c>
      <c r="AB2" s="12">
        <v>1</v>
      </c>
      <c r="AC2" s="12">
        <v>3</v>
      </c>
      <c r="AD2" s="11">
        <f t="shared" si="1"/>
        <v>10</v>
      </c>
      <c r="AE2" s="12">
        <v>717</v>
      </c>
      <c r="AF2" s="11">
        <v>18.329846582984658</v>
      </c>
      <c r="AG2" s="11">
        <v>22.611111111111111</v>
      </c>
      <c r="AH2" s="11">
        <f t="shared" si="2"/>
        <v>0.49414042166666672</v>
      </c>
      <c r="AI2" s="13"/>
      <c r="AJ2" s="13"/>
      <c r="AK2" s="13"/>
    </row>
    <row r="3" spans="1:37" ht="15.75" customHeight="1">
      <c r="A3" s="10">
        <v>1</v>
      </c>
      <c r="B3" s="11">
        <v>258412.66666666666</v>
      </c>
      <c r="C3" s="11">
        <v>96217.333333333328</v>
      </c>
      <c r="D3" s="11">
        <v>0.3898286666666666</v>
      </c>
      <c r="E3" s="11">
        <v>221.41666666666666</v>
      </c>
      <c r="F3" s="11">
        <v>444.08411666666666</v>
      </c>
      <c r="G3" s="11">
        <v>1148.4681666666665</v>
      </c>
      <c r="H3" s="11">
        <v>323.5299583333333</v>
      </c>
      <c r="I3" s="14">
        <v>704.38412533366761</v>
      </c>
      <c r="J3" s="12">
        <v>3</v>
      </c>
      <c r="K3" s="12">
        <v>2</v>
      </c>
      <c r="L3" s="12">
        <v>2</v>
      </c>
      <c r="M3" s="12">
        <v>3</v>
      </c>
      <c r="N3" s="12">
        <v>5</v>
      </c>
      <c r="O3" s="12">
        <v>4</v>
      </c>
      <c r="P3" s="12">
        <v>3</v>
      </c>
      <c r="Q3" s="11">
        <f t="shared" si="0"/>
        <v>3.1666666666666665</v>
      </c>
      <c r="R3" s="12">
        <v>3</v>
      </c>
      <c r="S3" s="12">
        <v>4</v>
      </c>
      <c r="T3" s="12"/>
      <c r="U3" s="12">
        <v>5</v>
      </c>
      <c r="V3" s="12"/>
      <c r="W3" s="12">
        <v>3</v>
      </c>
      <c r="X3" s="12"/>
      <c r="Y3" s="12"/>
      <c r="Z3" s="12"/>
      <c r="AA3" s="12"/>
      <c r="AB3" s="12"/>
      <c r="AC3" s="12"/>
      <c r="AD3" s="11">
        <f t="shared" si="1"/>
        <v>12</v>
      </c>
      <c r="AE3" s="3">
        <v>458</v>
      </c>
      <c r="AF3" s="10">
        <v>47.860262008733628</v>
      </c>
      <c r="AG3" s="11">
        <v>48.875</v>
      </c>
      <c r="AH3" s="11">
        <f t="shared" si="2"/>
        <v>0.41593195000000005</v>
      </c>
      <c r="AI3" s="13"/>
      <c r="AJ3" s="13"/>
      <c r="AK3" s="13"/>
    </row>
    <row r="4" spans="1:37" ht="15.75" customHeight="1">
      <c r="A4" s="10">
        <v>3</v>
      </c>
      <c r="B4" s="11">
        <v>347569.1</v>
      </c>
      <c r="C4" s="11">
        <v>156955</v>
      </c>
      <c r="D4" s="11">
        <v>0.44532139999999998</v>
      </c>
      <c r="E4" s="11">
        <v>319.5</v>
      </c>
      <c r="F4" s="11">
        <v>486.7568</v>
      </c>
      <c r="G4" s="11">
        <v>1098.0826199999999</v>
      </c>
      <c r="H4" s="11">
        <v>440.56744999999989</v>
      </c>
      <c r="I4" s="14">
        <v>611.32565936489061</v>
      </c>
      <c r="J4" s="12">
        <v>4</v>
      </c>
      <c r="K4" s="12">
        <v>5</v>
      </c>
      <c r="L4" s="12">
        <v>4</v>
      </c>
      <c r="M4" s="12">
        <v>4</v>
      </c>
      <c r="N4" s="12">
        <v>4</v>
      </c>
      <c r="O4" s="12">
        <v>6</v>
      </c>
      <c r="P4" s="12">
        <v>6</v>
      </c>
      <c r="Q4" s="11">
        <f t="shared" si="0"/>
        <v>4.833333333333333</v>
      </c>
      <c r="R4" s="12">
        <v>5</v>
      </c>
      <c r="S4" s="12"/>
      <c r="T4" s="12">
        <v>2</v>
      </c>
      <c r="U4" s="12"/>
      <c r="V4" s="12">
        <v>2</v>
      </c>
      <c r="W4" s="12"/>
      <c r="X4" s="12"/>
      <c r="Y4" s="12"/>
      <c r="Z4" s="12"/>
      <c r="AA4" s="12">
        <v>4</v>
      </c>
      <c r="AB4" s="12"/>
      <c r="AC4" s="12">
        <v>2</v>
      </c>
      <c r="AD4" s="11">
        <f t="shared" si="1"/>
        <v>10</v>
      </c>
      <c r="AE4" s="12">
        <v>751</v>
      </c>
      <c r="AF4" s="11">
        <v>16.862849533954726</v>
      </c>
      <c r="AG4" s="10">
        <v>29.65</v>
      </c>
      <c r="AH4" s="11">
        <f t="shared" si="2"/>
        <v>0.46891096904761903</v>
      </c>
      <c r="AI4" s="13"/>
      <c r="AJ4" s="13"/>
      <c r="AK4" s="13"/>
    </row>
    <row r="5" spans="1:37" ht="15.75" customHeight="1">
      <c r="A5" s="10">
        <v>5</v>
      </c>
      <c r="B5" s="11">
        <v>245793.125</v>
      </c>
      <c r="C5" s="11">
        <v>110963.625</v>
      </c>
      <c r="D5" s="11">
        <v>0.44986237499999998</v>
      </c>
      <c r="E5" s="11">
        <v>237.375</v>
      </c>
      <c r="F5" s="11">
        <v>460.99152500000002</v>
      </c>
      <c r="G5" s="11">
        <v>1030.1046999999999</v>
      </c>
      <c r="H5" s="11">
        <v>395.08577500000001</v>
      </c>
      <c r="I5" s="12">
        <v>569.11313238654145</v>
      </c>
      <c r="J5" s="12">
        <v>5</v>
      </c>
      <c r="K5" s="12">
        <v>4</v>
      </c>
      <c r="L5" s="12">
        <v>5</v>
      </c>
      <c r="M5" s="12">
        <v>6</v>
      </c>
      <c r="N5" s="12">
        <v>6</v>
      </c>
      <c r="O5" s="12">
        <v>5</v>
      </c>
      <c r="P5" s="12">
        <v>4</v>
      </c>
      <c r="Q5" s="11">
        <f t="shared" si="0"/>
        <v>5</v>
      </c>
      <c r="R5" s="12">
        <v>6</v>
      </c>
      <c r="S5" s="12"/>
      <c r="T5" s="12">
        <v>2</v>
      </c>
      <c r="U5" s="12"/>
      <c r="V5" s="12">
        <v>2</v>
      </c>
      <c r="W5" s="12"/>
      <c r="X5" s="12"/>
      <c r="Y5" s="12">
        <v>1</v>
      </c>
      <c r="Z5" s="12"/>
      <c r="AA5" s="12">
        <v>1</v>
      </c>
      <c r="AB5" s="12"/>
      <c r="AC5" s="12">
        <v>2</v>
      </c>
      <c r="AD5" s="11">
        <f t="shared" si="1"/>
        <v>8</v>
      </c>
      <c r="AE5" s="12">
        <v>312</v>
      </c>
      <c r="AF5" s="11">
        <v>19.655448717948719</v>
      </c>
      <c r="AG5" s="11">
        <v>34.25</v>
      </c>
      <c r="AH5" s="11">
        <f t="shared" si="2"/>
        <v>0.4629545863095238</v>
      </c>
      <c r="AI5" s="13"/>
      <c r="AJ5" s="13"/>
      <c r="AK5" s="13"/>
    </row>
    <row r="6" spans="1:37" ht="15.75" customHeight="1">
      <c r="A6" s="10">
        <v>6</v>
      </c>
      <c r="B6" s="11">
        <v>454192.75</v>
      </c>
      <c r="C6" s="11">
        <v>276964.58333333331</v>
      </c>
      <c r="D6" s="11">
        <v>0.5555479166666667</v>
      </c>
      <c r="E6" s="11">
        <v>462.58333333333331</v>
      </c>
      <c r="F6" s="11">
        <v>557.11122499999999</v>
      </c>
      <c r="G6" s="11">
        <v>1016.0747666666666</v>
      </c>
      <c r="H6" s="11">
        <v>277.06646666666666</v>
      </c>
      <c r="I6" s="14">
        <v>458.96358453627221</v>
      </c>
      <c r="J6" s="12">
        <v>6</v>
      </c>
      <c r="K6" s="12">
        <v>6</v>
      </c>
      <c r="L6" s="12">
        <v>6</v>
      </c>
      <c r="M6" s="12">
        <v>5</v>
      </c>
      <c r="N6" s="12">
        <v>2</v>
      </c>
      <c r="O6" s="12">
        <v>2</v>
      </c>
      <c r="P6" s="12">
        <v>5</v>
      </c>
      <c r="Q6" s="11">
        <f t="shared" si="0"/>
        <v>4.333333333333333</v>
      </c>
      <c r="R6" s="12">
        <v>4</v>
      </c>
      <c r="S6" s="11"/>
      <c r="T6" s="11"/>
      <c r="U6" s="11"/>
      <c r="V6" s="11"/>
      <c r="W6" s="12">
        <v>6</v>
      </c>
      <c r="X6" s="11"/>
      <c r="Y6" s="12">
        <v>1</v>
      </c>
      <c r="Z6" s="12">
        <v>1</v>
      </c>
      <c r="AA6" s="11"/>
      <c r="AB6" s="11"/>
      <c r="AC6" s="12">
        <v>4</v>
      </c>
      <c r="AD6" s="11">
        <f t="shared" si="1"/>
        <v>12</v>
      </c>
      <c r="AE6" s="12">
        <v>1360</v>
      </c>
      <c r="AF6" s="10">
        <v>14.013602941176471</v>
      </c>
      <c r="AG6" s="10">
        <v>25.227272727272727</v>
      </c>
      <c r="AH6" s="11">
        <f t="shared" si="2"/>
        <v>0.48557651111111122</v>
      </c>
      <c r="AI6" s="13"/>
      <c r="AJ6" s="13"/>
      <c r="AK6" s="13"/>
    </row>
    <row r="7" spans="1:37" ht="13.8">
      <c r="A7" s="10" t="s">
        <v>104</v>
      </c>
      <c r="B7" s="10" t="s">
        <v>77</v>
      </c>
      <c r="C7" s="10" t="s">
        <v>105</v>
      </c>
      <c r="D7" s="12" t="s">
        <v>106</v>
      </c>
      <c r="E7" s="10" t="s">
        <v>107</v>
      </c>
      <c r="F7" s="10" t="s">
        <v>108</v>
      </c>
      <c r="G7" s="10" t="s">
        <v>109</v>
      </c>
      <c r="H7" s="1" t="s">
        <v>110</v>
      </c>
      <c r="I7" s="4" t="s">
        <v>111</v>
      </c>
      <c r="J7" s="4" t="s">
        <v>112</v>
      </c>
      <c r="K7" s="4" t="s">
        <v>113</v>
      </c>
      <c r="L7" s="4" t="s">
        <v>114</v>
      </c>
      <c r="M7" s="4" t="s">
        <v>115</v>
      </c>
      <c r="N7" s="4" t="s">
        <v>116</v>
      </c>
      <c r="O7" s="4" t="s">
        <v>117</v>
      </c>
      <c r="P7" s="4" t="s">
        <v>118</v>
      </c>
      <c r="Q7" s="12" t="s">
        <v>119</v>
      </c>
      <c r="R7" s="11"/>
      <c r="S7" s="12" t="s">
        <v>5</v>
      </c>
      <c r="T7" s="15" t="s">
        <v>29</v>
      </c>
      <c r="U7" s="15" t="s">
        <v>11</v>
      </c>
      <c r="V7" s="15" t="s">
        <v>45</v>
      </c>
      <c r="W7" s="15" t="s">
        <v>2</v>
      </c>
      <c r="X7" s="12" t="s">
        <v>27</v>
      </c>
      <c r="Y7" s="12" t="s">
        <v>18</v>
      </c>
      <c r="Z7" s="12" t="s">
        <v>88</v>
      </c>
      <c r="AA7" s="12" t="s">
        <v>66</v>
      </c>
      <c r="AB7" s="12" t="s">
        <v>40</v>
      </c>
      <c r="AC7" s="12" t="s">
        <v>42</v>
      </c>
      <c r="AD7" s="12" t="s">
        <v>120</v>
      </c>
      <c r="AE7" s="12" t="s">
        <v>85</v>
      </c>
      <c r="AF7" s="12" t="s">
        <v>121</v>
      </c>
      <c r="AG7" s="12" t="s">
        <v>122</v>
      </c>
      <c r="AH7" s="12"/>
      <c r="AI7" s="12"/>
      <c r="AJ7" s="12"/>
      <c r="AK7" s="12"/>
    </row>
    <row r="8" spans="1:37" ht="15.75" customHeight="1">
      <c r="A8" s="5" t="s">
        <v>123</v>
      </c>
      <c r="B8">
        <f t="shared" ref="B8:I8" si="3">CORREL(B1:B6,$J$1:$J$6)</f>
        <v>-6.3343079757332554E-2</v>
      </c>
      <c r="C8">
        <f t="shared" si="3"/>
        <v>0.3141634836299092</v>
      </c>
      <c r="D8">
        <f t="shared" si="3"/>
        <v>0.62895415678409117</v>
      </c>
      <c r="E8">
        <f t="shared" si="3"/>
        <v>6.3873551910114859E-2</v>
      </c>
      <c r="F8">
        <f t="shared" si="3"/>
        <v>0.55748023646959022</v>
      </c>
      <c r="G8">
        <f t="shared" si="3"/>
        <v>-0.56652474566344857</v>
      </c>
      <c r="H8">
        <f t="shared" si="3"/>
        <v>-0.37562399388318951</v>
      </c>
      <c r="I8">
        <f t="shared" si="3"/>
        <v>-0.6294128172724528</v>
      </c>
      <c r="S8">
        <f t="shared" ref="S8:AC8" si="4">SUM(S2:S7)</f>
        <v>4</v>
      </c>
      <c r="T8">
        <f t="shared" si="4"/>
        <v>4</v>
      </c>
      <c r="U8">
        <f t="shared" si="4"/>
        <v>5</v>
      </c>
      <c r="V8">
        <f t="shared" si="4"/>
        <v>4</v>
      </c>
      <c r="W8">
        <f t="shared" si="4"/>
        <v>10</v>
      </c>
      <c r="X8">
        <f t="shared" si="4"/>
        <v>1</v>
      </c>
      <c r="Y8">
        <f t="shared" si="4"/>
        <v>5</v>
      </c>
      <c r="Z8">
        <f t="shared" si="4"/>
        <v>1</v>
      </c>
      <c r="AA8">
        <f t="shared" si="4"/>
        <v>6</v>
      </c>
      <c r="AB8">
        <f t="shared" si="4"/>
        <v>1</v>
      </c>
      <c r="AC8">
        <f t="shared" si="4"/>
        <v>11</v>
      </c>
    </row>
    <row r="9" spans="1:37" ht="15.75" customHeight="1">
      <c r="A9" s="12" t="s">
        <v>124</v>
      </c>
      <c r="B9" s="11">
        <f t="shared" ref="B9:I9" si="5">CORREL(B1:B6,$A$1:$A$6)</f>
        <v>0.23687813071752301</v>
      </c>
      <c r="C9" s="11">
        <f t="shared" si="5"/>
        <v>0.57125000598849529</v>
      </c>
      <c r="D9" s="11">
        <f t="shared" si="5"/>
        <v>0.89301861992328613</v>
      </c>
      <c r="E9" s="11">
        <f t="shared" si="5"/>
        <v>0.37712401591247258</v>
      </c>
      <c r="F9" s="11">
        <f t="shared" si="5"/>
        <v>0.77283102456087527</v>
      </c>
      <c r="G9" s="11">
        <f t="shared" si="5"/>
        <v>-0.91191046018657229</v>
      </c>
      <c r="H9" s="11">
        <f t="shared" si="5"/>
        <v>-0.39751423522909385</v>
      </c>
      <c r="I9" s="11">
        <f t="shared" si="5"/>
        <v>-0.94762998651278263</v>
      </c>
      <c r="J9" s="11"/>
      <c r="K9" s="11"/>
      <c r="L9" s="11"/>
      <c r="M9" s="11"/>
      <c r="N9" s="11"/>
      <c r="O9" s="11"/>
      <c r="P9" s="11"/>
      <c r="Q9" s="11"/>
      <c r="R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6" t="s">
        <v>42</v>
      </c>
      <c r="T10" s="17" t="s">
        <v>40</v>
      </c>
      <c r="U10" s="17" t="s">
        <v>18</v>
      </c>
      <c r="V10" s="17" t="s">
        <v>11</v>
      </c>
      <c r="W10" s="17" t="s">
        <v>2</v>
      </c>
      <c r="X10" s="17" t="s">
        <v>27</v>
      </c>
      <c r="Y10" s="17" t="s">
        <v>88</v>
      </c>
      <c r="Z10" s="16" t="s">
        <v>5</v>
      </c>
      <c r="AA10" s="16" t="s">
        <v>66</v>
      </c>
      <c r="AB10" s="16" t="s">
        <v>45</v>
      </c>
      <c r="AC10" s="16" t="s">
        <v>29</v>
      </c>
      <c r="AD10" s="11"/>
      <c r="AE10" s="11"/>
      <c r="AF10" s="11"/>
      <c r="AG10" s="11"/>
      <c r="AH10" s="11"/>
      <c r="AI10" s="11"/>
      <c r="AJ10" s="11"/>
      <c r="AK10" s="11"/>
    </row>
    <row r="11" spans="1:37" ht="15.75" customHeight="1">
      <c r="A11" s="12" t="s">
        <v>125</v>
      </c>
      <c r="B11" s="11">
        <f t="shared" ref="B11:I11" si="6">CORREL(B1:B6,$J$11:$J$16)</f>
        <v>4.9402849097436662E-2</v>
      </c>
      <c r="C11" s="11">
        <f t="shared" si="6"/>
        <v>-0.2858023773787482</v>
      </c>
      <c r="D11" s="11">
        <f t="shared" si="6"/>
        <v>-0.54755811550506472</v>
      </c>
      <c r="E11" s="11">
        <f t="shared" si="6"/>
        <v>-6.6020522343498617E-2</v>
      </c>
      <c r="F11" s="11">
        <f t="shared" si="6"/>
        <v>-0.47191170339818117</v>
      </c>
      <c r="G11" s="11">
        <f t="shared" si="6"/>
        <v>0.52547749439901559</v>
      </c>
      <c r="H11" s="11">
        <f t="shared" si="6"/>
        <v>0.23194279895434061</v>
      </c>
      <c r="I11" s="11">
        <f t="shared" si="6"/>
        <v>0.5600420922656506</v>
      </c>
      <c r="J11" s="9">
        <v>4.085365854</v>
      </c>
      <c r="K11" s="9">
        <v>3.9512195120000002</v>
      </c>
      <c r="L11" s="4">
        <v>3.585365854</v>
      </c>
      <c r="M11" s="4">
        <v>4.0731707320000003</v>
      </c>
      <c r="N11" s="4">
        <v>4.3414634149999998</v>
      </c>
      <c r="O11" s="4">
        <v>4.3414634149999998</v>
      </c>
      <c r="P11" s="4">
        <v>4.2195121950000001</v>
      </c>
      <c r="Q11" s="11"/>
      <c r="R11" s="12"/>
      <c r="S11" s="12">
        <v>1</v>
      </c>
      <c r="T11" s="11"/>
      <c r="U11" s="12"/>
      <c r="V11" s="11"/>
      <c r="W11" s="11"/>
      <c r="X11" s="11"/>
      <c r="Y11" s="11"/>
      <c r="Z11" s="12">
        <v>4</v>
      </c>
      <c r="AA11" s="11"/>
      <c r="AB11" s="12">
        <v>3</v>
      </c>
      <c r="AC11" s="12">
        <v>2</v>
      </c>
      <c r="AD11" s="11">
        <f t="shared" ref="AD11:AD16" si="7">SUM(S11:AC11)</f>
        <v>10</v>
      </c>
      <c r="AE11" s="11">
        <f t="shared" ref="AE11:AE16" si="8">($S$20*S11+$T$20*T11+$U$20*U11+$V$20*V11+$W$20*W11+$X$20*X11+$Y$20*Y11+$Z$20*Z11+$AA$20*AA11+$AB$20*AB11+$AC$20*AC11)/AD11</f>
        <v>428.63329666666669</v>
      </c>
      <c r="AF11" s="11">
        <f t="shared" ref="AF11:AK11" si="9">CORREL($J$12:$J$16,K12:K16)</f>
        <v>0.78704134880183485</v>
      </c>
      <c r="AG11" s="11">
        <f t="shared" si="9"/>
        <v>0.85437241873903824</v>
      </c>
      <c r="AH11" s="11">
        <f t="shared" si="9"/>
        <v>0.76056146307794725</v>
      </c>
      <c r="AI11" s="11">
        <f t="shared" si="9"/>
        <v>0.11091349378660688</v>
      </c>
      <c r="AJ11" s="11">
        <f t="shared" si="9"/>
        <v>5.5829480825337766E-3</v>
      </c>
      <c r="AK11" s="11">
        <f t="shared" si="9"/>
        <v>0.75083389387195432</v>
      </c>
    </row>
    <row r="12" spans="1:37" ht="15.75" customHeight="1">
      <c r="A12" s="12" t="s">
        <v>126</v>
      </c>
      <c r="B12" s="11">
        <f t="shared" ref="B12:I12" si="10">CORREL(B1:B6,$N$11:$N$16)</f>
        <v>0.89938390865618878</v>
      </c>
      <c r="C12" s="11">
        <f t="shared" si="10"/>
        <v>0.75143047032273158</v>
      </c>
      <c r="D12" s="11">
        <f t="shared" si="10"/>
        <v>0.37205025581358625</v>
      </c>
      <c r="E12" s="11">
        <f t="shared" si="10"/>
        <v>0.85355361083063064</v>
      </c>
      <c r="F12" s="11">
        <f t="shared" si="10"/>
        <v>0.43975941743536273</v>
      </c>
      <c r="G12" s="11">
        <f t="shared" si="10"/>
        <v>-0.10968359219727669</v>
      </c>
      <c r="H12" s="11">
        <f t="shared" si="10"/>
        <v>-0.1521043027659269</v>
      </c>
      <c r="I12" s="11">
        <f t="shared" si="10"/>
        <v>-0.29643091920166759</v>
      </c>
      <c r="J12" s="9">
        <v>4.0691056909999999</v>
      </c>
      <c r="K12" s="9">
        <v>4.0975609759999996</v>
      </c>
      <c r="L12" s="4">
        <v>3.7317073170000001</v>
      </c>
      <c r="M12" s="4">
        <v>4.0487804880000002</v>
      </c>
      <c r="N12" s="4">
        <v>4.1707317069999998</v>
      </c>
      <c r="O12" s="4">
        <v>4.2926829270000004</v>
      </c>
      <c r="P12" s="4">
        <v>4.0731707320000003</v>
      </c>
      <c r="Q12" s="11"/>
      <c r="R12" s="12"/>
      <c r="S12" s="12">
        <v>3</v>
      </c>
      <c r="T12" s="12">
        <v>1</v>
      </c>
      <c r="U12" s="12">
        <v>3</v>
      </c>
      <c r="V12" s="11"/>
      <c r="W12" s="12">
        <v>1</v>
      </c>
      <c r="X12" s="12">
        <v>1</v>
      </c>
      <c r="Y12" s="11"/>
      <c r="Z12" s="11"/>
      <c r="AA12" s="12">
        <v>1</v>
      </c>
      <c r="AB12" s="11"/>
      <c r="AC12" s="11"/>
      <c r="AD12" s="11">
        <f t="shared" si="7"/>
        <v>10</v>
      </c>
      <c r="AE12" s="11">
        <f t="shared" si="8"/>
        <v>311.41752433333329</v>
      </c>
      <c r="AF12" s="11"/>
      <c r="AG12" s="11"/>
      <c r="AH12" s="11"/>
      <c r="AI12" s="11"/>
      <c r="AJ12" s="11"/>
      <c r="AK12" s="11"/>
    </row>
    <row r="13" spans="1:37" ht="15.75" customHeight="1">
      <c r="A13" s="11"/>
      <c r="B13" s="11">
        <f t="shared" ref="B13:I13" si="11">CORREL(B1:B6,$O$11:$O$16)</f>
        <v>0.57400201662415107</v>
      </c>
      <c r="C13" s="11">
        <f t="shared" si="11"/>
        <v>0.55852925335919945</v>
      </c>
      <c r="D13" s="11">
        <f t="shared" si="11"/>
        <v>0.39198130944578485</v>
      </c>
      <c r="E13" s="11">
        <f t="shared" si="11"/>
        <v>0.60385649918318229</v>
      </c>
      <c r="F13" s="11">
        <f t="shared" si="11"/>
        <v>0.30418329007465056</v>
      </c>
      <c r="G13" s="11">
        <f t="shared" si="11"/>
        <v>-0.41828547922220627</v>
      </c>
      <c r="H13" s="11">
        <f t="shared" si="11"/>
        <v>-0.36929185194835262</v>
      </c>
      <c r="I13" s="11">
        <f t="shared" si="11"/>
        <v>-0.40820313211417908</v>
      </c>
      <c r="J13" s="3">
        <v>3.9390243900000002</v>
      </c>
      <c r="K13" s="3">
        <v>4.0243902440000001</v>
      </c>
      <c r="L13" s="4">
        <v>3.6829268289999999</v>
      </c>
      <c r="M13" s="4">
        <v>3.902439024</v>
      </c>
      <c r="N13" s="4">
        <v>3.9268292680000001</v>
      </c>
      <c r="O13" s="4">
        <v>4.2195121950000001</v>
      </c>
      <c r="P13" s="4">
        <v>3.8780487799999999</v>
      </c>
      <c r="Q13" s="11"/>
      <c r="R13" s="12"/>
      <c r="S13" s="12"/>
      <c r="T13" s="11"/>
      <c r="U13" s="12"/>
      <c r="V13" s="12">
        <v>5</v>
      </c>
      <c r="W13" s="12">
        <v>3</v>
      </c>
      <c r="X13" s="11"/>
      <c r="Y13" s="11"/>
      <c r="Z13" s="12">
        <v>4</v>
      </c>
      <c r="AA13" s="11"/>
      <c r="AB13" s="11"/>
      <c r="AC13" s="11"/>
      <c r="AD13" s="11">
        <f t="shared" si="7"/>
        <v>12</v>
      </c>
      <c r="AE13" s="11">
        <f t="shared" si="8"/>
        <v>343.14841083333334</v>
      </c>
      <c r="AF13" s="11"/>
      <c r="AG13" s="11"/>
      <c r="AH13" s="11"/>
      <c r="AI13" s="11"/>
      <c r="AJ13" s="11"/>
      <c r="AK13" s="11"/>
    </row>
    <row r="14" spans="1:37" ht="15.75" customHeight="1">
      <c r="A14" s="11"/>
      <c r="B14" s="11"/>
      <c r="C14" s="11"/>
      <c r="D14" s="11"/>
      <c r="E14" s="11"/>
      <c r="F14" s="11"/>
      <c r="G14" s="11"/>
      <c r="H14" s="11"/>
      <c r="I14" s="9"/>
      <c r="J14" s="9">
        <v>3.8252032520000001</v>
      </c>
      <c r="K14" s="9">
        <v>3.8780487799999999</v>
      </c>
      <c r="L14" s="4">
        <v>3.4878048779999999</v>
      </c>
      <c r="M14" s="4">
        <v>3.902439024</v>
      </c>
      <c r="N14" s="4">
        <v>3.9512195120000002</v>
      </c>
      <c r="O14" s="4">
        <v>4.0975609759999996</v>
      </c>
      <c r="P14" s="4">
        <v>3.6341463410000001</v>
      </c>
      <c r="Q14" s="11"/>
      <c r="R14" s="12"/>
      <c r="S14" s="12">
        <v>2</v>
      </c>
      <c r="T14" s="11"/>
      <c r="U14" s="12"/>
      <c r="V14" s="11"/>
      <c r="W14" s="11"/>
      <c r="X14" s="11"/>
      <c r="Y14" s="11"/>
      <c r="Z14" s="11"/>
      <c r="AA14" s="12">
        <v>4</v>
      </c>
      <c r="AB14" s="12">
        <v>2</v>
      </c>
      <c r="AC14" s="12">
        <v>2</v>
      </c>
      <c r="AD14" s="11">
        <f t="shared" si="7"/>
        <v>10</v>
      </c>
      <c r="AE14" s="11">
        <f t="shared" si="8"/>
        <v>414.49938666666668</v>
      </c>
      <c r="AF14" s="11"/>
      <c r="AG14" s="11"/>
      <c r="AH14" s="11"/>
      <c r="AI14" s="11"/>
      <c r="AJ14" s="11"/>
      <c r="AK14" s="11"/>
    </row>
    <row r="15" spans="1:37" ht="15.75" customHeight="1">
      <c r="A15" s="11"/>
      <c r="B15" s="11"/>
      <c r="C15" s="11"/>
      <c r="D15" s="11"/>
      <c r="E15" s="11"/>
      <c r="F15" s="11"/>
      <c r="G15" s="11"/>
      <c r="H15" s="11"/>
      <c r="I15" s="9"/>
      <c r="J15" s="9">
        <v>3.7723577239999999</v>
      </c>
      <c r="K15" s="9">
        <v>3.902439024</v>
      </c>
      <c r="L15" s="4">
        <v>3.3414634150000002</v>
      </c>
      <c r="M15" s="4">
        <v>3.6829268289999999</v>
      </c>
      <c r="N15" s="4">
        <v>3.6585365849999998</v>
      </c>
      <c r="O15" s="4">
        <v>4.2195121950000001</v>
      </c>
      <c r="P15" s="4">
        <v>3.8292682930000002</v>
      </c>
      <c r="Q15" s="11"/>
      <c r="R15" s="12"/>
      <c r="S15" s="12">
        <v>2</v>
      </c>
      <c r="T15" s="11"/>
      <c r="U15" s="12">
        <v>1</v>
      </c>
      <c r="V15" s="11"/>
      <c r="W15" s="11"/>
      <c r="X15" s="11"/>
      <c r="Y15" s="11"/>
      <c r="Z15" s="11"/>
      <c r="AA15" s="12">
        <v>1</v>
      </c>
      <c r="AB15" s="12">
        <v>2</v>
      </c>
      <c r="AC15" s="12">
        <v>2</v>
      </c>
      <c r="AD15" s="11">
        <f t="shared" si="7"/>
        <v>8</v>
      </c>
      <c r="AE15" s="11">
        <f t="shared" si="8"/>
        <v>391.11070833333332</v>
      </c>
      <c r="AF15" s="11"/>
      <c r="AG15" s="11"/>
      <c r="AH15" s="11"/>
      <c r="AI15" s="11"/>
      <c r="AJ15" s="11"/>
      <c r="AK15" s="11"/>
    </row>
    <row r="16" spans="1:37" ht="15.75" customHeight="1">
      <c r="A16" s="11"/>
      <c r="B16" s="11"/>
      <c r="C16" s="11"/>
      <c r="D16" s="11"/>
      <c r="E16" s="11"/>
      <c r="F16" s="11"/>
      <c r="G16" s="11"/>
      <c r="H16" s="11"/>
      <c r="I16" s="9"/>
      <c r="J16" s="9">
        <v>3.7032520330000001</v>
      </c>
      <c r="K16" s="9">
        <v>3.2195121950000001</v>
      </c>
      <c r="L16" s="4">
        <v>2.7317073170000001</v>
      </c>
      <c r="M16" s="4">
        <v>3.8536585369999998</v>
      </c>
      <c r="N16" s="4">
        <v>4.2926829270000004</v>
      </c>
      <c r="O16" s="4">
        <v>4.3414634149999998</v>
      </c>
      <c r="P16" s="4">
        <v>3.7804878049999999</v>
      </c>
      <c r="Q16" s="11"/>
      <c r="R16" s="12"/>
      <c r="S16" s="12">
        <v>4</v>
      </c>
      <c r="T16" s="11"/>
      <c r="U16" s="12">
        <v>1</v>
      </c>
      <c r="V16" s="11"/>
      <c r="W16" s="12">
        <v>6</v>
      </c>
      <c r="X16" s="11"/>
      <c r="Y16" s="12">
        <v>1</v>
      </c>
      <c r="Z16" s="11"/>
      <c r="AA16" s="11"/>
      <c r="AB16" s="11"/>
      <c r="AC16" s="11"/>
      <c r="AD16" s="11">
        <f t="shared" si="7"/>
        <v>12</v>
      </c>
      <c r="AE16" s="11">
        <f t="shared" si="8"/>
        <v>303.62204388888887</v>
      </c>
      <c r="AF16" s="11"/>
      <c r="AG16" s="11"/>
      <c r="AH16" s="11"/>
      <c r="AI16" s="11"/>
      <c r="AJ16" s="11"/>
      <c r="AK16" s="11"/>
    </row>
    <row r="17" spans="1:37" ht="15.75" customHeight="1">
      <c r="A17" s="12">
        <v>1</v>
      </c>
      <c r="B17" s="11">
        <v>258412.66666666666</v>
      </c>
      <c r="C17" s="11">
        <v>96217.333333333328</v>
      </c>
      <c r="D17" s="11">
        <v>0.3898286666666666</v>
      </c>
      <c r="E17" s="11">
        <v>221.41666666666666</v>
      </c>
      <c r="F17" s="11">
        <v>444.08411666666666</v>
      </c>
      <c r="G17" s="11">
        <v>1148.4681666666665</v>
      </c>
      <c r="H17" s="11">
        <v>323.5299583333333</v>
      </c>
      <c r="I17" s="14">
        <v>704.38412533366761</v>
      </c>
      <c r="J17" s="4" t="s">
        <v>127</v>
      </c>
      <c r="K17" s="4" t="s">
        <v>128</v>
      </c>
      <c r="L17" s="4" t="s">
        <v>129</v>
      </c>
      <c r="M17" s="4" t="s">
        <v>130</v>
      </c>
      <c r="N17" s="4" t="s">
        <v>131</v>
      </c>
      <c r="O17" s="4" t="s">
        <v>132</v>
      </c>
      <c r="P17" s="4" t="s">
        <v>133</v>
      </c>
      <c r="Q17" s="12"/>
      <c r="R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ht="15.75" customHeight="1">
      <c r="A18" s="12">
        <v>2</v>
      </c>
      <c r="B18" s="11">
        <v>438966.5</v>
      </c>
      <c r="C18" s="11">
        <v>184256.9</v>
      </c>
      <c r="D18" s="11">
        <v>0.42008219999999996</v>
      </c>
      <c r="E18" s="11">
        <v>413.6</v>
      </c>
      <c r="F18" s="11">
        <v>450.74466000000001</v>
      </c>
      <c r="G18" s="11">
        <v>1076.4160999999999</v>
      </c>
      <c r="H18" s="11">
        <v>460.28508999999997</v>
      </c>
      <c r="I18" s="10">
        <v>625.6712623367539</v>
      </c>
      <c r="J18" s="11"/>
      <c r="K18" s="11"/>
      <c r="L18" s="11"/>
      <c r="M18" s="11"/>
      <c r="N18" s="11"/>
      <c r="O18" s="11"/>
      <c r="P18" s="11"/>
      <c r="Q18" s="11"/>
      <c r="R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ht="15.75" customHeight="1">
      <c r="A19" s="12">
        <v>3</v>
      </c>
      <c r="B19" s="11">
        <v>347569.1</v>
      </c>
      <c r="C19" s="11">
        <v>156955</v>
      </c>
      <c r="D19" s="11">
        <v>0.44532139999999998</v>
      </c>
      <c r="E19" s="11">
        <v>319.5</v>
      </c>
      <c r="F19" s="11">
        <v>486.7568</v>
      </c>
      <c r="G19" s="11">
        <v>1098.0826199999999</v>
      </c>
      <c r="H19" s="11">
        <v>440.56744999999989</v>
      </c>
      <c r="I19" s="11">
        <v>611.32565936489061</v>
      </c>
      <c r="J19" s="11"/>
      <c r="K19" s="11"/>
      <c r="L19" s="11"/>
      <c r="M19" s="11"/>
      <c r="N19" s="11"/>
      <c r="O19" s="11"/>
      <c r="P19" s="11"/>
      <c r="Q19" s="11"/>
      <c r="R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G19" s="11"/>
      <c r="AH19" s="11"/>
      <c r="AI19" s="11"/>
      <c r="AJ19" s="11"/>
      <c r="AK19" s="11"/>
    </row>
    <row r="20" spans="1:37" ht="15.75" customHeight="1">
      <c r="A20" s="12">
        <v>4</v>
      </c>
      <c r="B20" s="11">
        <v>335403.8</v>
      </c>
      <c r="C20" s="11">
        <v>159831</v>
      </c>
      <c r="D20" s="11">
        <v>0.47230090000000002</v>
      </c>
      <c r="E20" s="11">
        <v>313.8</v>
      </c>
      <c r="F20" s="11">
        <v>504.86193999999995</v>
      </c>
      <c r="G20" s="11">
        <v>1081.9374300000002</v>
      </c>
      <c r="H20" s="11">
        <v>305.92645000000005</v>
      </c>
      <c r="I20" s="11">
        <v>577.07544093552588</v>
      </c>
      <c r="J20" s="11"/>
      <c r="K20" s="11"/>
      <c r="L20" s="11"/>
      <c r="M20" s="11"/>
      <c r="N20" s="11"/>
      <c r="O20" s="11"/>
      <c r="P20" s="11"/>
      <c r="Q20" s="11"/>
      <c r="R20" s="12" t="s">
        <v>134</v>
      </c>
      <c r="S20">
        <v>267.62111666666664</v>
      </c>
      <c r="T20" s="18">
        <v>287.69959999999998</v>
      </c>
      <c r="U20">
        <v>296.16120000000001</v>
      </c>
      <c r="V20">
        <v>294.31038000000001</v>
      </c>
      <c r="W20">
        <v>314.71036000000004</v>
      </c>
      <c r="X20" s="18">
        <v>382.99520000000001</v>
      </c>
      <c r="Y20" s="18">
        <v>388.55669999999998</v>
      </c>
      <c r="Z20">
        <v>425.52448750000002</v>
      </c>
      <c r="AA20">
        <v>437.4231333333334</v>
      </c>
      <c r="AB20" s="16">
        <v>456.5548</v>
      </c>
      <c r="AC20">
        <v>473.47475000000003</v>
      </c>
      <c r="AD20" s="12"/>
      <c r="AE20" s="11"/>
      <c r="AG20" s="11"/>
      <c r="AH20" s="11"/>
      <c r="AI20" s="11"/>
      <c r="AJ20" s="11"/>
      <c r="AK20" s="11"/>
    </row>
    <row r="21" spans="1:37" ht="15.75" customHeight="1">
      <c r="A21" s="12">
        <v>5</v>
      </c>
      <c r="B21" s="11">
        <v>245793.125</v>
      </c>
      <c r="C21" s="11">
        <v>110963.625</v>
      </c>
      <c r="D21" s="11">
        <v>0.44986237499999998</v>
      </c>
      <c r="E21" s="11">
        <v>237.375</v>
      </c>
      <c r="F21" s="11">
        <v>460.99152500000002</v>
      </c>
      <c r="G21" s="11">
        <v>1030.1046999999999</v>
      </c>
      <c r="H21" s="11">
        <v>395.08577500000001</v>
      </c>
      <c r="I21" s="10">
        <v>569.11313238654145</v>
      </c>
      <c r="J21" s="11"/>
      <c r="K21" s="11"/>
      <c r="L21" s="11"/>
      <c r="M21" s="11"/>
      <c r="N21" s="11"/>
      <c r="O21" s="11"/>
      <c r="P21" s="11"/>
      <c r="Q21" s="11"/>
      <c r="R21" s="12" t="s">
        <v>136</v>
      </c>
      <c r="S21">
        <v>0.38391050000000004</v>
      </c>
      <c r="T21">
        <v>0.41180250000000002</v>
      </c>
      <c r="U21">
        <v>0.41618839999999996</v>
      </c>
      <c r="V21" s="16">
        <v>0.42650242857142856</v>
      </c>
      <c r="W21">
        <v>0.45819980000000005</v>
      </c>
      <c r="X21" s="18">
        <v>0.47112199999999999</v>
      </c>
      <c r="Y21">
        <v>0.47971700000000006</v>
      </c>
      <c r="Z21" s="18">
        <v>0.48017599999999999</v>
      </c>
      <c r="AA21">
        <v>0.48839666666666665</v>
      </c>
      <c r="AB21" s="18">
        <v>0.49616500000000002</v>
      </c>
      <c r="AC21">
        <v>0.52945658333333345</v>
      </c>
      <c r="AD21" s="11"/>
      <c r="AE21" s="11"/>
      <c r="AG21" s="11"/>
      <c r="AH21" s="11"/>
      <c r="AI21" s="11"/>
      <c r="AJ21" s="11"/>
      <c r="AK21" s="11"/>
    </row>
    <row r="22" spans="1:37" ht="15.75" customHeight="1">
      <c r="A22" s="12">
        <v>6</v>
      </c>
      <c r="B22" s="11">
        <v>454192.75</v>
      </c>
      <c r="C22" s="11">
        <v>276964.58333333331</v>
      </c>
      <c r="D22" s="11">
        <v>0.5555479166666667</v>
      </c>
      <c r="E22" s="11">
        <v>462.58333333333331</v>
      </c>
      <c r="F22" s="11">
        <v>557.11122499999999</v>
      </c>
      <c r="G22" s="11">
        <v>1016.0747666666666</v>
      </c>
      <c r="H22" s="11">
        <v>277.06646666666666</v>
      </c>
      <c r="I22" s="11">
        <v>458.96358453627221</v>
      </c>
      <c r="J22" s="11"/>
      <c r="K22" s="11"/>
      <c r="L22" s="11"/>
      <c r="M22" s="11"/>
      <c r="N22" s="11"/>
      <c r="O22" s="11"/>
      <c r="P22" s="11"/>
      <c r="Q22" s="11"/>
      <c r="R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G22" s="11"/>
      <c r="AH22" s="11"/>
      <c r="AI22" s="11"/>
      <c r="AJ22" s="11"/>
      <c r="AK22" s="11"/>
    </row>
    <row r="23" spans="1:37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7" t="s">
        <v>5</v>
      </c>
      <c r="T23" s="17" t="s">
        <v>11</v>
      </c>
      <c r="U23" s="17" t="s">
        <v>45</v>
      </c>
      <c r="V23" s="17" t="s">
        <v>66</v>
      </c>
      <c r="W23" s="17" t="s">
        <v>29</v>
      </c>
      <c r="X23" s="17" t="s">
        <v>27</v>
      </c>
      <c r="Y23" s="17" t="s">
        <v>40</v>
      </c>
      <c r="Z23" s="17" t="s">
        <v>2</v>
      </c>
      <c r="AA23" s="17" t="s">
        <v>18</v>
      </c>
      <c r="AB23" s="17" t="s">
        <v>42</v>
      </c>
      <c r="AC23" s="17" t="s">
        <v>88</v>
      </c>
      <c r="AD23" s="12" t="s">
        <v>120</v>
      </c>
      <c r="AE23" s="11"/>
      <c r="AG23" s="11"/>
      <c r="AH23" s="11"/>
      <c r="AI23" s="11"/>
      <c r="AJ23" s="11"/>
      <c r="AK23" s="11"/>
    </row>
    <row r="24" spans="1:37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2">
        <v>4</v>
      </c>
      <c r="T24" s="11"/>
      <c r="U24" s="12">
        <v>3</v>
      </c>
      <c r="V24" s="11"/>
      <c r="W24" s="12">
        <v>2</v>
      </c>
      <c r="X24" s="11"/>
      <c r="Y24" s="11"/>
      <c r="Z24" s="11"/>
      <c r="AA24" s="12"/>
      <c r="AB24" s="12">
        <v>1</v>
      </c>
      <c r="AC24" s="11"/>
      <c r="AD24" s="11">
        <f t="shared" ref="AD24:AD29" si="12">SUM(S24:AC24)</f>
        <v>10</v>
      </c>
      <c r="AE24" s="11">
        <f t="shared" ref="AE24:AE29" si="13">($S$30*S24+$T$30*T24+$U$30*U24+$V$30*V24+$W$30*W24+$X$30*X24+$Y$30*Y24+$Z$30*Z24+$AA$30*AA24+$AB$30*AB24+$AC$30*AC24)/AD24</f>
        <v>456.18506595238097</v>
      </c>
      <c r="AF24">
        <f>CORREL(AE24:AE29,J1:J6)</f>
        <v>0.58538246095334134</v>
      </c>
      <c r="AG24" s="11"/>
      <c r="AH24" s="11"/>
      <c r="AI24" s="11"/>
      <c r="AJ24" s="11"/>
      <c r="AK24" s="11"/>
    </row>
    <row r="25" spans="1:37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</v>
      </c>
      <c r="W25" s="11"/>
      <c r="X25" s="12">
        <v>1</v>
      </c>
      <c r="Y25" s="12">
        <v>1</v>
      </c>
      <c r="Z25" s="12">
        <v>1</v>
      </c>
      <c r="AA25" s="12">
        <v>3</v>
      </c>
      <c r="AB25" s="12">
        <v>3</v>
      </c>
      <c r="AC25" s="11"/>
      <c r="AD25" s="11">
        <f t="shared" si="12"/>
        <v>10</v>
      </c>
      <c r="AE25" s="11">
        <f t="shared" si="13"/>
        <v>509.41921566666662</v>
      </c>
      <c r="AF25">
        <f>CORREL(AE24:AE29,K1:K6)</f>
        <v>0.34677196754653283</v>
      </c>
      <c r="AG25" s="11"/>
      <c r="AH25" s="11"/>
      <c r="AI25" s="11"/>
      <c r="AJ25" s="11"/>
      <c r="AK25" s="11"/>
    </row>
    <row r="26" spans="1:37" ht="13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>
        <v>4</v>
      </c>
      <c r="T26" s="12">
        <v>5</v>
      </c>
      <c r="U26" s="11"/>
      <c r="V26" s="11"/>
      <c r="W26" s="11"/>
      <c r="X26" s="11"/>
      <c r="Y26" s="11"/>
      <c r="Z26" s="12">
        <v>3</v>
      </c>
      <c r="AA26" s="12"/>
      <c r="AB26" s="12"/>
      <c r="AC26" s="11"/>
      <c r="AD26" s="11">
        <f t="shared" si="12"/>
        <v>12</v>
      </c>
      <c r="AE26" s="11">
        <f t="shared" si="13"/>
        <v>454.96187499999996</v>
      </c>
      <c r="AF26">
        <f>CORREL(AE24:AE29,L1:L6)</f>
        <v>0.37376959501061641</v>
      </c>
      <c r="AG26" s="11"/>
      <c r="AH26" s="11"/>
      <c r="AI26" s="11"/>
      <c r="AJ26" s="11"/>
      <c r="AK26" s="11"/>
    </row>
    <row r="27" spans="1:37" ht="13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2">
        <v>2</v>
      </c>
      <c r="V27" s="12">
        <v>4</v>
      </c>
      <c r="W27" s="12">
        <v>2</v>
      </c>
      <c r="X27" s="11"/>
      <c r="Y27" s="11"/>
      <c r="Z27" s="11"/>
      <c r="AA27" s="12"/>
      <c r="AB27" s="12">
        <v>2</v>
      </c>
      <c r="AC27" s="11"/>
      <c r="AD27" s="11">
        <f t="shared" si="12"/>
        <v>10</v>
      </c>
      <c r="AE27" s="11">
        <f t="shared" si="13"/>
        <v>485.76874952380956</v>
      </c>
      <c r="AF27">
        <f>CORREL(AE24:AE29,M1:M6)</f>
        <v>0.4821239007202972</v>
      </c>
      <c r="AG27" s="11"/>
      <c r="AH27" s="11"/>
      <c r="AI27" s="11"/>
      <c r="AJ27" s="11"/>
      <c r="AK27" s="11"/>
    </row>
    <row r="28" spans="1:37" ht="13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2">
        <v>2</v>
      </c>
      <c r="V28" s="12">
        <v>1</v>
      </c>
      <c r="W28" s="12">
        <v>2</v>
      </c>
      <c r="X28" s="11"/>
      <c r="Y28" s="11"/>
      <c r="Z28" s="11"/>
      <c r="AA28" s="12">
        <v>1</v>
      </c>
      <c r="AB28" s="12">
        <v>2</v>
      </c>
      <c r="AC28" s="11"/>
      <c r="AD28" s="11">
        <f t="shared" si="12"/>
        <v>8</v>
      </c>
      <c r="AE28" s="11">
        <f t="shared" si="13"/>
        <v>492.4043219047619</v>
      </c>
      <c r="AF28">
        <f>CORREL(AE24:AE29,N1:N6)</f>
        <v>-6.3102862860081918E-2</v>
      </c>
      <c r="AG28" s="11"/>
      <c r="AH28" s="11"/>
      <c r="AI28" s="11"/>
      <c r="AJ28" s="11"/>
      <c r="AK28" s="11"/>
    </row>
    <row r="29" spans="1:37" ht="13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>
        <v>6</v>
      </c>
      <c r="AA29" s="12">
        <v>1</v>
      </c>
      <c r="AB29" s="12">
        <v>4</v>
      </c>
      <c r="AC29" s="12">
        <v>1</v>
      </c>
      <c r="AD29" s="11">
        <f t="shared" si="12"/>
        <v>12</v>
      </c>
      <c r="AE29" s="11">
        <f t="shared" si="13"/>
        <v>517.78357611111107</v>
      </c>
      <c r="AF29">
        <f>CORREL(AE24:AE29,O1:O6)</f>
        <v>3.5240998544834083E-2</v>
      </c>
      <c r="AG29" s="11"/>
      <c r="AH29" s="11"/>
      <c r="AI29" s="11"/>
      <c r="AJ29" s="11"/>
      <c r="AK29" s="11"/>
    </row>
    <row r="30" spans="1:37" ht="13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2" t="s">
        <v>145</v>
      </c>
      <c r="S30" s="19">
        <v>424.07731249999995</v>
      </c>
      <c r="T30" s="19">
        <v>454.98439999999999</v>
      </c>
      <c r="U30" s="17">
        <v>455.09161428571434</v>
      </c>
      <c r="V30" s="19">
        <v>476.14206666666672</v>
      </c>
      <c r="W30" s="19">
        <v>478.79856666666666</v>
      </c>
      <c r="X30" s="17">
        <v>480.28870000000001</v>
      </c>
      <c r="Y30" s="17">
        <v>483.72949999999997</v>
      </c>
      <c r="Z30" s="19">
        <v>496.10374999999993</v>
      </c>
      <c r="AA30" s="19">
        <v>509.97327999999999</v>
      </c>
      <c r="AB30" s="19">
        <v>542.66943333333336</v>
      </c>
      <c r="AC30" s="17">
        <v>556.12940000000003</v>
      </c>
      <c r="AD30" s="11"/>
      <c r="AE30" s="11"/>
      <c r="AF30" s="11">
        <f>CORREL(AE24:AE29,P1:P6)</f>
        <v>0.42812864579213006</v>
      </c>
      <c r="AG30" s="11"/>
      <c r="AH30" s="11"/>
      <c r="AI30" s="11"/>
      <c r="AJ30" s="11"/>
      <c r="AK30" s="11"/>
    </row>
    <row r="31" spans="1:37" ht="13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>
        <f>CORREL(AE24:AE29,R1:R6)</f>
        <v>0.35186771302316949</v>
      </c>
      <c r="AG31" s="11"/>
      <c r="AH31" s="11"/>
      <c r="AI31" s="11"/>
      <c r="AJ31" s="11"/>
      <c r="AK31" s="11"/>
    </row>
    <row r="32" spans="1:37" ht="13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9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1"/>
      <c r="AE32" s="11"/>
      <c r="AF32" s="11">
        <f>CORREL(AE24:AE29,A1:A6)</f>
        <v>0.90815020440798622</v>
      </c>
      <c r="AG32" s="11"/>
      <c r="AH32" s="11"/>
      <c r="AI32" s="11"/>
      <c r="AJ32" s="11"/>
      <c r="AK32" s="11"/>
    </row>
    <row r="33" spans="1:37" ht="13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7" t="s">
        <v>40</v>
      </c>
      <c r="T33" s="17" t="s">
        <v>66</v>
      </c>
      <c r="U33" s="17" t="s">
        <v>27</v>
      </c>
      <c r="V33" s="17" t="s">
        <v>42</v>
      </c>
      <c r="W33" s="17" t="s">
        <v>45</v>
      </c>
      <c r="X33" s="17" t="s">
        <v>18</v>
      </c>
      <c r="Y33" s="17" t="s">
        <v>2</v>
      </c>
      <c r="Z33" s="17" t="s">
        <v>11</v>
      </c>
      <c r="AA33" s="17" t="s">
        <v>5</v>
      </c>
      <c r="AB33" s="17" t="s">
        <v>88</v>
      </c>
      <c r="AC33" s="17" t="s">
        <v>29</v>
      </c>
      <c r="AD33" s="12" t="s">
        <v>120</v>
      </c>
      <c r="AE33" s="11"/>
      <c r="AF33" s="11"/>
      <c r="AG33" s="11"/>
      <c r="AH33" s="11"/>
      <c r="AI33" s="11"/>
      <c r="AJ33" s="11"/>
      <c r="AK33" s="11"/>
    </row>
    <row r="34" spans="1:37" ht="13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2">
        <v>1</v>
      </c>
      <c r="W34" s="12">
        <v>3</v>
      </c>
      <c r="X34" s="12"/>
      <c r="Y34" s="11"/>
      <c r="Z34" s="11"/>
      <c r="AA34" s="12">
        <v>4</v>
      </c>
      <c r="AB34" s="11"/>
      <c r="AC34" s="12">
        <v>2</v>
      </c>
      <c r="AD34" s="11">
        <f t="shared" ref="AD34:AD39" si="14">SUM(S34:AC34)</f>
        <v>10</v>
      </c>
      <c r="AE34" s="11">
        <f t="shared" ref="AE34:AE39" si="15">($S$40*S34+$T$40*T34+$U$40*U34+$V$40*V34+$W$40*W34+$X$40*X34+$Y$40*Y34+$Z$40*Z34+$AA$40*AA34+$AB$40*AB34+$AC$40*AC34)/AD34</f>
        <v>1103.2868100000001</v>
      </c>
      <c r="AF34" s="11">
        <f>CORREL(AE34:AE39,J11:J16)</f>
        <v>9.4843203515356356E-2</v>
      </c>
      <c r="AG34" s="11"/>
      <c r="AH34" s="11"/>
      <c r="AI34" s="11"/>
      <c r="AJ34" s="11"/>
      <c r="AK34" s="11"/>
    </row>
    <row r="35" spans="1:37" ht="13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2">
        <v>1</v>
      </c>
      <c r="T35" s="12">
        <v>1</v>
      </c>
      <c r="U35" s="12">
        <v>1</v>
      </c>
      <c r="V35" s="12">
        <v>3</v>
      </c>
      <c r="W35" s="11"/>
      <c r="X35" s="12">
        <v>3</v>
      </c>
      <c r="Y35" s="12">
        <v>1</v>
      </c>
      <c r="Z35" s="11"/>
      <c r="AA35" s="11"/>
      <c r="AB35" s="11"/>
      <c r="AC35" s="11"/>
      <c r="AD35" s="11">
        <f t="shared" si="14"/>
        <v>10</v>
      </c>
      <c r="AE35" s="11">
        <f t="shared" si="15"/>
        <v>1044.2904843333331</v>
      </c>
      <c r="AF35" s="11">
        <f>CORREL(AE34:AE39,K1:K6)</f>
        <v>-4.4024451411786826E-2</v>
      </c>
      <c r="AG35" s="11"/>
      <c r="AH35" s="11"/>
      <c r="AI35" s="11"/>
      <c r="AJ35" s="11"/>
      <c r="AK35" s="11"/>
    </row>
    <row r="36" spans="1:37" ht="13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2"/>
      <c r="W36" s="11"/>
      <c r="X36" s="12"/>
      <c r="Y36" s="12">
        <v>3</v>
      </c>
      <c r="Z36" s="12">
        <v>5</v>
      </c>
      <c r="AA36" s="12">
        <v>4</v>
      </c>
      <c r="AB36" s="11"/>
      <c r="AC36" s="11"/>
      <c r="AD36" s="11">
        <f t="shared" si="14"/>
        <v>12</v>
      </c>
      <c r="AE36" s="11">
        <f t="shared" si="15"/>
        <v>1105.6870183333333</v>
      </c>
      <c r="AF36" s="11">
        <f>CORREL(AE34:AE39,L1:L6)</f>
        <v>8.0492217028843197E-2</v>
      </c>
      <c r="AG36" s="11"/>
      <c r="AH36" s="11"/>
      <c r="AI36" s="11"/>
      <c r="AJ36" s="11"/>
      <c r="AK36" s="11"/>
    </row>
    <row r="37" spans="1:37" ht="13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2">
        <v>4</v>
      </c>
      <c r="U37" s="11"/>
      <c r="V37" s="12">
        <v>2</v>
      </c>
      <c r="W37" s="12">
        <v>2</v>
      </c>
      <c r="X37" s="12"/>
      <c r="Y37" s="11"/>
      <c r="Z37" s="11"/>
      <c r="AA37" s="11"/>
      <c r="AB37" s="11"/>
      <c r="AC37" s="12">
        <v>2</v>
      </c>
      <c r="AD37" s="11">
        <f t="shared" si="14"/>
        <v>10</v>
      </c>
      <c r="AE37" s="11">
        <f t="shared" si="15"/>
        <v>1044.3042799999998</v>
      </c>
      <c r="AF37" s="11">
        <f>CORREL(AE34:AE39,M1:M6)</f>
        <v>-0.16741537393285463</v>
      </c>
      <c r="AG37" s="11"/>
      <c r="AH37" s="11"/>
      <c r="AI37" s="11"/>
      <c r="AJ37" s="11"/>
      <c r="AK37" s="11"/>
    </row>
    <row r="38" spans="1:37" ht="13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2">
        <v>1</v>
      </c>
      <c r="U38" s="11"/>
      <c r="V38" s="12">
        <v>2</v>
      </c>
      <c r="W38" s="12">
        <v>2</v>
      </c>
      <c r="X38" s="12">
        <v>1</v>
      </c>
      <c r="Y38" s="11"/>
      <c r="Z38" s="11"/>
      <c r="AA38" s="11"/>
      <c r="AB38" s="11"/>
      <c r="AC38" s="12">
        <v>2</v>
      </c>
      <c r="AD38" s="11">
        <f t="shared" si="14"/>
        <v>8</v>
      </c>
      <c r="AE38" s="11">
        <f t="shared" si="15"/>
        <v>1075.87581125</v>
      </c>
      <c r="AF38" s="11">
        <f>CORREL(AE34:AE39,N1:N6)</f>
        <v>-0.1309237051058674</v>
      </c>
      <c r="AG38" s="11"/>
      <c r="AH38" s="11"/>
      <c r="AI38" s="11"/>
      <c r="AJ38" s="11"/>
      <c r="AK38" s="11"/>
    </row>
    <row r="39" spans="1:37" ht="13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2">
        <v>4</v>
      </c>
      <c r="W39" s="11"/>
      <c r="X39" s="12">
        <v>1</v>
      </c>
      <c r="Y39" s="12">
        <v>6</v>
      </c>
      <c r="Z39" s="11"/>
      <c r="AA39" s="11"/>
      <c r="AB39" s="12">
        <v>1</v>
      </c>
      <c r="AC39" s="11"/>
      <c r="AD39" s="11">
        <f t="shared" si="14"/>
        <v>12</v>
      </c>
      <c r="AE39" s="11">
        <f t="shared" si="15"/>
        <v>1082.1373205555556</v>
      </c>
      <c r="AF39" s="11">
        <f>CORREL(AE34:AE39,O1:O6)</f>
        <v>-0.49753107280675585</v>
      </c>
      <c r="AG39" s="11"/>
      <c r="AH39" s="11"/>
      <c r="AI39" s="11"/>
      <c r="AJ39" s="11"/>
      <c r="AK39" s="11"/>
    </row>
    <row r="40" spans="1:37" ht="13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8">
        <v>974.93719999999996</v>
      </c>
      <c r="T40">
        <v>975.82568333333313</v>
      </c>
      <c r="U40" s="18">
        <v>1019.458</v>
      </c>
      <c r="V40">
        <v>1032.4386666666667</v>
      </c>
      <c r="W40" s="16">
        <v>1070.2877000000001</v>
      </c>
      <c r="X40">
        <v>1091.44074</v>
      </c>
      <c r="Y40">
        <v>1101.04574</v>
      </c>
      <c r="Z40">
        <v>1101.9656</v>
      </c>
      <c r="AA40">
        <v>1113.8197500000001</v>
      </c>
      <c r="AB40" s="18">
        <v>1158.1780000000001</v>
      </c>
      <c r="AC40">
        <v>1167.1436666666666</v>
      </c>
      <c r="AD40" s="11"/>
      <c r="AE40" s="11"/>
      <c r="AF40" s="11">
        <f>CORREL(AE34:AE39,P1:P6)</f>
        <v>-0.41644871081411466</v>
      </c>
      <c r="AG40" s="11"/>
      <c r="AH40" s="11"/>
      <c r="AI40" s="11"/>
      <c r="AJ40" s="11"/>
      <c r="AK40" s="11"/>
    </row>
    <row r="41" spans="1:37" ht="13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>
        <f>CORREL(AE34:AE39,R1:R6)</f>
        <v>-0.31662714733890446</v>
      </c>
      <c r="AG41" s="11"/>
      <c r="AH41" s="11"/>
      <c r="AI41" s="11"/>
      <c r="AJ41" s="11"/>
      <c r="AK41" s="11"/>
    </row>
    <row r="42" spans="1:37" ht="13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>
        <f>CORREL(AE34:AE39,A1:A6)</f>
        <v>-0.39438609854813372</v>
      </c>
      <c r="AG42" s="11"/>
      <c r="AH42" s="11"/>
      <c r="AI42" s="11"/>
      <c r="AJ42" s="11"/>
      <c r="AK42" s="11"/>
    </row>
    <row r="43" spans="1:37" ht="13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13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13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13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13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ht="13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ht="13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ht="13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ht="13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3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3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3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3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13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3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3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3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ht="13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ht="13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ht="13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ht="13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ht="13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ht="13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ht="13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ht="13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ht="13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ht="13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ht="13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ht="13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ht="13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ht="13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ht="13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ht="13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ht="13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ht="13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ht="13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ht="13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ht="13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ht="13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ht="13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ht="13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ht="13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ht="13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ht="13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ht="13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ht="13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ht="13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ht="13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ht="13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ht="13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ht="13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ht="13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ht="13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ht="13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ht="13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ht="13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ht="13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ht="13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ht="13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ht="13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ht="13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ht="13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ht="13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ht="13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ht="13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ht="13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ht="13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ht="13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ht="13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ht="13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ht="13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ht="13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ht="13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ht="13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ht="13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ht="13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ht="13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ht="13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ht="13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ht="13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ht="13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ht="13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ht="13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ht="13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ht="13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ht="13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ht="13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ht="13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ht="13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ht="13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ht="13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ht="13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ht="13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ht="13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ht="13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ht="13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ht="13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ht="13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ht="13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ht="13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ht="13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ht="13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ht="13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ht="13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ht="13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ht="13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ht="13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ht="13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ht="13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ht="13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ht="13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ht="13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ht="13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ht="13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ht="13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ht="13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ht="13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ht="13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ht="13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ht="13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ht="13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ht="13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ht="13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ht="13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ht="13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ht="13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ht="13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ht="13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ht="13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ht="13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ht="13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ht="13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ht="13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ht="13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  <row r="177" spans="1:37" ht="13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</row>
    <row r="178" spans="1:37" ht="13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</row>
    <row r="179" spans="1:37" ht="13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</row>
    <row r="180" spans="1:37" ht="13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</row>
    <row r="181" spans="1:37" ht="13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</row>
    <row r="182" spans="1:37" ht="13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</row>
    <row r="183" spans="1:37" ht="13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</row>
    <row r="184" spans="1:37" ht="13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</row>
    <row r="185" spans="1:37" ht="13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</row>
    <row r="186" spans="1:37" ht="13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</row>
    <row r="187" spans="1:37" ht="13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</row>
    <row r="188" spans="1:37" ht="13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</row>
    <row r="189" spans="1:37" ht="13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</row>
    <row r="190" spans="1:37" ht="13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</row>
    <row r="191" spans="1:37" ht="13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</row>
    <row r="192" spans="1:37" ht="13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</row>
    <row r="193" spans="1:37" ht="13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</row>
    <row r="194" spans="1:37" ht="13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</row>
    <row r="195" spans="1:37" ht="13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</row>
    <row r="196" spans="1:37" ht="13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</row>
    <row r="197" spans="1:37" ht="13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</row>
    <row r="198" spans="1:37" ht="13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</row>
    <row r="199" spans="1:37" ht="13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</row>
    <row r="200" spans="1:37" ht="13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</row>
    <row r="201" spans="1:37" ht="13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</row>
    <row r="202" spans="1:37" ht="13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</row>
    <row r="203" spans="1:37" ht="13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</row>
    <row r="204" spans="1:37" ht="13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</row>
    <row r="205" spans="1:37" ht="13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</row>
    <row r="206" spans="1:37" ht="13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</row>
    <row r="207" spans="1:37" ht="13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</row>
    <row r="208" spans="1:37" ht="13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</row>
    <row r="209" spans="1:37" ht="13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</row>
    <row r="210" spans="1:37" ht="13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</row>
    <row r="211" spans="1:37" ht="13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</row>
    <row r="212" spans="1:37" ht="13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</row>
    <row r="213" spans="1:37" ht="13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</row>
    <row r="214" spans="1:37" ht="13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</row>
    <row r="215" spans="1:37" ht="13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</row>
    <row r="216" spans="1:37" ht="13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</row>
    <row r="217" spans="1:37" ht="13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</row>
    <row r="218" spans="1:37" ht="13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</row>
    <row r="219" spans="1:37" ht="13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</row>
    <row r="220" spans="1:37" ht="13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</row>
    <row r="221" spans="1:37" ht="13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</row>
    <row r="222" spans="1:37" ht="13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</row>
    <row r="223" spans="1:37" ht="13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</row>
    <row r="224" spans="1:37" ht="13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</row>
    <row r="225" spans="1:37" ht="13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</row>
    <row r="226" spans="1:37" ht="13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</row>
    <row r="227" spans="1:37" ht="13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</row>
    <row r="228" spans="1:37" ht="13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</row>
    <row r="229" spans="1:37" ht="13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</row>
    <row r="230" spans="1:37" ht="13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</row>
    <row r="231" spans="1:37" ht="13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</row>
    <row r="232" spans="1:37" ht="13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</row>
    <row r="233" spans="1:37" ht="13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</row>
    <row r="234" spans="1:37" ht="13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</row>
    <row r="235" spans="1:37" ht="13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</row>
    <row r="236" spans="1:37" ht="13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</row>
    <row r="237" spans="1:37" ht="13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</row>
    <row r="238" spans="1:37" ht="13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</row>
    <row r="239" spans="1:37" ht="13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</row>
    <row r="240" spans="1:37" ht="13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</row>
    <row r="241" spans="1:37" ht="13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</row>
    <row r="242" spans="1:37" ht="13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</row>
    <row r="243" spans="1:37" ht="13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</row>
    <row r="244" spans="1:37" ht="13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</row>
    <row r="245" spans="1:37" ht="13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</row>
    <row r="246" spans="1:37" ht="13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</row>
    <row r="247" spans="1:37" ht="13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</row>
    <row r="248" spans="1:37" ht="13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</row>
    <row r="249" spans="1:37" ht="13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</row>
    <row r="250" spans="1:37" ht="13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</row>
    <row r="251" spans="1:37" ht="13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</row>
    <row r="252" spans="1:37" ht="13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</row>
    <row r="253" spans="1:37" ht="13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</row>
    <row r="254" spans="1:37" ht="13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</row>
    <row r="255" spans="1:37" ht="13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</row>
    <row r="256" spans="1:37" ht="13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</row>
    <row r="257" spans="1:37" ht="13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</row>
    <row r="258" spans="1:37" ht="13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</row>
    <row r="259" spans="1:37" ht="13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</row>
    <row r="260" spans="1:37" ht="13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</row>
    <row r="261" spans="1:37" ht="13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</row>
    <row r="262" spans="1:37" ht="13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</row>
    <row r="263" spans="1:37" ht="13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</row>
    <row r="264" spans="1:37" ht="13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</row>
    <row r="265" spans="1:37" ht="13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</row>
    <row r="266" spans="1:37" ht="13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</row>
    <row r="267" spans="1:37" ht="13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</row>
    <row r="268" spans="1:37" ht="13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</row>
    <row r="269" spans="1:37" ht="13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</row>
    <row r="270" spans="1:37" ht="13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</row>
    <row r="271" spans="1:37" ht="13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</row>
    <row r="272" spans="1:37" ht="13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</row>
    <row r="273" spans="1:37" ht="13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</row>
    <row r="274" spans="1:37" ht="13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</row>
    <row r="275" spans="1:37" ht="13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</row>
    <row r="276" spans="1:37" ht="13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</row>
    <row r="277" spans="1:37" ht="13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</row>
    <row r="278" spans="1:37" ht="13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</row>
    <row r="279" spans="1:37" ht="13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</row>
    <row r="280" spans="1:37" ht="13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</row>
    <row r="281" spans="1:37" ht="13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</row>
    <row r="282" spans="1:37" ht="13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</row>
    <row r="283" spans="1:37" ht="13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</row>
    <row r="284" spans="1:37" ht="13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</row>
    <row r="285" spans="1:37" ht="13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</row>
    <row r="286" spans="1:37" ht="13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</row>
    <row r="287" spans="1:37" ht="13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</row>
    <row r="288" spans="1:37" ht="13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</row>
    <row r="289" spans="1:37" ht="13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</row>
    <row r="290" spans="1:37" ht="13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</row>
    <row r="291" spans="1:37" ht="13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</row>
    <row r="292" spans="1:37" ht="13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</row>
    <row r="293" spans="1:37" ht="13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</row>
    <row r="294" spans="1:37" ht="13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</row>
    <row r="295" spans="1:37" ht="13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</row>
    <row r="296" spans="1:37" ht="13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</row>
    <row r="297" spans="1:37" ht="13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</row>
    <row r="298" spans="1:37" ht="13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</row>
    <row r="299" spans="1:37" ht="13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</row>
    <row r="300" spans="1:37" ht="13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</row>
    <row r="301" spans="1:37" ht="13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</row>
    <row r="302" spans="1:37" ht="13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</row>
    <row r="303" spans="1:37" ht="13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</row>
    <row r="304" spans="1:37" ht="13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</row>
    <row r="305" spans="1:37" ht="13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</row>
    <row r="306" spans="1:37" ht="13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</row>
    <row r="307" spans="1:37" ht="13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</row>
    <row r="308" spans="1:37" ht="13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</row>
    <row r="309" spans="1:37" ht="13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</row>
    <row r="310" spans="1:37" ht="13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</row>
    <row r="311" spans="1:37" ht="13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</row>
    <row r="312" spans="1:37" ht="13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</row>
    <row r="313" spans="1:37" ht="13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</row>
    <row r="314" spans="1:37" ht="13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</row>
    <row r="315" spans="1:37" ht="13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</row>
    <row r="316" spans="1:37" ht="13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</row>
    <row r="317" spans="1:37" ht="13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</row>
    <row r="318" spans="1:37" ht="13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</row>
    <row r="319" spans="1:37" ht="13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</row>
    <row r="320" spans="1:37" ht="13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</row>
    <row r="321" spans="1:37" ht="13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</row>
    <row r="322" spans="1:37" ht="13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</row>
    <row r="323" spans="1:37" ht="13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</row>
    <row r="324" spans="1:37" ht="13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</row>
    <row r="325" spans="1:37" ht="13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</row>
    <row r="326" spans="1:37" ht="13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</row>
    <row r="327" spans="1:37" ht="13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</row>
    <row r="328" spans="1:37" ht="13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</row>
    <row r="329" spans="1:37" ht="13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</row>
    <row r="330" spans="1:37" ht="13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</row>
    <row r="331" spans="1:37" ht="13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</row>
    <row r="332" spans="1:37" ht="13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</row>
    <row r="333" spans="1:37" ht="13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</row>
    <row r="334" spans="1:37" ht="13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</row>
    <row r="335" spans="1:37" ht="13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</row>
    <row r="336" spans="1:37" ht="13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</row>
    <row r="337" spans="1:37" ht="13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</row>
    <row r="338" spans="1:37" ht="13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</row>
    <row r="339" spans="1:37" ht="13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</row>
    <row r="340" spans="1:37" ht="13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</row>
    <row r="341" spans="1:37" ht="13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</row>
    <row r="342" spans="1:37" ht="13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</row>
    <row r="343" spans="1:37" ht="13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</row>
    <row r="344" spans="1:37" ht="13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</row>
    <row r="345" spans="1:37" ht="13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</row>
    <row r="346" spans="1:37" ht="13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</row>
    <row r="347" spans="1:37" ht="13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</row>
    <row r="348" spans="1:37" ht="13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</row>
    <row r="349" spans="1:37" ht="13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</row>
    <row r="350" spans="1:37" ht="13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</row>
    <row r="351" spans="1:37" ht="13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</row>
    <row r="352" spans="1:37" ht="13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</row>
    <row r="353" spans="1:37" ht="13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</row>
    <row r="354" spans="1:37" ht="13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</row>
    <row r="355" spans="1:37" ht="13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</row>
    <row r="356" spans="1:37" ht="13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</row>
    <row r="357" spans="1:37" ht="13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</row>
    <row r="358" spans="1:37" ht="13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</row>
    <row r="359" spans="1:37" ht="13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</row>
    <row r="360" spans="1:37" ht="13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</row>
    <row r="361" spans="1:37" ht="13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</row>
    <row r="362" spans="1:37" ht="13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</row>
    <row r="363" spans="1:37" ht="13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</row>
    <row r="364" spans="1:37" ht="13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</row>
    <row r="365" spans="1:37" ht="13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</row>
    <row r="366" spans="1:37" ht="13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</row>
    <row r="367" spans="1:37" ht="13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</row>
    <row r="368" spans="1:37" ht="13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</row>
    <row r="369" spans="1:37" ht="13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</row>
    <row r="370" spans="1:37" ht="13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</row>
    <row r="371" spans="1:37" ht="13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</row>
    <row r="372" spans="1:37" ht="13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</row>
    <row r="373" spans="1:37" ht="13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</row>
    <row r="374" spans="1:37" ht="13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</row>
    <row r="375" spans="1:37" ht="13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</row>
    <row r="376" spans="1:37" ht="13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</row>
    <row r="377" spans="1:37" ht="13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</row>
    <row r="378" spans="1:37" ht="13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</row>
    <row r="379" spans="1:37" ht="13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</row>
    <row r="380" spans="1:37" ht="13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</row>
    <row r="381" spans="1:37" ht="13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</row>
    <row r="382" spans="1:37" ht="13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</row>
    <row r="383" spans="1:37" ht="13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</row>
    <row r="384" spans="1:37" ht="13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</row>
    <row r="385" spans="1:37" ht="13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</row>
    <row r="386" spans="1:37" ht="13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</row>
    <row r="387" spans="1:37" ht="13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</row>
    <row r="388" spans="1:37" ht="13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</row>
    <row r="389" spans="1:37" ht="13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</row>
    <row r="390" spans="1:37" ht="13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</row>
    <row r="391" spans="1:37" ht="13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</row>
    <row r="392" spans="1:37" ht="13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</row>
    <row r="393" spans="1:37" ht="13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</row>
    <row r="394" spans="1:37" ht="13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</row>
    <row r="395" spans="1:37" ht="13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</row>
    <row r="396" spans="1:37" ht="13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</row>
    <row r="397" spans="1:37" ht="13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</row>
    <row r="398" spans="1:37" ht="13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</row>
    <row r="399" spans="1:37" ht="13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</row>
    <row r="400" spans="1:37" ht="13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</row>
    <row r="401" spans="1:37" ht="13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</row>
    <row r="402" spans="1:37" ht="13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</row>
    <row r="403" spans="1:37" ht="13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</row>
    <row r="404" spans="1:37" ht="13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</row>
    <row r="405" spans="1:37" ht="13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</row>
    <row r="406" spans="1:37" ht="13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</row>
    <row r="407" spans="1:37" ht="13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</row>
    <row r="408" spans="1:37" ht="13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</row>
    <row r="409" spans="1:37" ht="13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</row>
    <row r="410" spans="1:37" ht="13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</row>
    <row r="411" spans="1:37" ht="13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</row>
    <row r="412" spans="1:37" ht="13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</row>
    <row r="413" spans="1:37" ht="13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</row>
    <row r="414" spans="1:37" ht="13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</row>
    <row r="415" spans="1:37" ht="13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</row>
    <row r="416" spans="1:37" ht="13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</row>
    <row r="417" spans="1:37" ht="13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</row>
    <row r="418" spans="1:37" ht="13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</row>
    <row r="419" spans="1:37" ht="13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</row>
    <row r="420" spans="1:37" ht="13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</row>
    <row r="421" spans="1:37" ht="13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</row>
    <row r="422" spans="1:37" ht="13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</row>
    <row r="423" spans="1:37" ht="13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</row>
    <row r="424" spans="1:37" ht="13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</row>
    <row r="425" spans="1:37" ht="13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</row>
    <row r="426" spans="1:37" ht="13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</row>
    <row r="427" spans="1:37" ht="13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</row>
    <row r="428" spans="1:37" ht="13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</row>
    <row r="429" spans="1:37" ht="13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</row>
    <row r="430" spans="1:37" ht="13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</row>
    <row r="431" spans="1:37" ht="13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</row>
    <row r="432" spans="1:37" ht="13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</row>
    <row r="433" spans="1:37" ht="13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</row>
    <row r="434" spans="1:37" ht="13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</row>
    <row r="435" spans="1:37" ht="13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</row>
    <row r="436" spans="1:37" ht="13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</row>
    <row r="437" spans="1:37" ht="13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</row>
    <row r="438" spans="1:37" ht="13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</row>
    <row r="439" spans="1:37" ht="13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</row>
    <row r="440" spans="1:37" ht="13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</row>
    <row r="441" spans="1:37" ht="13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</row>
    <row r="442" spans="1:37" ht="13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</row>
    <row r="443" spans="1:37" ht="13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</row>
    <row r="444" spans="1:37" ht="13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</row>
    <row r="445" spans="1:37" ht="13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</row>
    <row r="446" spans="1:37" ht="13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</row>
    <row r="447" spans="1:37" ht="13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</row>
    <row r="448" spans="1:37" ht="13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</row>
    <row r="449" spans="1:37" ht="13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</row>
    <row r="450" spans="1:37" ht="13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</row>
    <row r="451" spans="1:37" ht="13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</row>
    <row r="452" spans="1:37" ht="13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</row>
    <row r="453" spans="1:37" ht="13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</row>
    <row r="454" spans="1:37" ht="13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</row>
    <row r="455" spans="1:37" ht="13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</row>
    <row r="456" spans="1:37" ht="13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</row>
    <row r="457" spans="1:37" ht="13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</row>
    <row r="458" spans="1:37" ht="13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</row>
    <row r="459" spans="1:37" ht="13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</row>
    <row r="460" spans="1:37" ht="13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</row>
    <row r="461" spans="1:37" ht="13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</row>
    <row r="462" spans="1:37" ht="13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</row>
    <row r="463" spans="1:37" ht="13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</row>
    <row r="464" spans="1:37" ht="13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</row>
    <row r="465" spans="1:37" ht="13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</row>
    <row r="466" spans="1:37" ht="13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</row>
    <row r="467" spans="1:37" ht="13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</row>
    <row r="468" spans="1:37" ht="13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</row>
    <row r="469" spans="1:37" ht="13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</row>
    <row r="470" spans="1:37" ht="13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</row>
    <row r="471" spans="1:37" ht="13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</row>
    <row r="472" spans="1:37" ht="13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</row>
    <row r="473" spans="1:37" ht="13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</row>
    <row r="474" spans="1:37" ht="13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</row>
    <row r="475" spans="1:37" ht="13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</row>
    <row r="476" spans="1:37" ht="13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</row>
    <row r="477" spans="1:37" ht="13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</row>
    <row r="478" spans="1:37" ht="13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</row>
    <row r="479" spans="1:37" ht="13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</row>
    <row r="480" spans="1:37" ht="13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</row>
    <row r="481" spans="1:37" ht="13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</row>
    <row r="482" spans="1:37" ht="13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</row>
    <row r="483" spans="1:37" ht="13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</row>
    <row r="484" spans="1:37" ht="13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</row>
    <row r="485" spans="1:37" ht="13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</row>
    <row r="486" spans="1:37" ht="13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</row>
    <row r="487" spans="1:37" ht="13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</row>
    <row r="488" spans="1:37" ht="13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</row>
    <row r="489" spans="1:37" ht="13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</row>
    <row r="490" spans="1:37" ht="13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</row>
    <row r="491" spans="1:37" ht="13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</row>
    <row r="492" spans="1:37" ht="13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</row>
    <row r="493" spans="1:37" ht="13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</row>
    <row r="494" spans="1:37" ht="13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</row>
    <row r="495" spans="1:37" ht="13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</row>
    <row r="496" spans="1:37" ht="13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</row>
    <row r="497" spans="1:37" ht="13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</row>
    <row r="498" spans="1:37" ht="13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</row>
    <row r="499" spans="1:37" ht="13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</row>
    <row r="500" spans="1:37" ht="13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</row>
    <row r="501" spans="1:37" ht="13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</row>
    <row r="502" spans="1:37" ht="13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</row>
    <row r="503" spans="1:37" ht="13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</row>
    <row r="504" spans="1:37" ht="13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</row>
    <row r="505" spans="1:37" ht="13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</row>
    <row r="506" spans="1:37" ht="13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</row>
    <row r="507" spans="1:37" ht="13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</row>
    <row r="508" spans="1:37" ht="13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</row>
    <row r="509" spans="1:37" ht="13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</row>
    <row r="510" spans="1:37" ht="13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</row>
    <row r="511" spans="1:37" ht="13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</row>
    <row r="512" spans="1:37" ht="13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</row>
    <row r="513" spans="1:37" ht="13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</row>
    <row r="514" spans="1:37" ht="13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</row>
    <row r="515" spans="1:37" ht="13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</row>
    <row r="516" spans="1:37" ht="13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</row>
    <row r="517" spans="1:37" ht="13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</row>
    <row r="518" spans="1:37" ht="13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</row>
    <row r="519" spans="1:37" ht="13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</row>
    <row r="520" spans="1:37" ht="13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</row>
    <row r="521" spans="1:37" ht="13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</row>
    <row r="522" spans="1:37" ht="13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</row>
    <row r="523" spans="1:37" ht="13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</row>
    <row r="524" spans="1:37" ht="13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</row>
    <row r="525" spans="1:37" ht="13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</row>
    <row r="526" spans="1:37" ht="13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</row>
    <row r="527" spans="1:37" ht="13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</row>
    <row r="528" spans="1:37" ht="13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</row>
    <row r="529" spans="1:37" ht="13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</row>
    <row r="530" spans="1:37" ht="13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</row>
    <row r="531" spans="1:37" ht="13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</row>
    <row r="532" spans="1:37" ht="13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</row>
    <row r="533" spans="1:37" ht="13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</row>
    <row r="534" spans="1:37" ht="13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</row>
    <row r="535" spans="1:37" ht="13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</row>
    <row r="536" spans="1:37" ht="13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</row>
    <row r="537" spans="1:37" ht="13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</row>
    <row r="538" spans="1:37" ht="13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</row>
    <row r="539" spans="1:37" ht="13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</row>
    <row r="540" spans="1:37" ht="13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</row>
    <row r="541" spans="1:37" ht="13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</row>
    <row r="542" spans="1:37" ht="13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</row>
    <row r="543" spans="1:37" ht="13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</row>
    <row r="544" spans="1:37" ht="13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</row>
    <row r="545" spans="1:37" ht="13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</row>
    <row r="546" spans="1:37" ht="13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</row>
    <row r="547" spans="1:37" ht="13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</row>
    <row r="548" spans="1:37" ht="13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</row>
    <row r="549" spans="1:37" ht="13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</row>
    <row r="550" spans="1:37" ht="13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</row>
    <row r="551" spans="1:37" ht="13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</row>
    <row r="552" spans="1:37" ht="13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</row>
    <row r="553" spans="1:37" ht="13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</row>
    <row r="554" spans="1:37" ht="13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</row>
    <row r="555" spans="1:37" ht="13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</row>
    <row r="556" spans="1:37" ht="13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</row>
    <row r="557" spans="1:37" ht="13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</row>
    <row r="558" spans="1:37" ht="13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</row>
    <row r="559" spans="1:37" ht="13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</row>
    <row r="560" spans="1:37" ht="13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</row>
    <row r="561" spans="1:37" ht="13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</row>
    <row r="562" spans="1:37" ht="13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</row>
    <row r="563" spans="1:37" ht="13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</row>
    <row r="564" spans="1:37" ht="13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</row>
    <row r="565" spans="1:37" ht="13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</row>
    <row r="566" spans="1:37" ht="13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</row>
    <row r="567" spans="1:37" ht="13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</row>
    <row r="568" spans="1:37" ht="13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</row>
    <row r="569" spans="1:37" ht="13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</row>
    <row r="570" spans="1:37" ht="13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</row>
    <row r="571" spans="1:37" ht="13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</row>
    <row r="572" spans="1:37" ht="13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</row>
    <row r="573" spans="1:37" ht="13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</row>
    <row r="574" spans="1:37" ht="13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</row>
    <row r="575" spans="1:37" ht="13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</row>
    <row r="576" spans="1:37" ht="13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</row>
    <row r="577" spans="1:37" ht="13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</row>
    <row r="578" spans="1:37" ht="13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</row>
    <row r="579" spans="1:37" ht="13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</row>
    <row r="580" spans="1:37" ht="13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</row>
    <row r="581" spans="1:37" ht="13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</row>
    <row r="582" spans="1:37" ht="13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</row>
    <row r="583" spans="1:37" ht="13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</row>
    <row r="584" spans="1:37" ht="13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</row>
    <row r="585" spans="1:37" ht="13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</row>
    <row r="586" spans="1:37" ht="13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</row>
    <row r="587" spans="1:37" ht="13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</row>
    <row r="588" spans="1:37" ht="13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</row>
    <row r="589" spans="1:37" ht="13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</row>
    <row r="590" spans="1:37" ht="13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</row>
    <row r="591" spans="1:37" ht="13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</row>
    <row r="592" spans="1:37" ht="13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</row>
    <row r="593" spans="1:37" ht="13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</row>
    <row r="594" spans="1:37" ht="13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</row>
    <row r="595" spans="1:37" ht="13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</row>
    <row r="596" spans="1:37" ht="13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</row>
    <row r="597" spans="1:37" ht="13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</row>
    <row r="598" spans="1:37" ht="13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</row>
    <row r="599" spans="1:37" ht="13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</row>
    <row r="600" spans="1:37" ht="13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</row>
    <row r="601" spans="1:37" ht="13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</row>
    <row r="602" spans="1:37" ht="13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</row>
    <row r="603" spans="1:37" ht="13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</row>
    <row r="604" spans="1:37" ht="13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</row>
    <row r="605" spans="1:37" ht="13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</row>
    <row r="606" spans="1:37" ht="13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</row>
    <row r="607" spans="1:37" ht="13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</row>
    <row r="608" spans="1:37" ht="13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</row>
    <row r="609" spans="1:37" ht="13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</row>
    <row r="610" spans="1:37" ht="13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</row>
    <row r="611" spans="1:37" ht="13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</row>
    <row r="612" spans="1:37" ht="13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</row>
    <row r="613" spans="1:37" ht="13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</row>
    <row r="614" spans="1:37" ht="13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</row>
    <row r="615" spans="1:37" ht="13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</row>
    <row r="616" spans="1:37" ht="13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</row>
    <row r="617" spans="1:37" ht="13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</row>
    <row r="618" spans="1:37" ht="13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</row>
    <row r="619" spans="1:37" ht="13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</row>
    <row r="620" spans="1:37" ht="13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</row>
    <row r="621" spans="1:37" ht="13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</row>
    <row r="622" spans="1:37" ht="13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</row>
    <row r="623" spans="1:37" ht="13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</row>
    <row r="624" spans="1:37" ht="13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</row>
    <row r="625" spans="1:37" ht="13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</row>
    <row r="626" spans="1:37" ht="13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</row>
    <row r="627" spans="1:37" ht="13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</row>
    <row r="628" spans="1:37" ht="13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</row>
    <row r="629" spans="1:37" ht="13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</row>
    <row r="630" spans="1:37" ht="13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</row>
    <row r="631" spans="1:37" ht="13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</row>
    <row r="632" spans="1:37" ht="13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</row>
    <row r="633" spans="1:37" ht="13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</row>
    <row r="634" spans="1:37" ht="13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</row>
    <row r="635" spans="1:37" ht="13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</row>
    <row r="636" spans="1:37" ht="13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</row>
    <row r="637" spans="1:37" ht="13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</row>
    <row r="638" spans="1:37" ht="13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</row>
    <row r="639" spans="1:37" ht="13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</row>
    <row r="640" spans="1:37" ht="13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</row>
    <row r="641" spans="1:37" ht="13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</row>
    <row r="642" spans="1:37" ht="13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</row>
    <row r="643" spans="1:37" ht="13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</row>
    <row r="644" spans="1:37" ht="13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</row>
    <row r="645" spans="1:37" ht="13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</row>
    <row r="646" spans="1:37" ht="13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</row>
    <row r="647" spans="1:37" ht="13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</row>
    <row r="648" spans="1:37" ht="13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</row>
    <row r="649" spans="1:37" ht="13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</row>
    <row r="650" spans="1:37" ht="13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</row>
    <row r="651" spans="1:37" ht="13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</row>
    <row r="652" spans="1:37" ht="13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</row>
    <row r="653" spans="1:37" ht="13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</row>
    <row r="654" spans="1:37" ht="13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</row>
    <row r="655" spans="1:37" ht="13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</row>
    <row r="656" spans="1:37" ht="13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</row>
    <row r="657" spans="1:37" ht="13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</row>
    <row r="658" spans="1:37" ht="13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</row>
    <row r="659" spans="1:37" ht="13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</row>
    <row r="660" spans="1:37" ht="13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</row>
    <row r="661" spans="1:37" ht="13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</row>
    <row r="662" spans="1:37" ht="13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</row>
    <row r="663" spans="1:37" ht="13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</row>
    <row r="664" spans="1:37" ht="13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</row>
    <row r="665" spans="1:37" ht="13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</row>
    <row r="666" spans="1:37" ht="13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</row>
    <row r="667" spans="1:37" ht="13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</row>
    <row r="668" spans="1:37" ht="13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</row>
    <row r="669" spans="1:37" ht="13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</row>
    <row r="670" spans="1:37" ht="13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</row>
    <row r="671" spans="1:37" ht="13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</row>
    <row r="672" spans="1:37" ht="13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</row>
    <row r="673" spans="1:37" ht="13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</row>
    <row r="674" spans="1:37" ht="13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</row>
    <row r="675" spans="1:37" ht="13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</row>
    <row r="676" spans="1:37" ht="13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</row>
    <row r="677" spans="1:37" ht="13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</row>
    <row r="678" spans="1:37" ht="13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</row>
    <row r="679" spans="1:37" ht="13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</row>
    <row r="680" spans="1:37" ht="13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</row>
    <row r="681" spans="1:37" ht="13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</row>
    <row r="682" spans="1:37" ht="13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</row>
    <row r="683" spans="1:37" ht="13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</row>
    <row r="684" spans="1:37" ht="13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</row>
    <row r="685" spans="1:37" ht="13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</row>
    <row r="686" spans="1:37" ht="13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</row>
    <row r="687" spans="1:37" ht="13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</row>
    <row r="688" spans="1:37" ht="13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</row>
    <row r="689" spans="1:37" ht="13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</row>
    <row r="690" spans="1:37" ht="13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</row>
    <row r="691" spans="1:37" ht="13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</row>
    <row r="692" spans="1:37" ht="13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</row>
    <row r="693" spans="1:37" ht="13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</row>
    <row r="694" spans="1:37" ht="13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</row>
    <row r="695" spans="1:37" ht="13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</row>
    <row r="696" spans="1:37" ht="13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</row>
    <row r="697" spans="1:37" ht="13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</row>
    <row r="698" spans="1:37" ht="13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</row>
    <row r="699" spans="1:37" ht="13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</row>
    <row r="700" spans="1:37" ht="13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</row>
    <row r="701" spans="1:37" ht="13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</row>
    <row r="702" spans="1:37" ht="13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</row>
    <row r="703" spans="1:37" ht="13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</row>
    <row r="704" spans="1:37" ht="13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</row>
    <row r="705" spans="1:37" ht="13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</row>
    <row r="706" spans="1:37" ht="13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</row>
    <row r="707" spans="1:37" ht="13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</row>
    <row r="708" spans="1:37" ht="13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</row>
    <row r="709" spans="1:37" ht="13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</row>
    <row r="710" spans="1:37" ht="13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</row>
    <row r="711" spans="1:37" ht="13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</row>
    <row r="712" spans="1:37" ht="13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</row>
    <row r="713" spans="1:37" ht="13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</row>
    <row r="714" spans="1:37" ht="13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</row>
    <row r="715" spans="1:37" ht="13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</row>
    <row r="716" spans="1:37" ht="13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</row>
    <row r="717" spans="1:37" ht="13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</row>
    <row r="718" spans="1:37" ht="13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</row>
    <row r="719" spans="1:37" ht="13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</row>
    <row r="720" spans="1:37" ht="13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</row>
    <row r="721" spans="1:37" ht="13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</row>
    <row r="722" spans="1:37" ht="13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</row>
    <row r="723" spans="1:37" ht="13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</row>
    <row r="724" spans="1:37" ht="13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</row>
    <row r="725" spans="1:37" ht="13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</row>
    <row r="726" spans="1:37" ht="13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</row>
    <row r="727" spans="1:37" ht="13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</row>
    <row r="728" spans="1:37" ht="13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</row>
    <row r="729" spans="1:37" ht="13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</row>
    <row r="730" spans="1:37" ht="13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</row>
    <row r="731" spans="1:37" ht="13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</row>
    <row r="732" spans="1:37" ht="13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</row>
    <row r="733" spans="1:37" ht="13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</row>
    <row r="734" spans="1:37" ht="13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</row>
    <row r="735" spans="1:37" ht="13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</row>
    <row r="736" spans="1:37" ht="13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</row>
    <row r="737" spans="1:37" ht="13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</row>
    <row r="738" spans="1:37" ht="13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</row>
    <row r="739" spans="1:37" ht="13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</row>
    <row r="740" spans="1:37" ht="13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</row>
    <row r="741" spans="1:37" ht="13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</row>
    <row r="742" spans="1:37" ht="13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</row>
    <row r="743" spans="1:37" ht="13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</row>
    <row r="744" spans="1:37" ht="13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</row>
    <row r="745" spans="1:37" ht="13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</row>
    <row r="746" spans="1:37" ht="13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</row>
    <row r="747" spans="1:37" ht="13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</row>
    <row r="748" spans="1:37" ht="13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</row>
    <row r="749" spans="1:37" ht="13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</row>
    <row r="750" spans="1:37" ht="13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</row>
    <row r="751" spans="1:37" ht="13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</row>
    <row r="752" spans="1:37" ht="13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</row>
    <row r="753" spans="1:37" ht="13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</row>
    <row r="754" spans="1:37" ht="13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</row>
    <row r="755" spans="1:37" ht="13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</row>
    <row r="756" spans="1:37" ht="13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</row>
    <row r="757" spans="1:37" ht="13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</row>
    <row r="758" spans="1:37" ht="13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</row>
    <row r="759" spans="1:37" ht="13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</row>
    <row r="760" spans="1:37" ht="13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</row>
    <row r="761" spans="1:37" ht="13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</row>
    <row r="762" spans="1:37" ht="13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</row>
    <row r="763" spans="1:37" ht="13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</row>
    <row r="764" spans="1:37" ht="13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</row>
    <row r="765" spans="1:37" ht="13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</row>
    <row r="766" spans="1:37" ht="13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</row>
    <row r="767" spans="1:37" ht="13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</row>
    <row r="768" spans="1:37" ht="13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</row>
    <row r="769" spans="1:37" ht="13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</row>
    <row r="770" spans="1:37" ht="13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</row>
    <row r="771" spans="1:37" ht="13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</row>
    <row r="772" spans="1:37" ht="13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</row>
    <row r="773" spans="1:37" ht="13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</row>
    <row r="774" spans="1:37" ht="13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</row>
    <row r="775" spans="1:37" ht="13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</row>
    <row r="776" spans="1:37" ht="13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</row>
    <row r="777" spans="1:37" ht="13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</row>
    <row r="778" spans="1:37" ht="13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</row>
    <row r="779" spans="1:37" ht="13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</row>
    <row r="780" spans="1:37" ht="13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</row>
    <row r="781" spans="1:37" ht="13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</row>
    <row r="782" spans="1:37" ht="13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</row>
    <row r="783" spans="1:37" ht="13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</row>
    <row r="784" spans="1:37" ht="13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</row>
    <row r="785" spans="1:37" ht="13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</row>
    <row r="786" spans="1:37" ht="13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</row>
    <row r="787" spans="1:37" ht="13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</row>
    <row r="788" spans="1:37" ht="13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</row>
    <row r="789" spans="1:37" ht="13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</row>
    <row r="790" spans="1:37" ht="13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</row>
    <row r="791" spans="1:37" ht="13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</row>
    <row r="792" spans="1:37" ht="13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</row>
    <row r="793" spans="1:37" ht="13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</row>
    <row r="794" spans="1:37" ht="13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</row>
    <row r="795" spans="1:37" ht="13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</row>
    <row r="796" spans="1:37" ht="13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</row>
    <row r="797" spans="1:37" ht="13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</row>
    <row r="798" spans="1:37" ht="13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</row>
    <row r="799" spans="1:37" ht="13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</row>
    <row r="800" spans="1:37" ht="13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</row>
    <row r="801" spans="1:37" ht="13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</row>
    <row r="802" spans="1:37" ht="13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</row>
    <row r="803" spans="1:37" ht="13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</row>
    <row r="804" spans="1:37" ht="13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</row>
    <row r="805" spans="1:37" ht="13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</row>
    <row r="806" spans="1:37" ht="13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</row>
    <row r="807" spans="1:37" ht="13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</row>
    <row r="808" spans="1:37" ht="13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</row>
    <row r="809" spans="1:37" ht="13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</row>
    <row r="810" spans="1:37" ht="13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</row>
    <row r="811" spans="1:37" ht="13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</row>
    <row r="812" spans="1:37" ht="13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</row>
    <row r="813" spans="1:37" ht="13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</row>
    <row r="814" spans="1:37" ht="13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</row>
    <row r="815" spans="1:37" ht="13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</row>
    <row r="816" spans="1:37" ht="13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</row>
    <row r="817" spans="1:37" ht="13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</row>
    <row r="818" spans="1:37" ht="13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</row>
    <row r="819" spans="1:37" ht="13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</row>
    <row r="820" spans="1:37" ht="13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</row>
    <row r="821" spans="1:37" ht="13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</row>
    <row r="822" spans="1:37" ht="13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</row>
    <row r="823" spans="1:37" ht="13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</row>
    <row r="824" spans="1:37" ht="13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</row>
    <row r="825" spans="1:37" ht="13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</row>
    <row r="826" spans="1:37" ht="13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</row>
    <row r="827" spans="1:37" ht="13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</row>
    <row r="828" spans="1:37" ht="13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</row>
    <row r="829" spans="1:37" ht="13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</row>
    <row r="830" spans="1:37" ht="13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</row>
    <row r="831" spans="1:37" ht="13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</row>
    <row r="832" spans="1:37" ht="13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</row>
    <row r="833" spans="1:37" ht="13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</row>
    <row r="834" spans="1:37" ht="13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</row>
    <row r="835" spans="1:37" ht="13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</row>
    <row r="836" spans="1:37" ht="13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</row>
    <row r="837" spans="1:37" ht="13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</row>
    <row r="838" spans="1:37" ht="13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</row>
    <row r="839" spans="1:37" ht="13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</row>
    <row r="840" spans="1:37" ht="13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</row>
    <row r="841" spans="1:37" ht="13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</row>
    <row r="842" spans="1:37" ht="13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</row>
    <row r="843" spans="1:37" ht="13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</row>
    <row r="844" spans="1:37" ht="13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</row>
    <row r="845" spans="1:37" ht="13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</row>
    <row r="846" spans="1:37" ht="13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</row>
    <row r="847" spans="1:37" ht="13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</row>
    <row r="848" spans="1:37" ht="13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</row>
    <row r="849" spans="1:37" ht="13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</row>
    <row r="850" spans="1:37" ht="13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</row>
    <row r="851" spans="1:37" ht="13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</row>
    <row r="852" spans="1:37" ht="13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</row>
    <row r="853" spans="1:37" ht="13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</row>
    <row r="854" spans="1:37" ht="13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</row>
    <row r="855" spans="1:37" ht="13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</row>
    <row r="856" spans="1:37" ht="13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</row>
    <row r="857" spans="1:37" ht="13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</row>
    <row r="858" spans="1:37" ht="13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</row>
    <row r="859" spans="1:37" ht="13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</row>
    <row r="860" spans="1:37" ht="13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</row>
    <row r="861" spans="1:37" ht="13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</row>
    <row r="862" spans="1:37" ht="13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</row>
    <row r="863" spans="1:37" ht="13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</row>
    <row r="864" spans="1:37" ht="13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</row>
    <row r="865" spans="1:37" ht="13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</row>
    <row r="866" spans="1:37" ht="13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</row>
    <row r="867" spans="1:37" ht="13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</row>
    <row r="868" spans="1:37" ht="13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</row>
    <row r="869" spans="1:37" ht="13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</row>
    <row r="870" spans="1:37" ht="13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</row>
    <row r="871" spans="1:37" ht="13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</row>
    <row r="872" spans="1:37" ht="13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</row>
    <row r="873" spans="1:37" ht="13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</row>
    <row r="874" spans="1:37" ht="13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</row>
    <row r="875" spans="1:37" ht="13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</row>
    <row r="876" spans="1:37" ht="13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</row>
    <row r="877" spans="1:37" ht="13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</row>
    <row r="878" spans="1:37" ht="13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</row>
    <row r="879" spans="1:37" ht="13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</row>
    <row r="880" spans="1:37" ht="13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</row>
    <row r="881" spans="1:37" ht="13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</row>
    <row r="882" spans="1:37" ht="13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</row>
    <row r="883" spans="1:37" ht="13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</row>
    <row r="884" spans="1:37" ht="13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</row>
    <row r="885" spans="1:37" ht="13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</row>
    <row r="886" spans="1:37" ht="13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</row>
    <row r="887" spans="1:37" ht="13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</row>
    <row r="888" spans="1:37" ht="13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</row>
    <row r="889" spans="1:37" ht="13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</row>
    <row r="890" spans="1:37" ht="13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</row>
    <row r="891" spans="1:37" ht="13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</row>
    <row r="892" spans="1:37" ht="13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</row>
    <row r="893" spans="1:37" ht="13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</row>
    <row r="894" spans="1:37" ht="13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</row>
    <row r="895" spans="1:37" ht="13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</row>
    <row r="896" spans="1:37" ht="13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</row>
    <row r="897" spans="1:37" ht="13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</row>
    <row r="898" spans="1:37" ht="13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</row>
    <row r="899" spans="1:37" ht="13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</row>
    <row r="900" spans="1:37" ht="13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</row>
    <row r="901" spans="1:37" ht="13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</row>
    <row r="902" spans="1:37" ht="13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</row>
    <row r="903" spans="1:37" ht="13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</row>
    <row r="904" spans="1:37" ht="13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</row>
    <row r="905" spans="1:37" ht="13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</row>
    <row r="906" spans="1:37" ht="13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</row>
    <row r="907" spans="1:37" ht="13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</row>
    <row r="908" spans="1:37" ht="13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</row>
    <row r="909" spans="1:37" ht="13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</row>
    <row r="910" spans="1:37" ht="13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</row>
    <row r="911" spans="1:37" ht="13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</row>
    <row r="912" spans="1:37" ht="13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</row>
    <row r="913" spans="1:37" ht="13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</row>
    <row r="914" spans="1:37" ht="13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</row>
    <row r="915" spans="1:37" ht="13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</row>
    <row r="916" spans="1:37" ht="13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</row>
    <row r="917" spans="1:37" ht="13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</row>
    <row r="918" spans="1:37" ht="13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</row>
    <row r="919" spans="1:37" ht="13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</row>
    <row r="920" spans="1:37" ht="13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</row>
    <row r="921" spans="1:37" ht="13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</row>
    <row r="922" spans="1:37" ht="13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</row>
    <row r="923" spans="1:37" ht="13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</row>
    <row r="924" spans="1:37" ht="13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</row>
    <row r="925" spans="1:37" ht="13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</row>
    <row r="926" spans="1:37" ht="13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</row>
    <row r="927" spans="1:37" ht="13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</row>
    <row r="928" spans="1:37" ht="13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</row>
    <row r="929" spans="1:37" ht="13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</row>
    <row r="930" spans="1:37" ht="13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</row>
    <row r="931" spans="1:37" ht="13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</row>
    <row r="932" spans="1:37" ht="13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</row>
    <row r="933" spans="1:37" ht="13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</row>
    <row r="934" spans="1:37" ht="13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</row>
    <row r="935" spans="1:37" ht="13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</row>
    <row r="936" spans="1:37" ht="13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</row>
    <row r="937" spans="1:37" ht="13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</row>
    <row r="938" spans="1:37" ht="13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</row>
    <row r="939" spans="1:37" ht="13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</row>
    <row r="940" spans="1:37" ht="13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</row>
    <row r="941" spans="1:37" ht="13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</row>
    <row r="942" spans="1:37" ht="13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</row>
    <row r="943" spans="1:37" ht="13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</row>
    <row r="944" spans="1:37" ht="13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</row>
    <row r="945" spans="1:37" ht="13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</row>
    <row r="946" spans="1:37" ht="13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</row>
    <row r="947" spans="1:37" ht="13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</row>
    <row r="948" spans="1:37" ht="13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</row>
    <row r="949" spans="1:37" ht="13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</row>
    <row r="950" spans="1:37" ht="13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</row>
    <row r="951" spans="1:37" ht="13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</row>
    <row r="952" spans="1:37" ht="13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</row>
    <row r="953" spans="1:37" ht="13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</row>
    <row r="954" spans="1:37" ht="13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</row>
    <row r="955" spans="1:37" ht="13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</row>
    <row r="956" spans="1:37" ht="13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</row>
    <row r="957" spans="1:37" ht="13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</row>
    <row r="958" spans="1:37" ht="13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</row>
    <row r="959" spans="1:37" ht="13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</row>
    <row r="960" spans="1:37" ht="13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</row>
    <row r="961" spans="1:37" ht="13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</row>
    <row r="962" spans="1:37" ht="13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</row>
    <row r="963" spans="1:37" ht="13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</row>
    <row r="964" spans="1:37" ht="13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</row>
    <row r="965" spans="1:37" ht="13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</row>
    <row r="966" spans="1:37" ht="13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</row>
    <row r="967" spans="1:37" ht="13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</row>
    <row r="968" spans="1:37" ht="13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</row>
    <row r="969" spans="1:37" ht="13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</row>
    <row r="970" spans="1:37" ht="13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</row>
    <row r="971" spans="1:37" ht="13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</row>
    <row r="972" spans="1:37" ht="13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</row>
    <row r="973" spans="1:37" ht="13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</row>
    <row r="974" spans="1:37" ht="13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</row>
    <row r="975" spans="1:37" ht="13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</row>
    <row r="976" spans="1:37" ht="13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</row>
    <row r="977" spans="1:37" ht="13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</row>
    <row r="978" spans="1:37" ht="13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</row>
    <row r="979" spans="1:37" ht="13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</row>
    <row r="980" spans="1:37" ht="13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</row>
    <row r="981" spans="1:37" ht="13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</row>
    <row r="982" spans="1:37" ht="13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</row>
    <row r="983" spans="1:37" ht="13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</row>
    <row r="984" spans="1:37" ht="13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</row>
    <row r="985" spans="1:37" ht="13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</row>
    <row r="986" spans="1:37" ht="13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</row>
    <row r="987" spans="1:37" ht="13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</row>
    <row r="988" spans="1:37" ht="13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</row>
    <row r="989" spans="1:37" ht="13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</row>
    <row r="990" spans="1:37" ht="13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</row>
    <row r="991" spans="1:37" ht="13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</row>
    <row r="992" spans="1:37" ht="13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</row>
    <row r="993" spans="1:37" ht="13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</row>
    <row r="994" spans="1:37" ht="13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</row>
    <row r="995" spans="1:37" ht="13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</row>
    <row r="996" spans="1:37" ht="13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</row>
    <row r="997" spans="1:37" ht="13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</row>
    <row r="998" spans="1:37" ht="13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</row>
    <row r="999" spans="1:37" ht="13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</row>
    <row r="1000" spans="1:37" ht="13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</row>
    <row r="1001" spans="1:37" ht="13.2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"/>
  <sheetViews>
    <sheetView workbookViewId="0">
      <selection activeCell="A2" sqref="A2"/>
    </sheetView>
  </sheetViews>
  <sheetFormatPr defaultColWidth="14.44140625" defaultRowHeight="15.75" customHeight="1"/>
  <cols>
    <col min="1" max="1" width="7.6640625" customWidth="1"/>
    <col min="10" max="18" width="3.6640625" customWidth="1"/>
  </cols>
  <sheetData>
    <row r="1" spans="1:18" ht="13.8">
      <c r="A1" s="10" t="s">
        <v>104</v>
      </c>
      <c r="B1" s="10" t="s">
        <v>77</v>
      </c>
      <c r="C1" s="10" t="s">
        <v>105</v>
      </c>
      <c r="D1" s="12" t="s">
        <v>106</v>
      </c>
      <c r="E1" s="10" t="s">
        <v>107</v>
      </c>
      <c r="F1" s="10" t="s">
        <v>108</v>
      </c>
      <c r="G1" s="10" t="s">
        <v>109</v>
      </c>
      <c r="H1" s="1" t="s">
        <v>110</v>
      </c>
      <c r="I1" s="1"/>
      <c r="J1" s="4" t="s">
        <v>112</v>
      </c>
      <c r="K1" s="4" t="s">
        <v>113</v>
      </c>
      <c r="L1" s="4" t="s">
        <v>114</v>
      </c>
      <c r="M1" s="4" t="s">
        <v>115</v>
      </c>
      <c r="N1" s="4" t="s">
        <v>116</v>
      </c>
      <c r="O1" s="4" t="s">
        <v>117</v>
      </c>
      <c r="P1" s="4" t="s">
        <v>118</v>
      </c>
      <c r="Q1" s="12" t="s">
        <v>119</v>
      </c>
      <c r="R1" s="11"/>
    </row>
    <row r="2" spans="1:18" ht="15.75" customHeight="1">
      <c r="A2" s="5">
        <v>1</v>
      </c>
      <c r="B2">
        <v>258412.66666666666</v>
      </c>
      <c r="C2">
        <v>89137.416666666672</v>
      </c>
      <c r="D2">
        <v>0.36345691666666663</v>
      </c>
      <c r="E2">
        <v>209.5</v>
      </c>
      <c r="F2">
        <v>436.94631666666669</v>
      </c>
      <c r="G2">
        <v>1217.9039166666666</v>
      </c>
      <c r="H2">
        <v>289.38366666666667</v>
      </c>
      <c r="I2">
        <v>780.9575146877761</v>
      </c>
      <c r="J2" s="12">
        <v>3</v>
      </c>
      <c r="K2" s="12">
        <v>2</v>
      </c>
      <c r="L2" s="12">
        <v>2</v>
      </c>
      <c r="M2" s="12">
        <v>3</v>
      </c>
      <c r="N2" s="12">
        <v>5</v>
      </c>
      <c r="O2" s="12">
        <v>4</v>
      </c>
      <c r="P2" s="12">
        <v>3</v>
      </c>
      <c r="Q2" s="11">
        <f t="shared" ref="Q2:Q7" si="0">AVERAGE(K2:P2)</f>
        <v>3.1666666666666665</v>
      </c>
      <c r="R2" s="12">
        <v>3</v>
      </c>
    </row>
    <row r="3" spans="1:18" ht="15.75" customHeight="1">
      <c r="A3" s="5">
        <v>2</v>
      </c>
      <c r="B3">
        <v>438966.5</v>
      </c>
      <c r="C3">
        <v>171962.1</v>
      </c>
      <c r="D3">
        <v>0.38420599999999999</v>
      </c>
      <c r="E3">
        <v>392.7</v>
      </c>
      <c r="F3">
        <v>440.51344</v>
      </c>
      <c r="G3">
        <v>1158.3303000000001</v>
      </c>
      <c r="H3">
        <v>414.16636999999992</v>
      </c>
      <c r="I3">
        <v>717.81683009281119</v>
      </c>
      <c r="J3" s="12">
        <v>1</v>
      </c>
      <c r="K3" s="12">
        <v>3</v>
      </c>
      <c r="L3" s="12">
        <v>3</v>
      </c>
      <c r="M3" s="12">
        <v>1</v>
      </c>
      <c r="N3" s="12">
        <v>1</v>
      </c>
      <c r="O3" s="12">
        <v>1</v>
      </c>
      <c r="P3" s="12">
        <v>1</v>
      </c>
      <c r="Q3" s="11">
        <f t="shared" si="0"/>
        <v>1.6666666666666667</v>
      </c>
      <c r="R3" s="12">
        <v>1</v>
      </c>
    </row>
    <row r="4" spans="1:18" ht="15.75" customHeight="1">
      <c r="A4" s="5">
        <v>3</v>
      </c>
      <c r="B4">
        <v>347569.1</v>
      </c>
      <c r="C4">
        <v>141414.20000000001</v>
      </c>
      <c r="D4">
        <v>0.39611499999999994</v>
      </c>
      <c r="E4">
        <v>294</v>
      </c>
      <c r="F4">
        <v>474.10308000000003</v>
      </c>
      <c r="G4">
        <v>1204.7581</v>
      </c>
      <c r="H4">
        <v>388.93430999999998</v>
      </c>
      <c r="I4">
        <v>730.65516009647524</v>
      </c>
      <c r="J4" s="12">
        <v>4</v>
      </c>
      <c r="K4" s="12">
        <v>5</v>
      </c>
      <c r="L4" s="12">
        <v>4</v>
      </c>
      <c r="M4" s="12">
        <v>4</v>
      </c>
      <c r="N4" s="12">
        <v>4</v>
      </c>
      <c r="O4" s="12">
        <v>6</v>
      </c>
      <c r="P4" s="12">
        <v>6</v>
      </c>
      <c r="Q4" s="11">
        <f t="shared" si="0"/>
        <v>4.833333333333333</v>
      </c>
      <c r="R4" s="12">
        <v>5</v>
      </c>
    </row>
    <row r="5" spans="1:18" ht="15.75" customHeight="1">
      <c r="A5" s="5">
        <v>4</v>
      </c>
      <c r="B5">
        <v>335403.8</v>
      </c>
      <c r="C5">
        <v>149957.4</v>
      </c>
      <c r="D5">
        <v>0.44118819999999992</v>
      </c>
      <c r="E5">
        <v>296.39999999999998</v>
      </c>
      <c r="F5">
        <v>500.63313000000005</v>
      </c>
      <c r="G5">
        <v>1161.37131</v>
      </c>
      <c r="H5">
        <v>267.76647000000003</v>
      </c>
      <c r="I5">
        <v>660.73807400828855</v>
      </c>
      <c r="J5" s="12">
        <v>2</v>
      </c>
      <c r="K5" s="12">
        <v>1</v>
      </c>
      <c r="L5" s="12">
        <v>1</v>
      </c>
      <c r="M5" s="12">
        <v>2</v>
      </c>
      <c r="N5" s="12">
        <v>3</v>
      </c>
      <c r="O5" s="12">
        <v>3</v>
      </c>
      <c r="P5" s="12">
        <v>2</v>
      </c>
      <c r="Q5" s="11">
        <f t="shared" si="0"/>
        <v>2</v>
      </c>
      <c r="R5" s="12">
        <v>2</v>
      </c>
    </row>
    <row r="6" spans="1:18" ht="15.75" customHeight="1">
      <c r="A6" s="5">
        <v>5</v>
      </c>
      <c r="B6">
        <v>245793.125</v>
      </c>
      <c r="C6">
        <v>101004.5</v>
      </c>
      <c r="D6">
        <v>0.40676962500000002</v>
      </c>
      <c r="E6">
        <v>218.75</v>
      </c>
      <c r="F6">
        <v>453.41193749999996</v>
      </c>
      <c r="G6">
        <v>1141.9592625000002</v>
      </c>
      <c r="H6">
        <v>329.96677500000004</v>
      </c>
      <c r="I6">
        <v>688.54741112192096</v>
      </c>
      <c r="J6" s="12">
        <v>5</v>
      </c>
      <c r="K6" s="12">
        <v>4</v>
      </c>
      <c r="L6" s="12">
        <v>5</v>
      </c>
      <c r="M6" s="12">
        <v>6</v>
      </c>
      <c r="N6" s="12">
        <v>6</v>
      </c>
      <c r="O6" s="12">
        <v>5</v>
      </c>
      <c r="P6" s="12">
        <v>4</v>
      </c>
      <c r="Q6" s="11">
        <f t="shared" si="0"/>
        <v>5</v>
      </c>
      <c r="R6" s="12">
        <v>6</v>
      </c>
    </row>
    <row r="7" spans="1:18" ht="15.75" customHeight="1">
      <c r="A7" s="5">
        <v>6</v>
      </c>
      <c r="B7">
        <v>454192.75</v>
      </c>
      <c r="C7">
        <v>261966.41666666666</v>
      </c>
      <c r="D7">
        <v>0.51295641666666669</v>
      </c>
      <c r="E7">
        <v>439.75</v>
      </c>
      <c r="F7">
        <v>545.42177499999991</v>
      </c>
      <c r="G7">
        <v>1100.50325</v>
      </c>
      <c r="H7">
        <v>233.19950833333328</v>
      </c>
      <c r="I7">
        <v>555.08144930486071</v>
      </c>
      <c r="J7" s="12">
        <v>6</v>
      </c>
      <c r="K7" s="12">
        <v>6</v>
      </c>
      <c r="L7" s="12">
        <v>6</v>
      </c>
      <c r="M7" s="12">
        <v>5</v>
      </c>
      <c r="N7" s="12">
        <v>2</v>
      </c>
      <c r="O7" s="12">
        <v>2</v>
      </c>
      <c r="P7" s="12">
        <v>5</v>
      </c>
      <c r="Q7" s="11">
        <f t="shared" si="0"/>
        <v>4.333333333333333</v>
      </c>
      <c r="R7" s="12">
        <v>4</v>
      </c>
    </row>
    <row r="8" spans="1:18" ht="15.75" customHeight="1">
      <c r="A8" s="5" t="s">
        <v>135</v>
      </c>
      <c r="B8">
        <f t="shared" ref="B8:I8" si="1">CORREL(B2:B7,$J$2:$J$7)</f>
        <v>-6.3343079757332568E-2</v>
      </c>
      <c r="C8">
        <f t="shared" si="1"/>
        <v>0.30693493182424586</v>
      </c>
      <c r="D8">
        <f t="shared" si="1"/>
        <v>0.57337658553896331</v>
      </c>
      <c r="E8">
        <f t="shared" si="1"/>
        <v>5.0307010612708501E-2</v>
      </c>
      <c r="F8">
        <f t="shared" si="1"/>
        <v>0.53761214315284933</v>
      </c>
      <c r="G8">
        <f t="shared" si="1"/>
        <v>-0.45112610008725668</v>
      </c>
      <c r="H8">
        <f t="shared" si="1"/>
        <v>-0.46846166673052569</v>
      </c>
      <c r="I8">
        <f t="shared" si="1"/>
        <v>-0.54084578865309674</v>
      </c>
      <c r="J8" s="5" t="s">
        <v>143</v>
      </c>
      <c r="K8">
        <f t="shared" ref="K8:R8" si="2">CORREL(K2:K7,$J$2:$J$7)</f>
        <v>0.77142857142857146</v>
      </c>
      <c r="L8">
        <f t="shared" si="2"/>
        <v>0.82857142857142851</v>
      </c>
      <c r="M8">
        <f t="shared" si="2"/>
        <v>0.94285714285714295</v>
      </c>
      <c r="N8">
        <f t="shared" si="2"/>
        <v>0.37142857142857144</v>
      </c>
      <c r="O8">
        <f t="shared" si="2"/>
        <v>0.37142857142857144</v>
      </c>
      <c r="P8">
        <f t="shared" si="2"/>
        <v>0.82857142857142851</v>
      </c>
      <c r="Q8">
        <f t="shared" si="2"/>
        <v>0.8876046108987683</v>
      </c>
      <c r="R8">
        <f t="shared" si="2"/>
        <v>0.82857142857142851</v>
      </c>
    </row>
    <row r="9" spans="1:18" ht="15.75" customHeight="1">
      <c r="A9" s="5" t="s">
        <v>144</v>
      </c>
      <c r="B9">
        <f t="shared" ref="B9:I9" si="3">CORREL(B2:B7,$A$2:$A$7)</f>
        <v>0.23687813071752306</v>
      </c>
      <c r="C9">
        <f t="shared" si="3"/>
        <v>0.56977432123666805</v>
      </c>
      <c r="D9">
        <f t="shared" si="3"/>
        <v>0.86059499619255442</v>
      </c>
      <c r="E9">
        <f t="shared" si="3"/>
        <v>0.36617476157959866</v>
      </c>
      <c r="F9">
        <f t="shared" si="3"/>
        <v>0.77768464554112626</v>
      </c>
      <c r="G9">
        <f t="shared" si="3"/>
        <v>-0.85028297397156805</v>
      </c>
      <c r="H9">
        <f t="shared" si="3"/>
        <v>-0.49572411449837389</v>
      </c>
      <c r="I9">
        <f t="shared" si="3"/>
        <v>-0.89183853543404423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40"/>
  <sheetViews>
    <sheetView workbookViewId="0"/>
  </sheetViews>
  <sheetFormatPr defaultColWidth="14.44140625" defaultRowHeight="15.75" customHeight="1"/>
  <cols>
    <col min="1" max="1" width="7.44140625" customWidth="1"/>
    <col min="2" max="8" width="13.88671875" customWidth="1"/>
    <col min="9" max="17" width="3.5546875" customWidth="1"/>
    <col min="18" max="35" width="7.5546875" customWidth="1"/>
  </cols>
  <sheetData>
    <row r="1" spans="1:35" ht="13.8">
      <c r="A1" s="10" t="s">
        <v>104</v>
      </c>
      <c r="B1" s="10" t="s">
        <v>77</v>
      </c>
      <c r="C1" s="10" t="s">
        <v>105</v>
      </c>
      <c r="D1" s="12" t="s">
        <v>106</v>
      </c>
      <c r="E1" s="10" t="s">
        <v>107</v>
      </c>
      <c r="F1" s="10" t="s">
        <v>108</v>
      </c>
      <c r="G1" s="10" t="s">
        <v>109</v>
      </c>
      <c r="H1" s="1" t="s">
        <v>110</v>
      </c>
      <c r="I1" s="4" t="s">
        <v>112</v>
      </c>
      <c r="J1" s="4" t="s">
        <v>113</v>
      </c>
      <c r="K1" s="4" t="s">
        <v>114</v>
      </c>
      <c r="L1" s="4" t="s">
        <v>115</v>
      </c>
      <c r="M1" s="4" t="s">
        <v>116</v>
      </c>
      <c r="N1" s="4" t="s">
        <v>117</v>
      </c>
      <c r="O1" s="4" t="s">
        <v>118</v>
      </c>
      <c r="P1" s="12" t="s">
        <v>119</v>
      </c>
      <c r="Q1" s="11"/>
      <c r="R1" s="15" t="s">
        <v>29</v>
      </c>
      <c r="S1" s="15" t="s">
        <v>2</v>
      </c>
      <c r="T1" s="12" t="s">
        <v>88</v>
      </c>
      <c r="U1" s="15" t="s">
        <v>45</v>
      </c>
      <c r="V1" s="12" t="s">
        <v>18</v>
      </c>
      <c r="W1" s="15" t="s">
        <v>11</v>
      </c>
      <c r="X1" s="12" t="s">
        <v>5</v>
      </c>
      <c r="Y1" s="12" t="s">
        <v>40</v>
      </c>
      <c r="Z1" s="12" t="s">
        <v>27</v>
      </c>
      <c r="AA1" s="12" t="s">
        <v>66</v>
      </c>
      <c r="AB1" s="12" t="s">
        <v>42</v>
      </c>
      <c r="AC1" s="12" t="s">
        <v>120</v>
      </c>
      <c r="AD1" s="12"/>
      <c r="AE1" s="12" t="s">
        <v>146</v>
      </c>
      <c r="AG1" s="12" t="s">
        <v>85</v>
      </c>
      <c r="AH1" s="12" t="s">
        <v>121</v>
      </c>
      <c r="AI1" s="12" t="s">
        <v>122</v>
      </c>
    </row>
    <row r="2" spans="1:35" ht="15.75" customHeight="1">
      <c r="A2" s="5">
        <v>1</v>
      </c>
      <c r="B2" s="16">
        <v>258412.66666666666</v>
      </c>
      <c r="C2" s="16">
        <v>89777.083333333328</v>
      </c>
      <c r="D2" s="16">
        <v>0.34299491666666665</v>
      </c>
      <c r="E2" s="16">
        <v>203.5</v>
      </c>
      <c r="F2" s="16">
        <v>473.54255833333337</v>
      </c>
      <c r="G2" s="16">
        <v>1421.0891666666666</v>
      </c>
      <c r="H2" s="16">
        <v>317.90870000000001</v>
      </c>
      <c r="I2" s="12">
        <v>3</v>
      </c>
      <c r="J2" s="12">
        <v>2</v>
      </c>
      <c r="K2" s="12">
        <v>2</v>
      </c>
      <c r="L2" s="12">
        <v>3</v>
      </c>
      <c r="M2" s="12">
        <v>5</v>
      </c>
      <c r="N2" s="12">
        <v>4</v>
      </c>
      <c r="O2" s="12">
        <v>3</v>
      </c>
      <c r="P2" s="11">
        <f t="shared" ref="P2:P7" si="0">AVERAGE(J2:O2)</f>
        <v>3.1666666666666665</v>
      </c>
      <c r="Q2" s="12">
        <v>3</v>
      </c>
      <c r="R2" s="12"/>
      <c r="S2" s="12">
        <v>3</v>
      </c>
      <c r="T2" s="12"/>
      <c r="U2" s="12"/>
      <c r="V2" s="12"/>
      <c r="W2" s="12">
        <v>5</v>
      </c>
      <c r="X2" s="12">
        <v>4</v>
      </c>
      <c r="Y2" s="12"/>
      <c r="Z2" s="12"/>
      <c r="AA2" s="12"/>
      <c r="AB2" s="12"/>
      <c r="AC2" s="11">
        <f t="shared" ref="AC2:AC7" si="1">SUM(R2:AB2)</f>
        <v>12</v>
      </c>
      <c r="AD2" s="11">
        <f t="shared" ref="AD2:AD7" si="2">(R2*$R$9+S2*$S$9+T2*$T$9+U2*$U$9+V2*$V$9+W2*$W$9+X2*$X$9+Y2*$Y$9+Z2*$Z$9+AA2*$AA$9+AB2*$AB$9)/AC2</f>
        <v>0.32811695833333332</v>
      </c>
      <c r="AE2" s="11">
        <f>CORREL(AD2:AD7,I2:I7)</f>
        <v>-3.7822051015648249E-2</v>
      </c>
      <c r="AG2" s="3">
        <v>458</v>
      </c>
      <c r="AH2" s="10">
        <v>47.860262008733628</v>
      </c>
      <c r="AI2" s="11">
        <v>48.875</v>
      </c>
    </row>
    <row r="3" spans="1:35" ht="15.75" customHeight="1">
      <c r="A3" s="5">
        <v>2</v>
      </c>
      <c r="B3" s="16">
        <v>438966.5</v>
      </c>
      <c r="C3" s="16">
        <v>165904.79999999999</v>
      </c>
      <c r="D3" s="16">
        <v>0.36961620000000001</v>
      </c>
      <c r="E3" s="16">
        <v>355.1</v>
      </c>
      <c r="F3" s="16">
        <v>487.58878000000004</v>
      </c>
      <c r="G3" s="16">
        <v>1342.7246</v>
      </c>
      <c r="H3" s="16">
        <v>470.97672</v>
      </c>
      <c r="I3" s="12">
        <v>1</v>
      </c>
      <c r="J3" s="12">
        <v>3</v>
      </c>
      <c r="K3" s="12">
        <v>3</v>
      </c>
      <c r="L3" s="12">
        <v>1</v>
      </c>
      <c r="M3" s="12">
        <v>1</v>
      </c>
      <c r="N3" s="12">
        <v>1</v>
      </c>
      <c r="O3" s="12">
        <v>1</v>
      </c>
      <c r="P3" s="11">
        <f t="shared" si="0"/>
        <v>1.6666666666666667</v>
      </c>
      <c r="Q3" s="12">
        <v>1</v>
      </c>
      <c r="R3" s="12">
        <v>2</v>
      </c>
      <c r="S3" s="12"/>
      <c r="T3" s="12"/>
      <c r="U3" s="12">
        <v>3</v>
      </c>
      <c r="V3" s="12"/>
      <c r="W3" s="12"/>
      <c r="X3" s="12">
        <v>4</v>
      </c>
      <c r="Y3" s="12"/>
      <c r="Z3" s="12"/>
      <c r="AA3" s="12"/>
      <c r="AB3" s="12">
        <v>1</v>
      </c>
      <c r="AC3" s="11">
        <f t="shared" si="1"/>
        <v>10</v>
      </c>
      <c r="AD3" s="11">
        <f t="shared" si="2"/>
        <v>0.33110823571428571</v>
      </c>
      <c r="AE3" s="10">
        <f>CORREL(AD2:AD7,J2:J7)</f>
        <v>-0.15985788494588049</v>
      </c>
      <c r="AG3" s="11">
        <v>764</v>
      </c>
      <c r="AH3" s="11">
        <v>30.128926701570681</v>
      </c>
      <c r="AI3" s="11">
        <v>40.200000000000003</v>
      </c>
    </row>
    <row r="4" spans="1:35" ht="15.75" customHeight="1">
      <c r="A4" s="5">
        <v>3</v>
      </c>
      <c r="B4" s="16">
        <v>347569.1</v>
      </c>
      <c r="C4" s="16">
        <v>132690</v>
      </c>
      <c r="D4" s="16">
        <v>0.37636119999999995</v>
      </c>
      <c r="E4" s="16">
        <v>238</v>
      </c>
      <c r="F4" s="16">
        <v>554.24605999999994</v>
      </c>
      <c r="G4" s="16">
        <v>1497.3935999999999</v>
      </c>
      <c r="H4" s="16">
        <v>447.74347999999998</v>
      </c>
      <c r="I4" s="12">
        <v>4</v>
      </c>
      <c r="J4" s="12">
        <v>5</v>
      </c>
      <c r="K4" s="12">
        <v>4</v>
      </c>
      <c r="L4" s="12">
        <v>4</v>
      </c>
      <c r="M4" s="12">
        <v>4</v>
      </c>
      <c r="N4" s="12">
        <v>6</v>
      </c>
      <c r="O4" s="12">
        <v>6</v>
      </c>
      <c r="P4" s="11">
        <f t="shared" si="0"/>
        <v>4.833333333333333</v>
      </c>
      <c r="Q4" s="12">
        <v>5</v>
      </c>
      <c r="R4" s="12">
        <v>2</v>
      </c>
      <c r="S4" s="12"/>
      <c r="T4" s="12"/>
      <c r="U4" s="12">
        <v>2</v>
      </c>
      <c r="V4" s="12"/>
      <c r="W4" s="12"/>
      <c r="X4" s="12"/>
      <c r="Y4" s="12"/>
      <c r="Z4" s="12"/>
      <c r="AA4" s="12">
        <v>4</v>
      </c>
      <c r="AB4" s="12">
        <v>2</v>
      </c>
      <c r="AC4" s="11">
        <f t="shared" si="1"/>
        <v>10</v>
      </c>
      <c r="AD4" s="11">
        <f t="shared" si="2"/>
        <v>0.35529892380952377</v>
      </c>
      <c r="AE4" s="11">
        <f>CORREL(AD2:AD7,K2:K7)</f>
        <v>-0.26498246837902018</v>
      </c>
      <c r="AG4" s="12">
        <v>751</v>
      </c>
      <c r="AH4" s="11">
        <v>16.862849533954726</v>
      </c>
      <c r="AI4" s="10">
        <v>29.65</v>
      </c>
    </row>
    <row r="5" spans="1:35" ht="15.75" customHeight="1">
      <c r="A5" s="5">
        <v>4</v>
      </c>
      <c r="B5" s="16">
        <v>335403.8</v>
      </c>
      <c r="C5" s="16">
        <v>120814.8</v>
      </c>
      <c r="D5" s="16">
        <v>0.3589832</v>
      </c>
      <c r="E5" s="16">
        <v>198.1</v>
      </c>
      <c r="F5" s="16">
        <v>645.00899000000004</v>
      </c>
      <c r="G5" s="16">
        <v>2029.8779899999997</v>
      </c>
      <c r="H5" s="16">
        <v>308.68637999999999</v>
      </c>
      <c r="I5" s="12">
        <v>2</v>
      </c>
      <c r="J5" s="12">
        <v>1</v>
      </c>
      <c r="K5" s="12">
        <v>1</v>
      </c>
      <c r="L5" s="12">
        <v>2</v>
      </c>
      <c r="M5" s="12">
        <v>3</v>
      </c>
      <c r="N5" s="12">
        <v>3</v>
      </c>
      <c r="O5" s="12">
        <v>2</v>
      </c>
      <c r="P5" s="11">
        <f t="shared" si="0"/>
        <v>2</v>
      </c>
      <c r="Q5" s="12">
        <v>2</v>
      </c>
      <c r="R5" s="12"/>
      <c r="S5" s="12">
        <v>1</v>
      </c>
      <c r="T5" s="12"/>
      <c r="U5" s="12"/>
      <c r="V5" s="12">
        <v>3</v>
      </c>
      <c r="W5" s="12"/>
      <c r="X5" s="12"/>
      <c r="Y5" s="12">
        <v>1</v>
      </c>
      <c r="Z5" s="12">
        <v>1</v>
      </c>
      <c r="AA5" s="12">
        <v>1</v>
      </c>
      <c r="AB5" s="12">
        <v>3</v>
      </c>
      <c r="AC5" s="11">
        <f t="shared" si="1"/>
        <v>10</v>
      </c>
      <c r="AD5" s="11">
        <f t="shared" si="2"/>
        <v>0.36403136666666669</v>
      </c>
      <c r="AE5" s="10">
        <f>CORREL(AD2:AD7,L2:L7)</f>
        <v>-5.8087737902433089E-3</v>
      </c>
      <c r="AG5" s="12">
        <v>717</v>
      </c>
      <c r="AH5" s="11">
        <v>18.329846582984658</v>
      </c>
      <c r="AI5" s="11">
        <v>22.611111111111111</v>
      </c>
    </row>
    <row r="6" spans="1:35" ht="15.75" customHeight="1">
      <c r="A6" s="5">
        <v>5</v>
      </c>
      <c r="B6" s="16">
        <v>245793.125</v>
      </c>
      <c r="C6" s="16">
        <v>97571.375</v>
      </c>
      <c r="D6" s="16">
        <v>0.38970650000000001</v>
      </c>
      <c r="E6" s="16">
        <v>198.125</v>
      </c>
      <c r="F6" s="16">
        <v>503.06162500000005</v>
      </c>
      <c r="G6" s="16">
        <v>1329.8837874999999</v>
      </c>
      <c r="H6" s="16">
        <v>392.9459875</v>
      </c>
      <c r="I6" s="12">
        <v>5</v>
      </c>
      <c r="J6" s="12">
        <v>4</v>
      </c>
      <c r="K6" s="12">
        <v>5</v>
      </c>
      <c r="L6" s="12">
        <v>6</v>
      </c>
      <c r="M6" s="12">
        <v>6</v>
      </c>
      <c r="N6" s="12">
        <v>5</v>
      </c>
      <c r="O6" s="12">
        <v>4</v>
      </c>
      <c r="P6" s="11">
        <f t="shared" si="0"/>
        <v>5</v>
      </c>
      <c r="Q6" s="12">
        <v>6</v>
      </c>
      <c r="R6" s="12">
        <v>2</v>
      </c>
      <c r="S6" s="12"/>
      <c r="T6" s="12"/>
      <c r="U6" s="12">
        <v>2</v>
      </c>
      <c r="V6" s="12">
        <v>1</v>
      </c>
      <c r="W6" s="12"/>
      <c r="X6" s="12"/>
      <c r="Y6" s="12"/>
      <c r="Z6" s="12"/>
      <c r="AA6" s="12">
        <v>1</v>
      </c>
      <c r="AB6" s="12">
        <v>2</v>
      </c>
      <c r="AC6" s="11">
        <f t="shared" si="1"/>
        <v>8</v>
      </c>
      <c r="AD6" s="11">
        <f t="shared" si="2"/>
        <v>0.34144715476190479</v>
      </c>
      <c r="AE6" s="11">
        <f>CORREL(AD2:AD7,M2:M7)</f>
        <v>5.9295888295426417E-2</v>
      </c>
      <c r="AG6" s="12">
        <v>312</v>
      </c>
      <c r="AH6" s="11">
        <v>19.655448717948719</v>
      </c>
      <c r="AI6" s="11">
        <v>34.25</v>
      </c>
    </row>
    <row r="7" spans="1:35" ht="15.75" customHeight="1">
      <c r="A7" s="5">
        <v>6</v>
      </c>
      <c r="B7" s="16">
        <v>454192.75</v>
      </c>
      <c r="C7" s="16">
        <v>202533.16666666666</v>
      </c>
      <c r="D7" s="16">
        <v>0.41126591666666662</v>
      </c>
      <c r="E7" s="16">
        <v>253</v>
      </c>
      <c r="F7" s="16">
        <v>735.32614166666679</v>
      </c>
      <c r="G7" s="16">
        <v>1852.817</v>
      </c>
      <c r="H7" s="16">
        <v>277.046425</v>
      </c>
      <c r="I7" s="12">
        <v>6</v>
      </c>
      <c r="J7" s="12">
        <v>6</v>
      </c>
      <c r="K7" s="12">
        <v>6</v>
      </c>
      <c r="L7" s="12">
        <v>5</v>
      </c>
      <c r="M7" s="12">
        <v>2</v>
      </c>
      <c r="N7" s="12">
        <v>2</v>
      </c>
      <c r="O7" s="12">
        <v>5</v>
      </c>
      <c r="P7" s="11">
        <f t="shared" si="0"/>
        <v>4.333333333333333</v>
      </c>
      <c r="Q7" s="12">
        <v>4</v>
      </c>
      <c r="R7" s="11"/>
      <c r="S7" s="12">
        <v>6</v>
      </c>
      <c r="T7" s="12">
        <v>1</v>
      </c>
      <c r="U7" s="11"/>
      <c r="V7" s="12">
        <v>1</v>
      </c>
      <c r="W7" s="11"/>
      <c r="X7" s="11"/>
      <c r="Y7" s="11"/>
      <c r="Z7" s="11"/>
      <c r="AA7" s="11"/>
      <c r="AB7" s="12">
        <v>4</v>
      </c>
      <c r="AC7" s="11">
        <f t="shared" si="1"/>
        <v>12</v>
      </c>
      <c r="AD7" s="11">
        <f t="shared" si="2"/>
        <v>0.33722891666666666</v>
      </c>
      <c r="AE7" s="10">
        <f>CORREL(AD2:AD7,N2:N7)</f>
        <v>0.3707112918942177</v>
      </c>
      <c r="AG7" s="12">
        <v>1360</v>
      </c>
      <c r="AH7" s="10">
        <v>14.013602941176471</v>
      </c>
      <c r="AI7" s="10">
        <v>25.227272727272727</v>
      </c>
    </row>
    <row r="8" spans="1:35" ht="15.75" customHeight="1">
      <c r="A8" s="5" t="s">
        <v>147</v>
      </c>
      <c r="B8">
        <f t="shared" ref="B8:H8" si="3">CORREL(B2:B7,$I$2:$I$7)</f>
        <v>-6.3343079757332568E-2</v>
      </c>
      <c r="C8">
        <f t="shared" si="3"/>
        <v>0.19513404044649252</v>
      </c>
      <c r="D8">
        <f t="shared" si="3"/>
        <v>0.74821855451149055</v>
      </c>
      <c r="E8">
        <f t="shared" si="3"/>
        <v>-0.42099602566288424</v>
      </c>
      <c r="F8">
        <f t="shared" si="3"/>
        <v>0.46083681673102594</v>
      </c>
      <c r="G8">
        <f t="shared" si="3"/>
        <v>9.6269757860064045E-2</v>
      </c>
      <c r="H8">
        <f t="shared" si="3"/>
        <v>-0.39299071465851043</v>
      </c>
      <c r="I8" s="5" t="s">
        <v>143</v>
      </c>
      <c r="J8">
        <f t="shared" ref="J8:Q8" si="4">CORREL(J2:J7,$I$2:$I$7)</f>
        <v>0.77142857142857146</v>
      </c>
      <c r="K8">
        <f t="shared" si="4"/>
        <v>0.82857142857142851</v>
      </c>
      <c r="L8">
        <f t="shared" si="4"/>
        <v>0.94285714285714295</v>
      </c>
      <c r="M8">
        <f t="shared" si="4"/>
        <v>0.37142857142857144</v>
      </c>
      <c r="N8">
        <f t="shared" si="4"/>
        <v>0.37142857142857144</v>
      </c>
      <c r="O8">
        <f t="shared" si="4"/>
        <v>0.82857142857142851</v>
      </c>
      <c r="P8">
        <f t="shared" si="4"/>
        <v>0.8876046108987683</v>
      </c>
      <c r="Q8">
        <f t="shared" si="4"/>
        <v>0.82857142857142851</v>
      </c>
      <c r="AE8">
        <f>CORREL(AD2:AD7,O2:O7)</f>
        <v>0.20444039307603606</v>
      </c>
    </row>
    <row r="9" spans="1:35" ht="13.8">
      <c r="A9" s="5" t="s">
        <v>148</v>
      </c>
      <c r="B9">
        <f t="shared" ref="B9:H9" si="5">CORREL(B2:B7,$A$2:$A$7)</f>
        <v>0.23687813071752306</v>
      </c>
      <c r="C9">
        <f t="shared" si="5"/>
        <v>0.43302856394221989</v>
      </c>
      <c r="D9">
        <f t="shared" si="5"/>
        <v>0.86133771526843972</v>
      </c>
      <c r="E9">
        <f t="shared" si="5"/>
        <v>-0.23293329507312918</v>
      </c>
      <c r="F9">
        <f t="shared" si="5"/>
        <v>0.74580847965095165</v>
      </c>
      <c r="G9">
        <f t="shared" si="5"/>
        <v>0.48476292345829058</v>
      </c>
      <c r="H9">
        <f t="shared" si="5"/>
        <v>-0.38657928730647456</v>
      </c>
      <c r="Q9" s="21" t="s">
        <v>136</v>
      </c>
      <c r="R9" s="19">
        <v>0.28586250000000002</v>
      </c>
      <c r="S9" s="19">
        <v>0.29633649999999995</v>
      </c>
      <c r="T9" s="22">
        <v>0.30931999999999998</v>
      </c>
      <c r="U9" s="19">
        <v>0.31691628571428565</v>
      </c>
      <c r="V9" s="19">
        <v>0.32701400000000003</v>
      </c>
      <c r="W9" s="19">
        <v>0.33357680000000001</v>
      </c>
      <c r="X9" s="19">
        <v>0.34512750000000003</v>
      </c>
      <c r="Y9" s="22">
        <v>0.37310500000000002</v>
      </c>
      <c r="Z9" s="22">
        <v>0.38272600000000001</v>
      </c>
      <c r="AA9" s="19">
        <v>0.38280866666666674</v>
      </c>
      <c r="AB9" s="19">
        <v>0.40809849999999998</v>
      </c>
      <c r="AE9">
        <f>CORREL(AD2:AD7,Q2:Q7)</f>
        <v>0.13132908686830133</v>
      </c>
    </row>
    <row r="10" spans="1:35" ht="15.75" customHeight="1">
      <c r="AE10">
        <f>CORREL(AD2:AD7,A2:A7)</f>
        <v>0.32371577165449078</v>
      </c>
    </row>
    <row r="11" spans="1:35" ht="15.75" customHeight="1">
      <c r="R11" s="12" t="s">
        <v>5</v>
      </c>
      <c r="S11" s="15" t="s">
        <v>45</v>
      </c>
      <c r="T11" s="15" t="s">
        <v>11</v>
      </c>
      <c r="U11" s="12" t="s">
        <v>40</v>
      </c>
      <c r="V11" s="15" t="s">
        <v>29</v>
      </c>
      <c r="W11" s="12" t="s">
        <v>66</v>
      </c>
      <c r="X11" s="12" t="s">
        <v>27</v>
      </c>
      <c r="Y11" s="15" t="s">
        <v>2</v>
      </c>
      <c r="Z11" s="12" t="s">
        <v>18</v>
      </c>
      <c r="AA11" s="12" t="s">
        <v>88</v>
      </c>
      <c r="AB11" s="12" t="s">
        <v>42</v>
      </c>
      <c r="AC11" s="12" t="s">
        <v>120</v>
      </c>
      <c r="AD11" s="12"/>
      <c r="AE11" s="12" t="s">
        <v>149</v>
      </c>
      <c r="AF11" s="12"/>
    </row>
    <row r="12" spans="1:35" ht="15.75" customHeight="1">
      <c r="R12" s="12">
        <v>4</v>
      </c>
      <c r="S12" s="12"/>
      <c r="T12" s="12">
        <v>5</v>
      </c>
      <c r="U12" s="12"/>
      <c r="V12" s="12"/>
      <c r="W12" s="12"/>
      <c r="X12" s="12"/>
      <c r="Y12" s="12">
        <v>3</v>
      </c>
      <c r="Z12" s="12"/>
      <c r="AA12" s="12"/>
      <c r="AB12" s="12"/>
      <c r="AC12" s="11">
        <f t="shared" ref="AC12:AC17" si="6">SUM(R12:AB12)</f>
        <v>12</v>
      </c>
      <c r="AD12" s="3">
        <f t="shared" ref="AD12:AD17" si="7">(R12*$R$18+S12*$S$18+T12*$T$18+U12*$U$18+V12*$V$18+W12*$W$18+X12*$X$18+Y12*$Y$18+Z12*$Z$18+AA12*$AA$18+AB12*$AB$18)/AC12</f>
        <v>503.25531083333334</v>
      </c>
      <c r="AE12" s="10">
        <f>CORREL(AD12:AD17,I2:I7)</f>
        <v>0.57719598852550869</v>
      </c>
      <c r="AF12" s="11"/>
    </row>
    <row r="13" spans="1:35" ht="15.75" customHeight="1">
      <c r="R13" s="12">
        <v>4</v>
      </c>
      <c r="S13" s="12">
        <v>3</v>
      </c>
      <c r="T13" s="12"/>
      <c r="U13" s="12"/>
      <c r="V13" s="12">
        <v>2</v>
      </c>
      <c r="W13" s="12"/>
      <c r="X13" s="12"/>
      <c r="Y13" s="12"/>
      <c r="Z13" s="12"/>
      <c r="AA13" s="12"/>
      <c r="AB13" s="12">
        <v>1</v>
      </c>
      <c r="AC13" s="11">
        <f t="shared" si="6"/>
        <v>10</v>
      </c>
      <c r="AD13" s="3">
        <f t="shared" si="7"/>
        <v>489.66179583333331</v>
      </c>
      <c r="AE13" s="11">
        <f>CORREL(AD12:AD17,J2:J7)</f>
        <v>0.29441984757390582</v>
      </c>
      <c r="AF13" s="11"/>
    </row>
    <row r="14" spans="1:35" ht="15.75" customHeight="1">
      <c r="R14" s="12"/>
      <c r="S14" s="12">
        <v>2</v>
      </c>
      <c r="T14" s="12"/>
      <c r="U14" s="12"/>
      <c r="V14" s="12">
        <v>2</v>
      </c>
      <c r="W14" s="12">
        <v>4</v>
      </c>
      <c r="X14" s="12"/>
      <c r="Y14" s="12"/>
      <c r="Z14" s="12"/>
      <c r="AA14" s="12"/>
      <c r="AB14" s="12">
        <v>2</v>
      </c>
      <c r="AC14" s="11">
        <f t="shared" si="6"/>
        <v>10</v>
      </c>
      <c r="AD14" s="3">
        <f t="shared" si="7"/>
        <v>546.34525499999995</v>
      </c>
      <c r="AE14" s="11">
        <f>CORREL(AD12:AD17,K2:K7)</f>
        <v>0.33049328881824125</v>
      </c>
      <c r="AF14" s="10"/>
    </row>
    <row r="15" spans="1:35" ht="15.75" customHeight="1">
      <c r="R15" s="12"/>
      <c r="S15" s="12"/>
      <c r="T15" s="12"/>
      <c r="U15" s="12">
        <v>1</v>
      </c>
      <c r="V15" s="12"/>
      <c r="W15" s="12">
        <v>1</v>
      </c>
      <c r="X15" s="12">
        <v>1</v>
      </c>
      <c r="Y15" s="12">
        <v>1</v>
      </c>
      <c r="Z15" s="12">
        <v>3</v>
      </c>
      <c r="AA15" s="12"/>
      <c r="AB15" s="12">
        <v>3</v>
      </c>
      <c r="AC15" s="11">
        <f t="shared" si="6"/>
        <v>10</v>
      </c>
      <c r="AD15" s="3">
        <f t="shared" si="7"/>
        <v>618.36786216666655</v>
      </c>
      <c r="AE15" s="11">
        <f>CORREL(AD12:AD17,L2:L7)</f>
        <v>0.44232853952646117</v>
      </c>
      <c r="AF15" s="11"/>
    </row>
    <row r="16" spans="1:35" ht="15.75" customHeight="1">
      <c r="R16" s="12"/>
      <c r="S16" s="12">
        <v>2</v>
      </c>
      <c r="T16" s="12"/>
      <c r="U16" s="12"/>
      <c r="V16" s="12">
        <v>2</v>
      </c>
      <c r="W16" s="12">
        <v>1</v>
      </c>
      <c r="X16" s="12"/>
      <c r="Y16" s="12"/>
      <c r="Z16" s="12">
        <v>1</v>
      </c>
      <c r="AA16" s="12"/>
      <c r="AB16" s="12">
        <v>2</v>
      </c>
      <c r="AC16" s="11">
        <f t="shared" si="6"/>
        <v>8</v>
      </c>
      <c r="AD16" s="3">
        <f t="shared" si="7"/>
        <v>567.15263000000004</v>
      </c>
      <c r="AE16" s="11">
        <f>CORREL(AD12:AD17,M2:M7)</f>
        <v>-9.5038402181900017E-2</v>
      </c>
      <c r="AF16" s="11"/>
    </row>
    <row r="17" spans="17:32" ht="15.75" customHeight="1">
      <c r="R17" s="11"/>
      <c r="S17" s="11"/>
      <c r="T17" s="11"/>
      <c r="U17" s="11"/>
      <c r="V17" s="11"/>
      <c r="W17" s="11"/>
      <c r="Y17" s="12">
        <v>6</v>
      </c>
      <c r="Z17" s="12">
        <v>1</v>
      </c>
      <c r="AA17" s="12">
        <v>1</v>
      </c>
      <c r="AB17" s="12">
        <v>4</v>
      </c>
      <c r="AC17" s="11">
        <f t="shared" si="6"/>
        <v>12</v>
      </c>
      <c r="AD17" s="3">
        <f t="shared" si="7"/>
        <v>644.944975</v>
      </c>
      <c r="AE17" s="10">
        <f>CORREL(AD12:AD17,N2:N7)</f>
        <v>-5.6407438419936722E-2</v>
      </c>
      <c r="AF17" s="10"/>
    </row>
    <row r="18" spans="17:32" ht="13.8">
      <c r="Q18" s="5" t="s">
        <v>145</v>
      </c>
      <c r="R18">
        <v>433.69843749999995</v>
      </c>
      <c r="S18">
        <v>482.06790000000007</v>
      </c>
      <c r="T18" s="19">
        <v>488.25156000000004</v>
      </c>
      <c r="U18" s="22">
        <v>512.22450000000003</v>
      </c>
      <c r="V18" s="19">
        <v>520.77196666666669</v>
      </c>
      <c r="W18" s="19">
        <v>527.40491666666662</v>
      </c>
      <c r="X18" s="22">
        <v>532.86569999999995</v>
      </c>
      <c r="Y18" s="19">
        <v>621.00405999999998</v>
      </c>
      <c r="Z18" s="19">
        <v>655.98323999999991</v>
      </c>
      <c r="AA18" s="22">
        <v>661.0258</v>
      </c>
      <c r="AB18" s="19">
        <v>674.07657500000005</v>
      </c>
      <c r="AE18">
        <f>CORREL(AD12:AD17,O2:O7)</f>
        <v>0.37018165703779032</v>
      </c>
    </row>
    <row r="19" spans="17:32" ht="15.75" customHeight="1">
      <c r="AE19">
        <f>CORREL(AD12:AD17,Q2:Q7)</f>
        <v>0.27138764928307824</v>
      </c>
    </row>
    <row r="20" spans="17:32" ht="15.75" customHeight="1">
      <c r="AE20">
        <f>CORREL(AD12:AD17,A2:A7)</f>
        <v>0.87806259376728568</v>
      </c>
    </row>
    <row r="21" spans="17:32" ht="15.75" customHeight="1">
      <c r="R21" s="16" t="s">
        <v>5</v>
      </c>
      <c r="S21" s="21" t="s">
        <v>40</v>
      </c>
      <c r="T21" s="21" t="s">
        <v>27</v>
      </c>
      <c r="U21" s="17" t="s">
        <v>66</v>
      </c>
      <c r="V21" s="18" t="s">
        <v>11</v>
      </c>
      <c r="W21" s="18" t="s">
        <v>45</v>
      </c>
      <c r="X21" s="17" t="s">
        <v>42</v>
      </c>
      <c r="Y21" s="18" t="s">
        <v>29</v>
      </c>
      <c r="Z21" s="17" t="s">
        <v>18</v>
      </c>
      <c r="AA21" s="21" t="s">
        <v>88</v>
      </c>
      <c r="AB21" s="18" t="s">
        <v>2</v>
      </c>
      <c r="AC21" s="12" t="s">
        <v>120</v>
      </c>
      <c r="AE21" s="5" t="s">
        <v>150</v>
      </c>
    </row>
    <row r="22" spans="17:32" ht="15.75" customHeight="1">
      <c r="R22" s="12">
        <v>4</v>
      </c>
      <c r="S22" s="12"/>
      <c r="V22" s="5">
        <v>5</v>
      </c>
      <c r="W22" s="12"/>
      <c r="X22" s="12"/>
      <c r="Y22" s="12"/>
      <c r="Z22" s="12"/>
      <c r="AB22" s="12">
        <v>3</v>
      </c>
      <c r="AC22" s="11">
        <f t="shared" ref="AC22:AC27" si="8">SUM(R22:AB22)</f>
        <v>12</v>
      </c>
      <c r="AD22" s="3">
        <f t="shared" ref="AD22:AD27" si="9">(R22*$R$28+S22*$S$28+T22*$T$28+U22*$U$28+V22*$V$28+W22*$W$28+X22*$X$28+Y22*$Y$28+Z22*$Z$28+AA22*$AA$28+AB22*$AB$28)/AC22</f>
        <v>1678.2670083333335</v>
      </c>
      <c r="AE22">
        <f>CORREL(AD22:AD27,I2:I7)</f>
        <v>0.68344525041996296</v>
      </c>
    </row>
    <row r="23" spans="17:32" ht="15.75" customHeight="1">
      <c r="R23" s="12">
        <v>4</v>
      </c>
      <c r="S23" s="12"/>
      <c r="W23" s="12">
        <v>3</v>
      </c>
      <c r="X23" s="12">
        <v>1</v>
      </c>
      <c r="Y23" s="12">
        <v>2</v>
      </c>
      <c r="Z23" s="12"/>
      <c r="AB23" s="12"/>
      <c r="AC23" s="11">
        <f t="shared" si="8"/>
        <v>10</v>
      </c>
      <c r="AD23" s="3">
        <f t="shared" si="9"/>
        <v>1529.384413095238</v>
      </c>
      <c r="AE23">
        <f>CORREL(AD22:AD27,J2:J7)</f>
        <v>0.43221286370821765</v>
      </c>
    </row>
    <row r="24" spans="17:32" ht="15.75" customHeight="1">
      <c r="R24" s="12"/>
      <c r="S24" s="12"/>
      <c r="U24" s="5">
        <v>4</v>
      </c>
      <c r="W24" s="12">
        <v>2</v>
      </c>
      <c r="X24" s="12">
        <v>2</v>
      </c>
      <c r="Y24" s="12">
        <v>2</v>
      </c>
      <c r="Z24" s="12"/>
      <c r="AB24" s="12"/>
      <c r="AC24" s="11">
        <f t="shared" si="8"/>
        <v>10</v>
      </c>
      <c r="AD24" s="3">
        <f t="shared" si="9"/>
        <v>1593.9512509523809</v>
      </c>
      <c r="AE24">
        <f>CORREL(AD22:AD27,K2:K7)</f>
        <v>0.49067048060728685</v>
      </c>
    </row>
    <row r="25" spans="17:32" ht="15.75" customHeight="1">
      <c r="S25" s="12">
        <v>1</v>
      </c>
      <c r="T25" s="5">
        <v>1</v>
      </c>
      <c r="U25" s="5">
        <v>1</v>
      </c>
      <c r="W25" s="12"/>
      <c r="X25" s="12">
        <v>3</v>
      </c>
      <c r="Y25" s="12"/>
      <c r="Z25" s="12">
        <v>3</v>
      </c>
      <c r="AB25" s="12">
        <v>1</v>
      </c>
      <c r="AC25" s="11">
        <f t="shared" si="8"/>
        <v>10</v>
      </c>
      <c r="AD25" s="3">
        <f t="shared" si="9"/>
        <v>1791.7923733333337</v>
      </c>
      <c r="AE25">
        <f>CORREL(AD22:AD27,L2:L7)</f>
        <v>0.47032067637222202</v>
      </c>
    </row>
    <row r="26" spans="17:32" ht="13.2">
      <c r="S26" s="12"/>
      <c r="U26" s="5">
        <v>1</v>
      </c>
      <c r="W26" s="12">
        <v>2</v>
      </c>
      <c r="X26" s="12">
        <v>2</v>
      </c>
      <c r="Y26" s="12">
        <v>2</v>
      </c>
      <c r="Z26" s="12">
        <v>1</v>
      </c>
      <c r="AB26" s="12"/>
      <c r="AC26" s="11">
        <f t="shared" si="8"/>
        <v>8</v>
      </c>
      <c r="AD26" s="3">
        <f t="shared" si="9"/>
        <v>1718.6722699404763</v>
      </c>
      <c r="AE26">
        <f>CORREL(AD22:AD27,M2:M7)</f>
        <v>-0.17265759951311721</v>
      </c>
    </row>
    <row r="27" spans="17:32" ht="13.2">
      <c r="W27" s="11"/>
      <c r="X27" s="12">
        <v>4</v>
      </c>
      <c r="Z27" s="12">
        <v>1</v>
      </c>
      <c r="AA27" s="5">
        <v>1</v>
      </c>
      <c r="AB27" s="12">
        <v>6</v>
      </c>
      <c r="AC27" s="11">
        <f t="shared" si="8"/>
        <v>12</v>
      </c>
      <c r="AD27" s="3">
        <f t="shared" si="9"/>
        <v>2173.3797222222224</v>
      </c>
      <c r="AE27">
        <f>CORREL(AD22:AD27,N2:N7)</f>
        <v>-0.27063460362951697</v>
      </c>
    </row>
    <row r="28" spans="17:32" ht="13.8">
      <c r="Q28" s="5" t="s">
        <v>151</v>
      </c>
      <c r="R28" s="19">
        <v>1273.3633749999999</v>
      </c>
      <c r="S28" s="22">
        <v>1372.8710000000001</v>
      </c>
      <c r="T28" s="22">
        <v>1392.289</v>
      </c>
      <c r="U28" s="19">
        <v>1423.2793833333335</v>
      </c>
      <c r="V28" s="19">
        <v>1482.1505999999999</v>
      </c>
      <c r="W28" s="19">
        <v>1602.4535714285714</v>
      </c>
      <c r="X28" s="19">
        <v>1648.4579166666665</v>
      </c>
      <c r="Y28" s="19">
        <v>1872.2860000000001</v>
      </c>
      <c r="Z28" s="19">
        <v>2079.7038000000002</v>
      </c>
      <c r="AA28" s="22">
        <v>2137.0259999999998</v>
      </c>
      <c r="AB28" s="19">
        <v>2544.9992000000002</v>
      </c>
      <c r="AE28">
        <f>CORREL(AD22:AD27,O2:O7)</f>
        <v>0.35340544257408374</v>
      </c>
    </row>
    <row r="29" spans="17:32" ht="13.2">
      <c r="AE29">
        <f>CORREL(AD22:AD27,Q2:Q7)</f>
        <v>0.19873848542541184</v>
      </c>
    </row>
    <row r="30" spans="17:32" ht="13.2">
      <c r="AE30">
        <f>CORREL(AD22:AD27,A2:A7)</f>
        <v>0.75960259098870431</v>
      </c>
    </row>
    <row r="31" spans="17:32" ht="13.2">
      <c r="R31" s="21" t="s">
        <v>40</v>
      </c>
      <c r="S31" s="17" t="s">
        <v>42</v>
      </c>
      <c r="T31" s="17" t="s">
        <v>2</v>
      </c>
      <c r="U31" s="17" t="s">
        <v>11</v>
      </c>
      <c r="V31" s="17" t="s">
        <v>18</v>
      </c>
      <c r="W31" s="21" t="s">
        <v>88</v>
      </c>
      <c r="X31" s="21" t="s">
        <v>27</v>
      </c>
      <c r="Y31" s="17" t="s">
        <v>45</v>
      </c>
      <c r="Z31" s="17" t="s">
        <v>66</v>
      </c>
      <c r="AA31" s="17" t="s">
        <v>29</v>
      </c>
      <c r="AB31" s="17" t="s">
        <v>5</v>
      </c>
      <c r="AC31" s="5" t="s">
        <v>120</v>
      </c>
      <c r="AE31" s="5" t="s">
        <v>152</v>
      </c>
    </row>
    <row r="32" spans="17:32" ht="13.2">
      <c r="R32" s="12"/>
      <c r="S32" s="12"/>
      <c r="T32" s="12">
        <v>3</v>
      </c>
      <c r="U32" s="5">
        <v>5</v>
      </c>
      <c r="V32" s="12"/>
      <c r="Y32" s="12"/>
      <c r="AA32" s="12"/>
      <c r="AB32" s="12">
        <v>4</v>
      </c>
      <c r="AC32" s="11">
        <f t="shared" ref="AC32:AC37" si="10">SUM(R32:AB32)</f>
        <v>12</v>
      </c>
      <c r="AD32" s="3">
        <f t="shared" ref="AD32:AD37" si="11">(R32*$R$38+S32*$S$38+T32*$T$38+U32*$U$38+V32*$V$38+W32*$W$38+X32*$X$38+Y32*$Y$38+Z32*$Z$38+AA32*$AA$38+AB32*$AB$38)/AC32</f>
        <v>302.89875250000006</v>
      </c>
      <c r="AE32">
        <f>CORREL(AD32:AD37,I2:I7)</f>
        <v>-0.43084421155477354</v>
      </c>
    </row>
    <row r="33" spans="17:31" ht="13.2">
      <c r="R33" s="12"/>
      <c r="S33" s="12">
        <v>1</v>
      </c>
      <c r="T33" s="12"/>
      <c r="V33" s="12"/>
      <c r="Y33" s="12">
        <v>3</v>
      </c>
      <c r="AA33" s="12">
        <v>2</v>
      </c>
      <c r="AB33" s="12">
        <v>4</v>
      </c>
      <c r="AC33" s="11">
        <f t="shared" si="10"/>
        <v>10</v>
      </c>
      <c r="AD33" s="3">
        <f t="shared" si="11"/>
        <v>381.4522986904762</v>
      </c>
      <c r="AE33">
        <f>CORREL(AD32:AD37,J2:J7)</f>
        <v>6.2582564035660749E-3</v>
      </c>
    </row>
    <row r="34" spans="17:31" ht="13.2">
      <c r="R34" s="12"/>
      <c r="S34" s="12">
        <v>2</v>
      </c>
      <c r="T34" s="12"/>
      <c r="V34" s="12"/>
      <c r="Y34" s="12">
        <v>2</v>
      </c>
      <c r="Z34" s="5">
        <v>4</v>
      </c>
      <c r="AA34" s="12">
        <v>2</v>
      </c>
      <c r="AB34" s="12"/>
      <c r="AC34" s="11">
        <f t="shared" si="10"/>
        <v>10</v>
      </c>
      <c r="AD34" s="3">
        <f t="shared" si="11"/>
        <v>360.73313690476192</v>
      </c>
      <c r="AE34">
        <f>CORREL(AD32:AD37,K2:K7)</f>
        <v>-4.472034989982708E-2</v>
      </c>
    </row>
    <row r="35" spans="17:31" ht="13.2">
      <c r="R35" s="12">
        <v>1</v>
      </c>
      <c r="S35" s="12">
        <v>3</v>
      </c>
      <c r="T35" s="12">
        <v>1</v>
      </c>
      <c r="V35" s="12">
        <v>3</v>
      </c>
      <c r="X35" s="5">
        <v>1</v>
      </c>
      <c r="Y35" s="12"/>
      <c r="Z35" s="5">
        <v>1</v>
      </c>
      <c r="AA35" s="12"/>
      <c r="AC35" s="11">
        <f t="shared" si="10"/>
        <v>10</v>
      </c>
      <c r="AD35" s="3">
        <f t="shared" si="11"/>
        <v>270.84503149999995</v>
      </c>
      <c r="AE35">
        <f>CORREL(AD32:AD37,L2:L7)</f>
        <v>-0.24866409504453119</v>
      </c>
    </row>
    <row r="36" spans="17:31" ht="13.2">
      <c r="R36" s="12"/>
      <c r="S36" s="12">
        <v>2</v>
      </c>
      <c r="T36" s="12"/>
      <c r="V36" s="12">
        <v>1</v>
      </c>
      <c r="Y36" s="12">
        <v>2</v>
      </c>
      <c r="Z36" s="5">
        <v>1</v>
      </c>
      <c r="AA36" s="12">
        <v>2</v>
      </c>
      <c r="AC36" s="11">
        <f t="shared" si="10"/>
        <v>8</v>
      </c>
      <c r="AD36" s="3">
        <f t="shared" si="11"/>
        <v>335.75888488095239</v>
      </c>
      <c r="AE36">
        <f>CORREL(AD32:AD37,M2:M7)</f>
        <v>3.1219808789776211E-2</v>
      </c>
    </row>
    <row r="37" spans="17:31" ht="13.2">
      <c r="S37" s="12">
        <v>4</v>
      </c>
      <c r="T37" s="12">
        <v>6</v>
      </c>
      <c r="V37" s="12">
        <v>1</v>
      </c>
      <c r="W37" s="5">
        <v>1</v>
      </c>
      <c r="Y37" s="11"/>
      <c r="AC37" s="11">
        <f t="shared" si="10"/>
        <v>12</v>
      </c>
      <c r="AD37" s="3">
        <f t="shared" si="11"/>
        <v>246.50944333333328</v>
      </c>
      <c r="AE37">
        <f>CORREL(AD32:AD37,N2:N7)</f>
        <v>0.20025265393718522</v>
      </c>
    </row>
    <row r="38" spans="17:31" ht="13.8">
      <c r="Q38" s="5" t="s">
        <v>134</v>
      </c>
      <c r="R38" s="22">
        <v>230.5137</v>
      </c>
      <c r="S38" s="19">
        <v>232.14662499999997</v>
      </c>
      <c r="T38" s="19">
        <v>250.29820999999998</v>
      </c>
      <c r="U38" s="19">
        <v>251.86910000000003</v>
      </c>
      <c r="V38" s="19">
        <v>257.16415999999998</v>
      </c>
      <c r="W38" s="22">
        <v>270.57339999999999</v>
      </c>
      <c r="X38" s="22">
        <v>366.89789999999999</v>
      </c>
      <c r="Y38" s="19">
        <v>386.02594285714292</v>
      </c>
      <c r="Z38" s="19">
        <v>392.80815000000001</v>
      </c>
      <c r="AA38" s="19">
        <v>399.87681666666668</v>
      </c>
      <c r="AB38" s="19">
        <v>406.13622500000008</v>
      </c>
      <c r="AE38">
        <f>CORREL(AD32:AD37,O2:O7)</f>
        <v>-0.14670688243774488</v>
      </c>
    </row>
    <row r="39" spans="17:31" ht="13.2">
      <c r="AE39">
        <f>CORREL(AD32:AD37,Q2:Q7)</f>
        <v>-1.550537223089569E-2</v>
      </c>
    </row>
    <row r="40" spans="17:31" ht="13.2">
      <c r="AE40">
        <f>CORREL(AD32:AD37,A2:A7)</f>
        <v>-0.51941038975769493</v>
      </c>
    </row>
  </sheetData>
  <phoneticPr fontId="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40"/>
  <sheetViews>
    <sheetView topLeftCell="G1" workbookViewId="0">
      <selection activeCell="S2" sqref="S2:AC7"/>
    </sheetView>
  </sheetViews>
  <sheetFormatPr defaultColWidth="14.44140625" defaultRowHeight="15.75" customHeight="1"/>
  <cols>
    <col min="1" max="1" width="7.5546875" customWidth="1"/>
    <col min="10" max="18" width="3.44140625" customWidth="1"/>
    <col min="19" max="38" width="7.5546875" customWidth="1"/>
  </cols>
  <sheetData>
    <row r="1" spans="1:36" ht="13.2">
      <c r="A1" s="47" t="s">
        <v>104</v>
      </c>
      <c r="B1" s="47" t="s">
        <v>77</v>
      </c>
      <c r="C1" s="47" t="s">
        <v>105</v>
      </c>
      <c r="D1" s="47" t="s">
        <v>106</v>
      </c>
      <c r="E1" s="47" t="s">
        <v>107</v>
      </c>
      <c r="F1" s="47" t="s">
        <v>108</v>
      </c>
      <c r="G1" s="47" t="s">
        <v>109</v>
      </c>
      <c r="H1" s="48" t="s">
        <v>110</v>
      </c>
      <c r="I1" s="48" t="s">
        <v>111</v>
      </c>
      <c r="J1" s="48" t="s">
        <v>112</v>
      </c>
      <c r="K1" s="48" t="s">
        <v>113</v>
      </c>
      <c r="L1" s="48" t="s">
        <v>114</v>
      </c>
      <c r="M1" s="48" t="s">
        <v>115</v>
      </c>
      <c r="N1" s="48" t="s">
        <v>116</v>
      </c>
      <c r="O1" s="48" t="s">
        <v>117</v>
      </c>
      <c r="P1" s="48" t="s">
        <v>118</v>
      </c>
      <c r="Q1" s="47" t="s">
        <v>119</v>
      </c>
      <c r="R1" s="49"/>
      <c r="S1" s="50" t="s">
        <v>29</v>
      </c>
      <c r="T1" s="50" t="s">
        <v>2</v>
      </c>
      <c r="U1" s="47" t="s">
        <v>88</v>
      </c>
      <c r="V1" s="50" t="s">
        <v>45</v>
      </c>
      <c r="W1" s="47" t="s">
        <v>18</v>
      </c>
      <c r="X1" s="50" t="s">
        <v>11</v>
      </c>
      <c r="Y1" s="47" t="s">
        <v>5</v>
      </c>
      <c r="Z1" s="47" t="s">
        <v>40</v>
      </c>
      <c r="AA1" s="47" t="s">
        <v>27</v>
      </c>
      <c r="AB1" s="47" t="s">
        <v>66</v>
      </c>
      <c r="AC1" s="47" t="s">
        <v>42</v>
      </c>
      <c r="AD1" s="47" t="s">
        <v>120</v>
      </c>
      <c r="AE1" s="47"/>
      <c r="AF1" s="47" t="s">
        <v>146</v>
      </c>
      <c r="AH1" s="12" t="s">
        <v>85</v>
      </c>
      <c r="AI1" s="12" t="s">
        <v>121</v>
      </c>
      <c r="AJ1" s="12" t="s">
        <v>122</v>
      </c>
    </row>
    <row r="2" spans="1:36" ht="15.75" customHeight="1">
      <c r="A2" s="47">
        <v>1</v>
      </c>
      <c r="B2" s="48">
        <v>258412.66666666666</v>
      </c>
      <c r="C2" s="48">
        <v>83035.75</v>
      </c>
      <c r="D2" s="48">
        <v>0.31850958333333329</v>
      </c>
      <c r="E2" s="48">
        <v>192.33333333333334</v>
      </c>
      <c r="F2" s="48">
        <v>466.63575833333334</v>
      </c>
      <c r="G2" s="48">
        <v>1511.9239166666666</v>
      </c>
      <c r="H2" s="48">
        <v>281.1701333333333</v>
      </c>
      <c r="I2" s="48">
        <v>1045.2881190753735</v>
      </c>
      <c r="J2" s="47">
        <v>3</v>
      </c>
      <c r="K2" s="47">
        <v>2</v>
      </c>
      <c r="L2" s="47">
        <v>2</v>
      </c>
      <c r="M2" s="47">
        <v>3</v>
      </c>
      <c r="N2" s="47">
        <v>5</v>
      </c>
      <c r="O2" s="47">
        <v>4</v>
      </c>
      <c r="P2" s="47">
        <v>3</v>
      </c>
      <c r="Q2" s="49">
        <f t="shared" ref="Q2:Q7" si="0">AVERAGE(K2:P2)</f>
        <v>3.1666666666666665</v>
      </c>
      <c r="R2" s="47">
        <v>3</v>
      </c>
      <c r="S2" s="47"/>
      <c r="T2" s="47">
        <v>3</v>
      </c>
      <c r="U2" s="47"/>
      <c r="V2" s="47"/>
      <c r="W2" s="47"/>
      <c r="X2" s="47">
        <v>5</v>
      </c>
      <c r="Y2" s="47">
        <v>4</v>
      </c>
      <c r="Z2" s="47"/>
      <c r="AA2" s="47"/>
      <c r="AB2" s="47"/>
      <c r="AC2" s="47"/>
      <c r="AD2" s="49">
        <f t="shared" ref="AD2:AD7" si="1">SUM(S2:AC2)</f>
        <v>12</v>
      </c>
      <c r="AE2" s="49">
        <f t="shared" ref="AE2:AE7" si="2">(S2*$S$9+T2*$T$9+U2*$U$9+V2*$V$9+W2*$W$9+X2*$X$9+Y2*$Y$9+Z2*$Z$9+AA2*$AA$9+AB2*$AB$9+AC2*$AC$9)/AD2</f>
        <v>0.32811695833333332</v>
      </c>
      <c r="AF2" s="49">
        <f>CORREL(AE2:AE7,J2:J7)</f>
        <v>-3.7822051015648249E-2</v>
      </c>
      <c r="AH2" s="3">
        <v>458</v>
      </c>
      <c r="AI2" s="10">
        <v>47.860262008733628</v>
      </c>
      <c r="AJ2" s="11">
        <v>48.875</v>
      </c>
    </row>
    <row r="3" spans="1:36" ht="15.75" customHeight="1">
      <c r="A3" s="47">
        <v>2</v>
      </c>
      <c r="B3" s="48">
        <v>438966.5</v>
      </c>
      <c r="C3" s="48">
        <v>154206.9</v>
      </c>
      <c r="D3" s="48">
        <v>0.33558909999999992</v>
      </c>
      <c r="E3" s="48">
        <v>336.1</v>
      </c>
      <c r="F3" s="48">
        <v>476.90758999999997</v>
      </c>
      <c r="G3" s="48">
        <v>1474.9877000000001</v>
      </c>
      <c r="H3" s="48">
        <v>416.50618000000003</v>
      </c>
      <c r="I3" s="48">
        <v>998.08025312952361</v>
      </c>
      <c r="J3" s="47">
        <v>1</v>
      </c>
      <c r="K3" s="47">
        <v>3</v>
      </c>
      <c r="L3" s="47">
        <v>3</v>
      </c>
      <c r="M3" s="47">
        <v>1</v>
      </c>
      <c r="N3" s="47">
        <v>1</v>
      </c>
      <c r="O3" s="47">
        <v>1</v>
      </c>
      <c r="P3" s="47">
        <v>1</v>
      </c>
      <c r="Q3" s="49">
        <f t="shared" si="0"/>
        <v>1.6666666666666667</v>
      </c>
      <c r="R3" s="47">
        <v>1</v>
      </c>
      <c r="S3" s="47">
        <v>2</v>
      </c>
      <c r="T3" s="47"/>
      <c r="U3" s="47"/>
      <c r="V3" s="47">
        <v>3</v>
      </c>
      <c r="W3" s="47"/>
      <c r="X3" s="47"/>
      <c r="Y3" s="47">
        <v>4</v>
      </c>
      <c r="Z3" s="47"/>
      <c r="AA3" s="47"/>
      <c r="AB3" s="47"/>
      <c r="AC3" s="47">
        <v>1</v>
      </c>
      <c r="AD3" s="49">
        <f t="shared" si="1"/>
        <v>10</v>
      </c>
      <c r="AE3" s="49">
        <f t="shared" si="2"/>
        <v>0.33110823571428571</v>
      </c>
      <c r="AF3" s="47">
        <f>CORREL(AE2:AE7,K2:K7)</f>
        <v>-0.15985788494588049</v>
      </c>
      <c r="AH3" s="11">
        <v>764</v>
      </c>
      <c r="AI3" s="11">
        <v>30.128926701570681</v>
      </c>
      <c r="AJ3" s="11">
        <v>40.200000000000003</v>
      </c>
    </row>
    <row r="4" spans="1:36" ht="15.75" customHeight="1">
      <c r="A4" s="47">
        <v>3</v>
      </c>
      <c r="B4" s="48">
        <v>347569.1</v>
      </c>
      <c r="C4" s="48">
        <v>118787.2</v>
      </c>
      <c r="D4" s="48">
        <v>0.33253379999999999</v>
      </c>
      <c r="E4" s="48">
        <v>217.8</v>
      </c>
      <c r="F4" s="48">
        <v>538.97402999999997</v>
      </c>
      <c r="G4" s="48">
        <v>1676.2397000000001</v>
      </c>
      <c r="H4" s="48">
        <v>389.05639000000002</v>
      </c>
      <c r="I4" s="48">
        <v>1137.2657338202343</v>
      </c>
      <c r="J4" s="47">
        <v>4</v>
      </c>
      <c r="K4" s="47">
        <v>5</v>
      </c>
      <c r="L4" s="47">
        <v>4</v>
      </c>
      <c r="M4" s="47">
        <v>4</v>
      </c>
      <c r="N4" s="47">
        <v>4</v>
      </c>
      <c r="O4" s="47">
        <v>6</v>
      </c>
      <c r="P4" s="47">
        <v>6</v>
      </c>
      <c r="Q4" s="49">
        <f t="shared" si="0"/>
        <v>4.833333333333333</v>
      </c>
      <c r="R4" s="47">
        <v>5</v>
      </c>
      <c r="S4" s="47">
        <v>2</v>
      </c>
      <c r="T4" s="47"/>
      <c r="U4" s="47"/>
      <c r="V4" s="47">
        <v>2</v>
      </c>
      <c r="W4" s="47"/>
      <c r="X4" s="47"/>
      <c r="Y4" s="47"/>
      <c r="Z4" s="47"/>
      <c r="AA4" s="47"/>
      <c r="AB4" s="47">
        <v>4</v>
      </c>
      <c r="AC4" s="47">
        <v>2</v>
      </c>
      <c r="AD4" s="49">
        <f t="shared" si="1"/>
        <v>10</v>
      </c>
      <c r="AE4" s="49">
        <f t="shared" si="2"/>
        <v>0.35529892380952377</v>
      </c>
      <c r="AF4" s="49">
        <f>CORREL(AE2:AE7,L2:L7)</f>
        <v>-0.26498246837902018</v>
      </c>
      <c r="AH4" s="12">
        <v>751</v>
      </c>
      <c r="AI4" s="11">
        <v>16.862849533954726</v>
      </c>
      <c r="AJ4" s="10">
        <v>29.65</v>
      </c>
    </row>
    <row r="5" spans="1:36" ht="15.75" customHeight="1">
      <c r="A5" s="47">
        <v>4</v>
      </c>
      <c r="B5" s="48">
        <v>335403.8</v>
      </c>
      <c r="C5" s="48">
        <v>113672</v>
      </c>
      <c r="D5" s="48">
        <v>0.33621270000000003</v>
      </c>
      <c r="E5" s="48">
        <v>188.3</v>
      </c>
      <c r="F5" s="48">
        <v>642.03777999999988</v>
      </c>
      <c r="G5" s="48">
        <v>2340.1971300000005</v>
      </c>
      <c r="H5" s="48">
        <v>264.63420000000002</v>
      </c>
      <c r="I5" s="48">
        <v>1698.1594546181168</v>
      </c>
      <c r="J5" s="47">
        <v>2</v>
      </c>
      <c r="K5" s="47">
        <v>1</v>
      </c>
      <c r="L5" s="47">
        <v>1</v>
      </c>
      <c r="M5" s="47">
        <v>2</v>
      </c>
      <c r="N5" s="47">
        <v>3</v>
      </c>
      <c r="O5" s="47">
        <v>3</v>
      </c>
      <c r="P5" s="47">
        <v>2</v>
      </c>
      <c r="Q5" s="49">
        <f t="shared" si="0"/>
        <v>2</v>
      </c>
      <c r="R5" s="47">
        <v>2</v>
      </c>
      <c r="S5" s="47"/>
      <c r="T5" s="47">
        <v>1</v>
      </c>
      <c r="U5" s="47"/>
      <c r="V5" s="47"/>
      <c r="W5" s="47">
        <v>3</v>
      </c>
      <c r="X5" s="47"/>
      <c r="Y5" s="47"/>
      <c r="Z5" s="47">
        <v>1</v>
      </c>
      <c r="AA5" s="47">
        <v>1</v>
      </c>
      <c r="AB5" s="47">
        <v>1</v>
      </c>
      <c r="AC5" s="47">
        <v>3</v>
      </c>
      <c r="AD5" s="49">
        <f t="shared" si="1"/>
        <v>10</v>
      </c>
      <c r="AE5" s="49">
        <f t="shared" si="2"/>
        <v>0.36403136666666669</v>
      </c>
      <c r="AF5" s="47">
        <f>CORREL(AE2:AE7,M2:M7)</f>
        <v>-5.8087737902433089E-3</v>
      </c>
      <c r="AH5" s="12">
        <v>717</v>
      </c>
      <c r="AI5" s="11">
        <v>18.329846582984658</v>
      </c>
      <c r="AJ5" s="11">
        <v>22.611111111111111</v>
      </c>
    </row>
    <row r="6" spans="1:36" ht="15.75" customHeight="1">
      <c r="A6" s="47">
        <v>5</v>
      </c>
      <c r="B6" s="48">
        <v>245793.125</v>
      </c>
      <c r="C6" s="48">
        <v>88875.75</v>
      </c>
      <c r="D6" s="48">
        <v>0.35275687499999997</v>
      </c>
      <c r="E6" s="48">
        <v>182.25</v>
      </c>
      <c r="F6" s="48">
        <v>496.73500000000001</v>
      </c>
      <c r="G6" s="48">
        <v>1479.3817500000002</v>
      </c>
      <c r="H6" s="48">
        <v>327.1355125</v>
      </c>
      <c r="I6" s="48">
        <v>982.64677423970454</v>
      </c>
      <c r="J6" s="47">
        <v>5</v>
      </c>
      <c r="K6" s="47">
        <v>4</v>
      </c>
      <c r="L6" s="47">
        <v>5</v>
      </c>
      <c r="M6" s="47">
        <v>6</v>
      </c>
      <c r="N6" s="47">
        <v>6</v>
      </c>
      <c r="O6" s="47">
        <v>5</v>
      </c>
      <c r="P6" s="47">
        <v>4</v>
      </c>
      <c r="Q6" s="49">
        <f t="shared" si="0"/>
        <v>5</v>
      </c>
      <c r="R6" s="47">
        <v>6</v>
      </c>
      <c r="S6" s="47">
        <v>2</v>
      </c>
      <c r="T6" s="47"/>
      <c r="U6" s="47"/>
      <c r="V6" s="47">
        <v>2</v>
      </c>
      <c r="W6" s="47">
        <v>1</v>
      </c>
      <c r="X6" s="47"/>
      <c r="Y6" s="47"/>
      <c r="Z6" s="47"/>
      <c r="AA6" s="47"/>
      <c r="AB6" s="47">
        <v>1</v>
      </c>
      <c r="AC6" s="47">
        <v>2</v>
      </c>
      <c r="AD6" s="49">
        <f t="shared" si="1"/>
        <v>8</v>
      </c>
      <c r="AE6" s="49">
        <f t="shared" si="2"/>
        <v>0.34144715476190479</v>
      </c>
      <c r="AF6" s="49">
        <f>CORREL(AE2:AE7,N2:N7)</f>
        <v>5.9295888295426417E-2</v>
      </c>
      <c r="AH6" s="12">
        <v>312</v>
      </c>
      <c r="AI6" s="11">
        <v>19.655448717948719</v>
      </c>
      <c r="AJ6" s="11">
        <v>34.25</v>
      </c>
    </row>
    <row r="7" spans="1:36" ht="15.75" customHeight="1">
      <c r="A7" s="47">
        <v>6</v>
      </c>
      <c r="B7" s="48">
        <v>454192.75</v>
      </c>
      <c r="C7" s="48">
        <v>191107.16666666666</v>
      </c>
      <c r="D7" s="48">
        <v>0.37771558333333338</v>
      </c>
      <c r="E7" s="48">
        <v>238.75</v>
      </c>
      <c r="F7" s="48">
        <v>725.55587500000001</v>
      </c>
      <c r="G7" s="48">
        <v>2019.0027499999999</v>
      </c>
      <c r="H7" s="48">
        <v>226.34839166666666</v>
      </c>
      <c r="I7" s="48">
        <v>1293.4469536681477</v>
      </c>
      <c r="J7" s="47">
        <v>6</v>
      </c>
      <c r="K7" s="47">
        <v>6</v>
      </c>
      <c r="L7" s="47">
        <v>6</v>
      </c>
      <c r="M7" s="47">
        <v>5</v>
      </c>
      <c r="N7" s="47">
        <v>2</v>
      </c>
      <c r="O7" s="47">
        <v>2</v>
      </c>
      <c r="P7" s="47">
        <v>5</v>
      </c>
      <c r="Q7" s="49">
        <f t="shared" si="0"/>
        <v>4.333333333333333</v>
      </c>
      <c r="R7" s="47">
        <v>4</v>
      </c>
      <c r="S7" s="49"/>
      <c r="T7" s="47">
        <v>6</v>
      </c>
      <c r="U7" s="47">
        <v>1</v>
      </c>
      <c r="V7" s="49"/>
      <c r="W7" s="47">
        <v>1</v>
      </c>
      <c r="X7" s="49"/>
      <c r="Y7" s="49"/>
      <c r="Z7" s="49"/>
      <c r="AA7" s="49"/>
      <c r="AB7" s="49"/>
      <c r="AC7" s="47">
        <v>4</v>
      </c>
      <c r="AD7" s="49">
        <f t="shared" si="1"/>
        <v>12</v>
      </c>
      <c r="AE7" s="49">
        <f t="shared" si="2"/>
        <v>0.33722891666666666</v>
      </c>
      <c r="AF7" s="47">
        <f>CORREL(AE2:AE7,O2:O7)</f>
        <v>0.3707112918942177</v>
      </c>
      <c r="AH7" s="12">
        <v>1360</v>
      </c>
      <c r="AI7" s="10">
        <v>14.013602941176471</v>
      </c>
      <c r="AJ7" s="10">
        <v>25.227272727272727</v>
      </c>
    </row>
    <row r="8" spans="1:36" ht="15.75" customHeight="1">
      <c r="A8" s="48"/>
      <c r="B8" s="48">
        <f t="shared" ref="B8:I8" si="3">CORREL(B2:B7,$J$2:$J$7)</f>
        <v>-6.3343079757332568E-2</v>
      </c>
      <c r="C8" s="48">
        <f t="shared" si="3"/>
        <v>0.18958981957362206</v>
      </c>
      <c r="D8" s="48">
        <f t="shared" si="3"/>
        <v>0.71420811243444748</v>
      </c>
      <c r="E8" s="48">
        <f t="shared" si="3"/>
        <v>-0.44183367251451072</v>
      </c>
      <c r="F8" s="48">
        <f t="shared" si="3"/>
        <v>0.45171905097679282</v>
      </c>
      <c r="G8" s="48">
        <f t="shared" si="3"/>
        <v>4.5407711206294631E-2</v>
      </c>
      <c r="H8" s="48">
        <f t="shared" si="3"/>
        <v>-0.47290644730976422</v>
      </c>
      <c r="I8" s="48">
        <f t="shared" si="3"/>
        <v>-0.11314741691423118</v>
      </c>
      <c r="J8" s="47" t="s">
        <v>143</v>
      </c>
      <c r="K8" s="48">
        <f t="shared" ref="K8:R8" si="4">CORREL(K2:K7,$J$2:$J$7)</f>
        <v>0.77142857142857146</v>
      </c>
      <c r="L8" s="48">
        <f t="shared" si="4"/>
        <v>0.82857142857142851</v>
      </c>
      <c r="M8" s="48">
        <f t="shared" si="4"/>
        <v>0.94285714285714295</v>
      </c>
      <c r="N8" s="48">
        <f t="shared" si="4"/>
        <v>0.37142857142857144</v>
      </c>
      <c r="O8" s="48">
        <f t="shared" si="4"/>
        <v>0.37142857142857144</v>
      </c>
      <c r="P8" s="48">
        <f t="shared" si="4"/>
        <v>0.82857142857142851</v>
      </c>
      <c r="Q8" s="48">
        <f t="shared" si="4"/>
        <v>0.8876046108987683</v>
      </c>
      <c r="R8" s="48">
        <f t="shared" si="4"/>
        <v>0.82857142857142851</v>
      </c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>
        <f>CORREL(AE2:AE7,P2:P7)</f>
        <v>0.20444039307603606</v>
      </c>
    </row>
    <row r="9" spans="1:36" ht="13.2">
      <c r="A9" s="48"/>
      <c r="B9" s="48">
        <f t="shared" ref="B9:I9" si="5">CORREL(B2:B7,$A$2:$A$7)</f>
        <v>0.23687813071752306</v>
      </c>
      <c r="C9" s="48">
        <f t="shared" si="5"/>
        <v>0.44094522684230791</v>
      </c>
      <c r="D9" s="48">
        <f t="shared" si="5"/>
        <v>0.9145043202047296</v>
      </c>
      <c r="E9" s="48">
        <f t="shared" si="5"/>
        <v>-0.2386571509257619</v>
      </c>
      <c r="F9" s="48">
        <f t="shared" si="5"/>
        <v>0.74825769616646443</v>
      </c>
      <c r="G9" s="48">
        <f t="shared" si="5"/>
        <v>0.48311399805022887</v>
      </c>
      <c r="H9" s="48">
        <f t="shared" si="5"/>
        <v>-0.4810197258690474</v>
      </c>
      <c r="I9" s="48">
        <f t="shared" si="5"/>
        <v>0.34379141477871461</v>
      </c>
      <c r="J9" s="48"/>
      <c r="K9" s="48"/>
      <c r="L9" s="48"/>
      <c r="M9" s="48"/>
      <c r="N9" s="48"/>
      <c r="O9" s="48"/>
      <c r="P9" s="48"/>
      <c r="Q9" s="48"/>
      <c r="R9" s="51" t="s">
        <v>136</v>
      </c>
      <c r="S9" s="52">
        <v>0.28586250000000002</v>
      </c>
      <c r="T9" s="52">
        <v>0.29633649999999995</v>
      </c>
      <c r="U9" s="53">
        <v>0.30931999999999998</v>
      </c>
      <c r="V9" s="52">
        <v>0.31691628571428565</v>
      </c>
      <c r="W9" s="52">
        <v>0.32701400000000003</v>
      </c>
      <c r="X9" s="52">
        <v>0.33357680000000001</v>
      </c>
      <c r="Y9" s="52">
        <v>0.34512750000000003</v>
      </c>
      <c r="Z9" s="53">
        <v>0.37310500000000002</v>
      </c>
      <c r="AA9" s="53">
        <v>0.38272600000000001</v>
      </c>
      <c r="AB9" s="52">
        <v>0.38280866666666674</v>
      </c>
      <c r="AC9" s="52">
        <v>0.40809849999999998</v>
      </c>
      <c r="AD9" s="48"/>
      <c r="AE9" s="48"/>
      <c r="AF9" s="48">
        <f>CORREL(AE2:AE7,R2:R7)</f>
        <v>0.13132908686830133</v>
      </c>
    </row>
    <row r="10" spans="1:36" ht="15.75" customHeight="1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7"/>
      <c r="L10" s="47"/>
      <c r="M10" s="47"/>
      <c r="N10" s="47"/>
      <c r="O10" s="47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>
        <f>CORREL(AE2:AE7,A2:A7)</f>
        <v>0.32371577165449078</v>
      </c>
    </row>
    <row r="11" spans="1:36" ht="15.75" customHeight="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7"/>
      <c r="L11" s="47"/>
      <c r="M11" s="47"/>
      <c r="N11" s="47"/>
      <c r="O11" s="47"/>
      <c r="P11" s="48"/>
      <c r="Q11" s="48"/>
      <c r="R11" s="48"/>
      <c r="S11" s="47" t="s">
        <v>5</v>
      </c>
      <c r="T11" s="50" t="s">
        <v>45</v>
      </c>
      <c r="U11" s="50" t="s">
        <v>11</v>
      </c>
      <c r="V11" s="47" t="s">
        <v>40</v>
      </c>
      <c r="W11" s="50" t="s">
        <v>29</v>
      </c>
      <c r="X11" s="47" t="s">
        <v>66</v>
      </c>
      <c r="Y11" s="47" t="s">
        <v>27</v>
      </c>
      <c r="Z11" s="50" t="s">
        <v>2</v>
      </c>
      <c r="AA11" s="47" t="s">
        <v>18</v>
      </c>
      <c r="AB11" s="47" t="s">
        <v>88</v>
      </c>
      <c r="AC11" s="47" t="s">
        <v>42</v>
      </c>
      <c r="AD11" s="47" t="s">
        <v>120</v>
      </c>
      <c r="AE11" s="47"/>
      <c r="AF11" s="47" t="s">
        <v>149</v>
      </c>
      <c r="AG11" s="12"/>
    </row>
    <row r="12" spans="1:36" ht="15.75" customHeigh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7"/>
      <c r="L12" s="47"/>
      <c r="M12" s="47"/>
      <c r="N12" s="47"/>
      <c r="O12" s="47"/>
      <c r="P12" s="48"/>
      <c r="Q12" s="48"/>
      <c r="R12" s="48"/>
      <c r="S12" s="47">
        <v>4</v>
      </c>
      <c r="T12" s="47"/>
      <c r="U12" s="47">
        <v>5</v>
      </c>
      <c r="V12" s="47"/>
      <c r="W12" s="47"/>
      <c r="X12" s="47"/>
      <c r="Y12" s="47"/>
      <c r="Z12" s="47">
        <v>3</v>
      </c>
      <c r="AA12" s="47"/>
      <c r="AB12" s="47"/>
      <c r="AC12" s="47"/>
      <c r="AD12" s="49">
        <f t="shared" ref="AD12:AD17" si="6">SUM(S12:AC12)</f>
        <v>12</v>
      </c>
      <c r="AE12" s="47">
        <f t="shared" ref="AE12:AE17" si="7">(S12*$S$18+T12*$T$18+U12*$U$18+V12*$V$18+W12*$W$18+X12*$X$18+Y12*$Y$18+Z12*$Z$18+AA12*$AA$18+AB12*$AB$18+AC12*$AC$18)/AD12</f>
        <v>503.25531083333334</v>
      </c>
      <c r="AF12" s="47">
        <f>CORREL(AE12:AE17,J2:J7)</f>
        <v>0.57719598852550869</v>
      </c>
      <c r="AG12" s="11"/>
    </row>
    <row r="13" spans="1:36" ht="15.75" customHeight="1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7"/>
      <c r="L13" s="47"/>
      <c r="M13" s="47"/>
      <c r="N13" s="47"/>
      <c r="O13" s="47"/>
      <c r="P13" s="48"/>
      <c r="Q13" s="48"/>
      <c r="R13" s="48"/>
      <c r="S13" s="47">
        <v>4</v>
      </c>
      <c r="T13" s="47">
        <v>3</v>
      </c>
      <c r="U13" s="47"/>
      <c r="V13" s="47"/>
      <c r="W13" s="47">
        <v>2</v>
      </c>
      <c r="X13" s="47"/>
      <c r="Y13" s="47"/>
      <c r="Z13" s="47"/>
      <c r="AA13" s="47"/>
      <c r="AB13" s="47"/>
      <c r="AC13" s="47">
        <v>1</v>
      </c>
      <c r="AD13" s="49">
        <f t="shared" si="6"/>
        <v>10</v>
      </c>
      <c r="AE13" s="47">
        <f t="shared" si="7"/>
        <v>489.66179583333331</v>
      </c>
      <c r="AF13" s="49">
        <f>CORREL(AE12:AE17,K2:K7)</f>
        <v>0.29441984757390582</v>
      </c>
      <c r="AG13" s="11"/>
    </row>
    <row r="14" spans="1:36" ht="15.75" customHeight="1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7"/>
      <c r="L14" s="47"/>
      <c r="M14" s="47"/>
      <c r="N14" s="47"/>
      <c r="O14" s="47"/>
      <c r="P14" s="48"/>
      <c r="Q14" s="48"/>
      <c r="R14" s="48"/>
      <c r="S14" s="47"/>
      <c r="T14" s="47">
        <v>2</v>
      </c>
      <c r="U14" s="47"/>
      <c r="V14" s="47"/>
      <c r="W14" s="47">
        <v>2</v>
      </c>
      <c r="X14" s="47">
        <v>4</v>
      </c>
      <c r="Y14" s="47"/>
      <c r="Z14" s="47"/>
      <c r="AA14" s="47"/>
      <c r="AB14" s="47"/>
      <c r="AC14" s="47">
        <v>2</v>
      </c>
      <c r="AD14" s="49">
        <f t="shared" si="6"/>
        <v>10</v>
      </c>
      <c r="AE14" s="47">
        <f t="shared" si="7"/>
        <v>546.34525499999995</v>
      </c>
      <c r="AF14" s="49">
        <f>CORREL(AE12:AE17,L2:L7)</f>
        <v>0.33049328881824125</v>
      </c>
      <c r="AG14" s="10"/>
    </row>
    <row r="15" spans="1:36" ht="15.75" customHeight="1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7"/>
      <c r="L15" s="47"/>
      <c r="M15" s="47"/>
      <c r="N15" s="47"/>
      <c r="O15" s="47"/>
      <c r="P15" s="48"/>
      <c r="Q15" s="48"/>
      <c r="R15" s="48"/>
      <c r="S15" s="47"/>
      <c r="T15" s="47"/>
      <c r="U15" s="47"/>
      <c r="V15" s="47">
        <v>1</v>
      </c>
      <c r="W15" s="47"/>
      <c r="X15" s="47">
        <v>1</v>
      </c>
      <c r="Y15" s="47">
        <v>1</v>
      </c>
      <c r="Z15" s="47">
        <v>1</v>
      </c>
      <c r="AA15" s="47">
        <v>3</v>
      </c>
      <c r="AB15" s="47"/>
      <c r="AC15" s="47">
        <v>3</v>
      </c>
      <c r="AD15" s="49">
        <f t="shared" si="6"/>
        <v>10</v>
      </c>
      <c r="AE15" s="47">
        <f t="shared" si="7"/>
        <v>618.36786216666655</v>
      </c>
      <c r="AF15" s="49">
        <f>CORREL(AE12:AE17,M2:M7)</f>
        <v>0.44232853952646117</v>
      </c>
      <c r="AG15" s="11"/>
    </row>
    <row r="16" spans="1:36" ht="15.75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7"/>
      <c r="T16" s="47">
        <v>2</v>
      </c>
      <c r="U16" s="47"/>
      <c r="V16" s="47"/>
      <c r="W16" s="47">
        <v>2</v>
      </c>
      <c r="X16" s="47">
        <v>1</v>
      </c>
      <c r="Y16" s="47"/>
      <c r="Z16" s="47"/>
      <c r="AA16" s="47">
        <v>1</v>
      </c>
      <c r="AB16" s="47"/>
      <c r="AC16" s="47">
        <v>2</v>
      </c>
      <c r="AD16" s="49">
        <f t="shared" si="6"/>
        <v>8</v>
      </c>
      <c r="AE16" s="47">
        <f t="shared" si="7"/>
        <v>567.15263000000004</v>
      </c>
      <c r="AF16" s="49">
        <f>CORREL(AE12:AE17,N2:N7)</f>
        <v>-9.5038402181900017E-2</v>
      </c>
      <c r="AG16" s="11"/>
    </row>
    <row r="17" spans="1:33" ht="15.75" customHeight="1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9"/>
      <c r="T17" s="49"/>
      <c r="U17" s="49"/>
      <c r="V17" s="49"/>
      <c r="W17" s="49"/>
      <c r="X17" s="49"/>
      <c r="Y17" s="48"/>
      <c r="Z17" s="47">
        <v>6</v>
      </c>
      <c r="AA17" s="47">
        <v>1</v>
      </c>
      <c r="AB17" s="47">
        <v>1</v>
      </c>
      <c r="AC17" s="47">
        <v>4</v>
      </c>
      <c r="AD17" s="49">
        <f t="shared" si="6"/>
        <v>12</v>
      </c>
      <c r="AE17" s="47">
        <f t="shared" si="7"/>
        <v>644.944975</v>
      </c>
      <c r="AF17" s="47">
        <f>CORREL(AE12:AE17,O2:O7)</f>
        <v>-5.6407438419936722E-2</v>
      </c>
      <c r="AG17" s="10"/>
    </row>
    <row r="18" spans="1:33" ht="13.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7" t="s">
        <v>145</v>
      </c>
      <c r="S18" s="48">
        <v>433.69843749999995</v>
      </c>
      <c r="T18" s="48">
        <v>482.06790000000007</v>
      </c>
      <c r="U18" s="52">
        <v>488.25156000000004</v>
      </c>
      <c r="V18" s="53">
        <v>512.22450000000003</v>
      </c>
      <c r="W18" s="52">
        <v>520.77196666666669</v>
      </c>
      <c r="X18" s="52">
        <v>527.40491666666662</v>
      </c>
      <c r="Y18" s="53">
        <v>532.86569999999995</v>
      </c>
      <c r="Z18" s="52">
        <v>621.00405999999998</v>
      </c>
      <c r="AA18" s="52">
        <v>655.98323999999991</v>
      </c>
      <c r="AB18" s="53">
        <v>661.0258</v>
      </c>
      <c r="AC18" s="52">
        <v>674.07657500000005</v>
      </c>
      <c r="AD18" s="48"/>
      <c r="AE18" s="48"/>
      <c r="AF18" s="48">
        <f>CORREL(AE12:AE17,P2:P7)</f>
        <v>0.37018165703779032</v>
      </c>
    </row>
    <row r="19" spans="1:33" ht="15.75" customHeight="1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>
        <f>CORREL(AE12:AE17,R2:R7)</f>
        <v>0.27138764928307824</v>
      </c>
    </row>
    <row r="20" spans="1:33" ht="15.75" customHeight="1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>
        <f>CORREL(AE12:AE17,A2:A7)</f>
        <v>0.87806259376728568</v>
      </c>
    </row>
    <row r="21" spans="1:33" ht="15.7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7" t="s">
        <v>5</v>
      </c>
      <c r="T21" s="51" t="s">
        <v>40</v>
      </c>
      <c r="U21" s="51" t="s">
        <v>27</v>
      </c>
      <c r="V21" s="51" t="s">
        <v>66</v>
      </c>
      <c r="W21" s="50" t="s">
        <v>11</v>
      </c>
      <c r="X21" s="50" t="s">
        <v>45</v>
      </c>
      <c r="Y21" s="51" t="s">
        <v>42</v>
      </c>
      <c r="Z21" s="50" t="s">
        <v>29</v>
      </c>
      <c r="AA21" s="51" t="s">
        <v>18</v>
      </c>
      <c r="AB21" s="51" t="s">
        <v>88</v>
      </c>
      <c r="AC21" s="50" t="s">
        <v>2</v>
      </c>
      <c r="AD21" s="47" t="s">
        <v>120</v>
      </c>
      <c r="AE21" s="48"/>
      <c r="AF21" s="47" t="s">
        <v>150</v>
      </c>
    </row>
    <row r="22" spans="1:33" ht="15.7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7">
        <v>4</v>
      </c>
      <c r="T22" s="47"/>
      <c r="U22" s="48"/>
      <c r="V22" s="48"/>
      <c r="W22" s="47">
        <v>5</v>
      </c>
      <c r="X22" s="47"/>
      <c r="Y22" s="47"/>
      <c r="Z22" s="47"/>
      <c r="AA22" s="47"/>
      <c r="AB22" s="48"/>
      <c r="AC22" s="47">
        <v>3</v>
      </c>
      <c r="AD22" s="49">
        <f t="shared" ref="AD22:AD27" si="8">SUM(S22:AC22)</f>
        <v>12</v>
      </c>
      <c r="AE22" s="47">
        <f t="shared" ref="AE22:AE27" si="9">(S22*$S$28+T22*$T$28+U22*$U$28+V22*$V$28+W22*$W$28+X22*$X$28+Y22*$Y$28+Z22*$Z$28+AA22*$AA$28+AB22*$AB$28+AC22*$AC$28)/AD22</f>
        <v>1678.2670083333335</v>
      </c>
      <c r="AF22" s="48">
        <f>CORREL(AE22:AE27,J2:J7)</f>
        <v>0.68344525041996296</v>
      </c>
    </row>
    <row r="23" spans="1:33" ht="15.7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7">
        <v>4</v>
      </c>
      <c r="T23" s="47"/>
      <c r="U23" s="48"/>
      <c r="V23" s="48"/>
      <c r="W23" s="48"/>
      <c r="X23" s="47">
        <v>3</v>
      </c>
      <c r="Y23" s="47">
        <v>1</v>
      </c>
      <c r="Z23" s="47">
        <v>2</v>
      </c>
      <c r="AA23" s="47"/>
      <c r="AB23" s="48"/>
      <c r="AC23" s="47"/>
      <c r="AD23" s="49">
        <f t="shared" si="8"/>
        <v>10</v>
      </c>
      <c r="AE23" s="47">
        <f t="shared" si="9"/>
        <v>1529.384413095238</v>
      </c>
      <c r="AF23" s="48">
        <f>CORREL(AE22:AE27,K2:K7)</f>
        <v>0.43221286370821765</v>
      </c>
    </row>
    <row r="24" spans="1:33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7"/>
      <c r="T24" s="47"/>
      <c r="U24" s="48"/>
      <c r="V24" s="47">
        <v>4</v>
      </c>
      <c r="W24" s="48"/>
      <c r="X24" s="47">
        <v>2</v>
      </c>
      <c r="Y24" s="47">
        <v>2</v>
      </c>
      <c r="Z24" s="47">
        <v>2</v>
      </c>
      <c r="AA24" s="47"/>
      <c r="AB24" s="48"/>
      <c r="AC24" s="47"/>
      <c r="AD24" s="49">
        <f t="shared" si="8"/>
        <v>10</v>
      </c>
      <c r="AE24" s="47">
        <f t="shared" si="9"/>
        <v>1593.9512509523809</v>
      </c>
      <c r="AF24" s="48">
        <f>CORREL(AE22:AE27,L2:L7)</f>
        <v>0.49067048060728685</v>
      </c>
    </row>
    <row r="25" spans="1:33" ht="15.7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7">
        <v>1</v>
      </c>
      <c r="U25" s="47">
        <v>1</v>
      </c>
      <c r="V25" s="47">
        <v>1</v>
      </c>
      <c r="W25" s="48"/>
      <c r="X25" s="47"/>
      <c r="Y25" s="47">
        <v>3</v>
      </c>
      <c r="Z25" s="47"/>
      <c r="AA25" s="47">
        <v>3</v>
      </c>
      <c r="AB25" s="48"/>
      <c r="AC25" s="47">
        <v>1</v>
      </c>
      <c r="AD25" s="49">
        <f t="shared" si="8"/>
        <v>10</v>
      </c>
      <c r="AE25" s="47">
        <f t="shared" si="9"/>
        <v>1791.7923733333337</v>
      </c>
      <c r="AF25" s="48">
        <f>CORREL(AE22:AE27,M2:M7)</f>
        <v>0.47032067637222202</v>
      </c>
    </row>
    <row r="26" spans="1:33" ht="13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7"/>
      <c r="U26" s="48"/>
      <c r="V26" s="47">
        <v>1</v>
      </c>
      <c r="W26" s="48"/>
      <c r="X26" s="47">
        <v>2</v>
      </c>
      <c r="Y26" s="47">
        <v>2</v>
      </c>
      <c r="Z26" s="47">
        <v>2</v>
      </c>
      <c r="AA26" s="47">
        <v>1</v>
      </c>
      <c r="AB26" s="48"/>
      <c r="AC26" s="47"/>
      <c r="AD26" s="49">
        <f t="shared" si="8"/>
        <v>8</v>
      </c>
      <c r="AE26" s="47">
        <f t="shared" si="9"/>
        <v>1718.6722699404763</v>
      </c>
      <c r="AF26" s="48">
        <f>CORREL(AE22:AE27,N2:N7)</f>
        <v>-0.17265759951311721</v>
      </c>
    </row>
    <row r="27" spans="1:33" ht="13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  <c r="Y27" s="47">
        <v>4</v>
      </c>
      <c r="Z27" s="48"/>
      <c r="AA27" s="47">
        <v>1</v>
      </c>
      <c r="AB27" s="47">
        <v>1</v>
      </c>
      <c r="AC27" s="47">
        <v>6</v>
      </c>
      <c r="AD27" s="49">
        <f t="shared" si="8"/>
        <v>12</v>
      </c>
      <c r="AE27" s="47">
        <f t="shared" si="9"/>
        <v>2173.3797222222224</v>
      </c>
      <c r="AF27" s="48">
        <f>CORREL(AE22:AE27,O2:O7)</f>
        <v>-0.27063460362951697</v>
      </c>
    </row>
    <row r="28" spans="1:33" ht="13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7" t="s">
        <v>151</v>
      </c>
      <c r="S28" s="52">
        <v>1273.3633749999999</v>
      </c>
      <c r="T28" s="53">
        <v>1372.8710000000001</v>
      </c>
      <c r="U28" s="53">
        <v>1392.289</v>
      </c>
      <c r="V28" s="52">
        <v>1423.2793833333335</v>
      </c>
      <c r="W28" s="52">
        <v>1482.1505999999999</v>
      </c>
      <c r="X28" s="52">
        <v>1602.4535714285714</v>
      </c>
      <c r="Y28" s="52">
        <v>1648.4579166666665</v>
      </c>
      <c r="Z28" s="52">
        <v>1872.2860000000001</v>
      </c>
      <c r="AA28" s="52">
        <v>2079.7038000000002</v>
      </c>
      <c r="AB28" s="53">
        <v>2137.0259999999998</v>
      </c>
      <c r="AC28" s="52">
        <v>2544.9992000000002</v>
      </c>
      <c r="AD28" s="48"/>
      <c r="AE28" s="48"/>
      <c r="AF28" s="48">
        <f>CORREL(AE22:AE27,P2:P7)</f>
        <v>0.35340544257408374</v>
      </c>
    </row>
    <row r="29" spans="1:33" ht="13.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>
        <f>CORREL(AE22:AE27,R2:R7)</f>
        <v>0.19873848542541184</v>
      </c>
    </row>
    <row r="30" spans="1:33" ht="13.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>
        <f>CORREL(AE22:AE27,A2:A7)</f>
        <v>0.75960259098870431</v>
      </c>
    </row>
    <row r="31" spans="1:33" ht="13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51" t="s">
        <v>40</v>
      </c>
      <c r="T31" s="51" t="s">
        <v>42</v>
      </c>
      <c r="U31" s="51" t="s">
        <v>2</v>
      </c>
      <c r="V31" s="51" t="s">
        <v>11</v>
      </c>
      <c r="W31" s="51" t="s">
        <v>18</v>
      </c>
      <c r="X31" s="51" t="s">
        <v>88</v>
      </c>
      <c r="Y31" s="51" t="s">
        <v>27</v>
      </c>
      <c r="Z31" s="51" t="s">
        <v>45</v>
      </c>
      <c r="AA31" s="51" t="s">
        <v>66</v>
      </c>
      <c r="AB31" s="51" t="s">
        <v>29</v>
      </c>
      <c r="AC31" s="51" t="s">
        <v>5</v>
      </c>
      <c r="AD31" s="47" t="s">
        <v>120</v>
      </c>
      <c r="AE31" s="48"/>
      <c r="AF31" s="47" t="s">
        <v>152</v>
      </c>
    </row>
    <row r="32" spans="1:33" ht="13.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7"/>
      <c r="T32" s="47"/>
      <c r="U32" s="47">
        <v>3</v>
      </c>
      <c r="V32" s="47">
        <v>5</v>
      </c>
      <c r="W32" s="47"/>
      <c r="X32" s="48"/>
      <c r="Y32" s="48"/>
      <c r="Z32" s="47"/>
      <c r="AA32" s="48"/>
      <c r="AB32" s="47"/>
      <c r="AC32" s="47">
        <v>4</v>
      </c>
      <c r="AD32" s="49">
        <f t="shared" ref="AD32:AD37" si="10">SUM(S32:AC32)</f>
        <v>12</v>
      </c>
      <c r="AE32" s="47">
        <f t="shared" ref="AE32:AE37" si="11">(S32*$S$38+T32*$T$38+U32*$U$38+V32*$V$38+W32*$W$38+X32*$X$38+Y32*$Y$38+Z32*$Z$38+AA32*$AA$38+AB32*$AB$38+AC32*$AC$38)/AD32</f>
        <v>302.89875250000006</v>
      </c>
      <c r="AF32" s="48">
        <f>CORREL(AE32:AE37,J2:J7)</f>
        <v>-0.43084421155477354</v>
      </c>
    </row>
    <row r="33" spans="1:32" ht="13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7"/>
      <c r="T33" s="47">
        <v>1</v>
      </c>
      <c r="U33" s="47"/>
      <c r="V33" s="48"/>
      <c r="W33" s="47"/>
      <c r="X33" s="48"/>
      <c r="Y33" s="48"/>
      <c r="Z33" s="47">
        <v>3</v>
      </c>
      <c r="AA33" s="48"/>
      <c r="AB33" s="47">
        <v>2</v>
      </c>
      <c r="AC33" s="47">
        <v>4</v>
      </c>
      <c r="AD33" s="49">
        <f t="shared" si="10"/>
        <v>10</v>
      </c>
      <c r="AE33" s="47">
        <f t="shared" si="11"/>
        <v>381.4522986904762</v>
      </c>
      <c r="AF33" s="48">
        <f>CORREL(AE32:AE37,K2:K7)</f>
        <v>6.2582564035660749E-3</v>
      </c>
    </row>
    <row r="34" spans="1:32" ht="13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7"/>
      <c r="T34" s="47">
        <v>2</v>
      </c>
      <c r="U34" s="47"/>
      <c r="V34" s="48"/>
      <c r="W34" s="47"/>
      <c r="X34" s="48"/>
      <c r="Y34" s="48"/>
      <c r="Z34" s="47">
        <v>2</v>
      </c>
      <c r="AA34" s="47">
        <v>4</v>
      </c>
      <c r="AB34" s="47">
        <v>2</v>
      </c>
      <c r="AC34" s="47"/>
      <c r="AD34" s="49">
        <f t="shared" si="10"/>
        <v>10</v>
      </c>
      <c r="AE34" s="47">
        <f t="shared" si="11"/>
        <v>360.73313690476192</v>
      </c>
      <c r="AF34" s="48">
        <f>CORREL(AE32:AE37,L2:L7)</f>
        <v>-4.472034989982708E-2</v>
      </c>
    </row>
    <row r="35" spans="1:32" ht="13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7">
        <v>1</v>
      </c>
      <c r="T35" s="47">
        <v>3</v>
      </c>
      <c r="U35" s="47">
        <v>1</v>
      </c>
      <c r="V35" s="48"/>
      <c r="W35" s="47">
        <v>3</v>
      </c>
      <c r="X35" s="48"/>
      <c r="Y35" s="47">
        <v>1</v>
      </c>
      <c r="Z35" s="47"/>
      <c r="AA35" s="47">
        <v>1</v>
      </c>
      <c r="AB35" s="47"/>
      <c r="AC35" s="48"/>
      <c r="AD35" s="49">
        <f t="shared" si="10"/>
        <v>10</v>
      </c>
      <c r="AE35" s="47">
        <f t="shared" si="11"/>
        <v>270.84503149999995</v>
      </c>
      <c r="AF35" s="48">
        <f>CORREL(AE32:AE37,M2:M7)</f>
        <v>-0.24866409504453119</v>
      </c>
    </row>
    <row r="36" spans="1:32" ht="13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7"/>
      <c r="T36" s="47">
        <v>2</v>
      </c>
      <c r="U36" s="47"/>
      <c r="V36" s="48"/>
      <c r="W36" s="47">
        <v>1</v>
      </c>
      <c r="X36" s="48"/>
      <c r="Y36" s="48"/>
      <c r="Z36" s="47">
        <v>2</v>
      </c>
      <c r="AA36" s="47">
        <v>1</v>
      </c>
      <c r="AB36" s="47">
        <v>2</v>
      </c>
      <c r="AC36" s="48"/>
      <c r="AD36" s="49">
        <f t="shared" si="10"/>
        <v>8</v>
      </c>
      <c r="AE36" s="47">
        <f t="shared" si="11"/>
        <v>335.75888488095239</v>
      </c>
      <c r="AF36" s="48">
        <f>CORREL(AE32:AE37,N2:N7)</f>
        <v>3.1219808789776211E-2</v>
      </c>
    </row>
    <row r="37" spans="1:32" ht="13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7">
        <v>4</v>
      </c>
      <c r="U37" s="47">
        <v>6</v>
      </c>
      <c r="V37" s="48"/>
      <c r="W37" s="47">
        <v>1</v>
      </c>
      <c r="X37" s="47">
        <v>1</v>
      </c>
      <c r="Y37" s="48"/>
      <c r="Z37" s="49"/>
      <c r="AA37" s="48"/>
      <c r="AB37" s="48"/>
      <c r="AC37" s="48"/>
      <c r="AD37" s="49">
        <f t="shared" si="10"/>
        <v>12</v>
      </c>
      <c r="AE37" s="47">
        <f t="shared" si="11"/>
        <v>246.50944333333328</v>
      </c>
      <c r="AF37" s="48">
        <f>CORREL(AE32:AE37,O2:O7)</f>
        <v>0.20025265393718522</v>
      </c>
    </row>
    <row r="38" spans="1:32" ht="13.2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7" t="s">
        <v>134</v>
      </c>
      <c r="S38" s="53">
        <v>230.5137</v>
      </c>
      <c r="T38" s="52">
        <v>232.14662499999997</v>
      </c>
      <c r="U38" s="52">
        <v>250.29820999999998</v>
      </c>
      <c r="V38" s="52">
        <v>251.86910000000003</v>
      </c>
      <c r="W38" s="52">
        <v>257.16415999999998</v>
      </c>
      <c r="X38" s="53">
        <v>270.57339999999999</v>
      </c>
      <c r="Y38" s="53">
        <v>366.89789999999999</v>
      </c>
      <c r="Z38" s="52">
        <v>386.02594285714292</v>
      </c>
      <c r="AA38" s="52">
        <v>392.80815000000001</v>
      </c>
      <c r="AB38" s="52">
        <v>399.87681666666668</v>
      </c>
      <c r="AC38" s="52">
        <v>406.13622500000008</v>
      </c>
      <c r="AD38" s="48"/>
      <c r="AE38" s="48"/>
      <c r="AF38" s="48">
        <f>CORREL(AE32:AE37,P2:P7)</f>
        <v>-0.14670688243774488</v>
      </c>
    </row>
    <row r="39" spans="1:32" ht="13.2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>
        <f>CORREL(AE32:AE37,R2:R7)</f>
        <v>-1.550537223089569E-2</v>
      </c>
    </row>
    <row r="40" spans="1:32" ht="13.2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>
        <f>CORREL(AE32:AE37,A2:A7)</f>
        <v>-0.51941038975769493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2"/>
  <sheetViews>
    <sheetView workbookViewId="0">
      <selection activeCell="C2" sqref="C2"/>
    </sheetView>
  </sheetViews>
  <sheetFormatPr defaultColWidth="14.44140625" defaultRowHeight="15.75" customHeight="1"/>
  <sheetData>
    <row r="1" spans="1:12" ht="15.75" customHeight="1">
      <c r="A1" s="16" t="s">
        <v>5</v>
      </c>
      <c r="B1">
        <v>575731.125</v>
      </c>
      <c r="C1">
        <v>224427.25</v>
      </c>
      <c r="D1">
        <v>0.38391050000000004</v>
      </c>
      <c r="E1">
        <v>527.5</v>
      </c>
      <c r="F1">
        <v>169</v>
      </c>
      <c r="G1">
        <v>424.07731249999995</v>
      </c>
      <c r="H1">
        <v>1113.8197500000001</v>
      </c>
      <c r="I1">
        <v>425.52448750000002</v>
      </c>
      <c r="J1">
        <v>426.2564967125</v>
      </c>
      <c r="K1">
        <v>127.5</v>
      </c>
      <c r="L1">
        <v>38.617647058823529</v>
      </c>
    </row>
    <row r="2" spans="1:12" ht="15.75" customHeight="1">
      <c r="A2" s="16" t="s">
        <v>29</v>
      </c>
      <c r="B2">
        <v>192971.66666666666</v>
      </c>
      <c r="C2">
        <v>77024.166666666672</v>
      </c>
      <c r="D2">
        <v>0.41180250000000002</v>
      </c>
      <c r="E2">
        <v>160.16666666666666</v>
      </c>
      <c r="F2">
        <v>54.5</v>
      </c>
      <c r="G2">
        <v>478.79856666666666</v>
      </c>
      <c r="H2">
        <v>1167.1436666666666</v>
      </c>
      <c r="I2">
        <v>473.47475000000003</v>
      </c>
      <c r="J2">
        <v>476.59543668333328</v>
      </c>
      <c r="K2" s="5">
        <v>5</v>
      </c>
      <c r="L2" s="5">
        <v>50.8</v>
      </c>
    </row>
    <row r="3" spans="1:12" ht="15.75" customHeight="1">
      <c r="A3" s="16" t="s">
        <v>11</v>
      </c>
      <c r="B3">
        <v>118839.2</v>
      </c>
      <c r="C3">
        <v>49878.8</v>
      </c>
      <c r="D3">
        <v>0.41618839999999996</v>
      </c>
      <c r="E3">
        <v>109</v>
      </c>
      <c r="F3">
        <v>39.6</v>
      </c>
      <c r="G3">
        <v>454.98439999999999</v>
      </c>
      <c r="H3">
        <v>1101.9656</v>
      </c>
      <c r="I3">
        <v>294.31038000000001</v>
      </c>
      <c r="J3">
        <v>299.34084514</v>
      </c>
      <c r="K3" s="5">
        <v>3.8</v>
      </c>
      <c r="L3" s="5">
        <v>47.5</v>
      </c>
    </row>
    <row r="4" spans="1:12" ht="15.75" customHeight="1">
      <c r="A4" s="16" t="s">
        <v>45</v>
      </c>
      <c r="B4" s="16">
        <v>187721.42857142858</v>
      </c>
      <c r="C4" s="16">
        <v>80750.71428571429</v>
      </c>
      <c r="D4" s="16">
        <v>0.42650242857142856</v>
      </c>
      <c r="E4" s="16">
        <v>174.14285714285714</v>
      </c>
      <c r="F4" s="16">
        <v>58.714285714285715</v>
      </c>
      <c r="G4" s="16">
        <v>455.09161428571434</v>
      </c>
      <c r="H4" s="16">
        <v>1070.2877000000001</v>
      </c>
      <c r="I4" s="16">
        <v>456.5548</v>
      </c>
      <c r="J4" s="16">
        <v>465.10675618571435</v>
      </c>
      <c r="K4">
        <v>3.4285714285714284</v>
      </c>
      <c r="L4" s="16">
        <v>49.5625</v>
      </c>
    </row>
    <row r="5" spans="1:12" ht="15.75" customHeight="1">
      <c r="A5" s="16" t="s">
        <v>2</v>
      </c>
      <c r="B5">
        <v>182360.5</v>
      </c>
      <c r="C5">
        <v>82535.399999999994</v>
      </c>
      <c r="D5">
        <v>0.45819980000000005</v>
      </c>
      <c r="E5">
        <v>164.7</v>
      </c>
      <c r="F5">
        <v>54.5</v>
      </c>
      <c r="G5">
        <v>496.10374999999993</v>
      </c>
      <c r="H5">
        <v>1101.04574</v>
      </c>
      <c r="I5">
        <v>314.71036000000004</v>
      </c>
      <c r="J5">
        <v>325.50057916999998</v>
      </c>
      <c r="K5">
        <v>9.5</v>
      </c>
      <c r="L5" s="16">
        <v>41.357894736842105</v>
      </c>
    </row>
    <row r="6" spans="1:12" ht="15.75" customHeight="1">
      <c r="A6" s="18" t="s">
        <v>27</v>
      </c>
      <c r="B6" s="18">
        <v>487301</v>
      </c>
      <c r="C6" s="18">
        <v>229578</v>
      </c>
      <c r="D6" s="18">
        <v>0.47112199999999999</v>
      </c>
      <c r="E6" s="18">
        <v>478</v>
      </c>
      <c r="F6" s="18">
        <v>154</v>
      </c>
      <c r="G6" s="18">
        <v>480.28870000000001</v>
      </c>
      <c r="H6" s="18">
        <v>1019.458</v>
      </c>
      <c r="I6" s="18">
        <v>382.99520000000001</v>
      </c>
      <c r="J6" s="18">
        <v>382.74988309999998</v>
      </c>
      <c r="K6" s="23">
        <v>156</v>
      </c>
      <c r="L6" s="23">
        <v>18</v>
      </c>
    </row>
    <row r="7" spans="1:12" ht="15.75" customHeight="1">
      <c r="A7" s="16" t="s">
        <v>18</v>
      </c>
      <c r="B7">
        <v>274027</v>
      </c>
      <c r="C7">
        <v>133856.20000000001</v>
      </c>
      <c r="D7">
        <v>0.47971700000000006</v>
      </c>
      <c r="E7">
        <v>256</v>
      </c>
      <c r="F7">
        <v>84.6</v>
      </c>
      <c r="G7">
        <v>509.97327999999999</v>
      </c>
      <c r="H7">
        <v>1091.44074</v>
      </c>
      <c r="I7">
        <v>296.16120000000001</v>
      </c>
      <c r="J7">
        <v>296.31578456</v>
      </c>
      <c r="K7">
        <v>52.8</v>
      </c>
      <c r="L7">
        <v>16.825757575757574</v>
      </c>
    </row>
    <row r="8" spans="1:12" ht="15.75" customHeight="1">
      <c r="A8" s="18" t="s">
        <v>88</v>
      </c>
      <c r="B8" s="18">
        <v>331239</v>
      </c>
      <c r="C8" s="18">
        <v>159053</v>
      </c>
      <c r="D8" s="18">
        <v>0.48017599999999999</v>
      </c>
      <c r="E8" s="18">
        <v>286</v>
      </c>
      <c r="F8" s="18">
        <v>94</v>
      </c>
      <c r="G8" s="18">
        <v>556.12940000000003</v>
      </c>
      <c r="H8" s="18">
        <v>1158.1780000000001</v>
      </c>
      <c r="I8" s="18">
        <v>388.55669999999998</v>
      </c>
      <c r="J8" s="18">
        <v>401.22334979999999</v>
      </c>
      <c r="K8" s="23">
        <v>0</v>
      </c>
      <c r="L8" s="23">
        <v>0</v>
      </c>
    </row>
    <row r="9" spans="1:12" ht="15.75" customHeight="1">
      <c r="A9" s="16" t="s">
        <v>66</v>
      </c>
      <c r="B9">
        <v>287621</v>
      </c>
      <c r="C9">
        <v>140385.33333333334</v>
      </c>
      <c r="D9">
        <v>0.48839666666666665</v>
      </c>
      <c r="E9">
        <v>291.5</v>
      </c>
      <c r="F9">
        <v>98.333333333333329</v>
      </c>
      <c r="G9">
        <v>476.14206666666672</v>
      </c>
      <c r="H9">
        <v>975.82568333333313</v>
      </c>
      <c r="I9">
        <v>437.4231333333334</v>
      </c>
      <c r="J9">
        <v>437.30736978333334</v>
      </c>
      <c r="K9">
        <v>61.333333333333336</v>
      </c>
      <c r="L9" s="16">
        <v>13.5</v>
      </c>
    </row>
    <row r="10" spans="1:12" ht="15.75" customHeight="1">
      <c r="A10" s="18" t="s">
        <v>40</v>
      </c>
      <c r="B10" s="18">
        <v>201812</v>
      </c>
      <c r="C10" s="18">
        <v>100132</v>
      </c>
      <c r="D10" s="18">
        <v>0.49616500000000002</v>
      </c>
      <c r="E10" s="18">
        <v>207</v>
      </c>
      <c r="F10" s="18">
        <v>72</v>
      </c>
      <c r="G10" s="18">
        <v>483.72949999999997</v>
      </c>
      <c r="H10" s="18">
        <v>974.93719999999996</v>
      </c>
      <c r="I10" s="18">
        <v>287.69959999999998</v>
      </c>
      <c r="J10" s="18">
        <v>293.58045149999998</v>
      </c>
      <c r="K10" s="23">
        <v>0</v>
      </c>
      <c r="L10" s="23">
        <v>0</v>
      </c>
    </row>
    <row r="11" spans="1:12" ht="15.75" customHeight="1">
      <c r="A11" s="16" t="s">
        <v>42</v>
      </c>
      <c r="B11">
        <v>677105.08333333337</v>
      </c>
      <c r="C11">
        <v>373199.91666666669</v>
      </c>
      <c r="D11">
        <v>0.52945658333333345</v>
      </c>
      <c r="E11">
        <v>665.33333333333337</v>
      </c>
      <c r="F11">
        <v>216.66666666666666</v>
      </c>
      <c r="G11">
        <v>542.66943333333336</v>
      </c>
      <c r="H11">
        <v>1032.4386666666667</v>
      </c>
      <c r="I11">
        <v>267.62111666666664</v>
      </c>
      <c r="J11">
        <v>266.87771100000003</v>
      </c>
      <c r="K11">
        <v>198.83333333333334</v>
      </c>
      <c r="L11">
        <v>15.416177703269069</v>
      </c>
    </row>
    <row r="12" spans="1:12" ht="15.75" customHeight="1">
      <c r="B12" s="16" t="s">
        <v>77</v>
      </c>
      <c r="C12" s="16" t="s">
        <v>105</v>
      </c>
      <c r="D12" s="5" t="s">
        <v>106</v>
      </c>
      <c r="E12" s="16" t="s">
        <v>107</v>
      </c>
      <c r="F12" s="16" t="s">
        <v>80</v>
      </c>
      <c r="G12" s="16" t="s">
        <v>108</v>
      </c>
      <c r="H12" s="16" t="s">
        <v>109</v>
      </c>
      <c r="I12" s="16" t="s">
        <v>110</v>
      </c>
      <c r="J12" s="16" t="s">
        <v>153</v>
      </c>
      <c r="K12" s="5" t="s">
        <v>85</v>
      </c>
      <c r="L12" s="5" t="s">
        <v>154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Slide table</vt:lpstr>
      <vt:lpstr>Slide table_A</vt:lpstr>
      <vt:lpstr>Slide table_B</vt:lpstr>
      <vt:lpstr>Slide table_AandB</vt:lpstr>
      <vt:lpstr>Lecture table</vt:lpstr>
      <vt:lpstr>Lecture table_A</vt:lpstr>
      <vt:lpstr>Lecture table_B</vt:lpstr>
      <vt:lpstr>Lecture table_AandB</vt:lpstr>
      <vt:lpstr>Class table</vt:lpstr>
      <vt:lpstr>Class table_A</vt:lpstr>
      <vt:lpstr>Class table_B</vt:lpstr>
      <vt:lpstr>Class table_AandB</vt:lpstr>
      <vt:lpstr>Class table_clear</vt:lpstr>
      <vt:lpstr>Results</vt:lpstr>
      <vt:lpstr>工作表18</vt:lpstr>
      <vt:lpstr>工作表22</vt:lpstr>
      <vt:lpstr>眼動指標顯著線性回歸結果</vt:lpstr>
      <vt:lpstr>Eye Features Regression</vt:lpstr>
      <vt:lpstr>工作表30</vt:lpstr>
      <vt:lpstr>工作表31</vt:lpstr>
      <vt:lpstr>工作表35</vt:lpstr>
      <vt:lpstr>工作表39</vt:lpstr>
      <vt:lpstr>工作表33</vt:lpstr>
      <vt:lpstr>分類顯著線性迴歸結果</vt:lpstr>
      <vt:lpstr>Class Regrssion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wei-wen chen</cp:lastModifiedBy>
  <dcterms:modified xsi:type="dcterms:W3CDTF">2019-08-09T09:25:20Z</dcterms:modified>
</cp:coreProperties>
</file>